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env.sa.gov.au\CPP\NativeVeg&amp;Bio\Assessments\Assessment folder\Scoresheets and field datasheets\"/>
    </mc:Choice>
  </mc:AlternateContent>
  <xr:revisionPtr revIDLastSave="0" documentId="13_ncr:1_{E9E31CD8-BE9A-4C42-AB0C-9092011034E4}" xr6:coauthVersionLast="47" xr6:coauthVersionMax="47" xr10:uidLastSave="{00000000-0000-0000-0000-000000000000}"/>
  <workbookProtection workbookAlgorithmName="SHA-512" workbookHashValue="ZhGj+O+irzUi5NDepBoNMzmly2h97YygXQwRntymeV2bPnH1YzaPf8QC8BGHbCqhGBPjRprSirXCyLfF0Chrwg==" workbookSaltValue="nGxwvynoFtCKV5ATg1Q3Ew==" workbookSpinCount="100000" lockStructure="1"/>
  <bookViews>
    <workbookView xWindow="28860" yWindow="-120" windowWidth="29040" windowHeight="15720" tabRatio="609" xr2:uid="{00000000-000D-0000-FFFF-FFFF00000000}"/>
  </bookViews>
  <sheets>
    <sheet name="SEB Sheet" sheetId="2" r:id="rId1"/>
    <sheet name="PSS Sheet" sheetId="1" r:id="rId2"/>
    <sheet name=" Loss factor" sheetId="3" state="hidden" r:id="rId3"/>
    <sheet name="IBRA %" sheetId="5" state="hidden" r:id="rId4"/>
    <sheet name="NSX" sheetId="6" state="hidden" r:id="rId5"/>
    <sheet name="BDBSA - Flora" sheetId="7" state="hidden" r:id="rId6"/>
    <sheet name="Tree height category" sheetId="4" state="hidden" r:id="rId7"/>
  </sheets>
  <definedNames>
    <definedName name="_xlnm._FilterDatabase" localSheetId="4" hidden="1">NSX!#REF!</definedName>
    <definedName name="List">'PSS Sheet'!$B$7:$B$1006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8" i="1" l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7" i="1"/>
  <c r="AL108" i="1"/>
  <c r="AL109" i="1"/>
  <c r="AL110" i="1"/>
  <c r="AL111" i="1"/>
  <c r="AL112" i="1"/>
  <c r="AL113" i="1"/>
  <c r="AL114" i="1"/>
  <c r="AL115" i="1"/>
  <c r="AL116" i="1"/>
  <c r="AL117" i="1"/>
  <c r="AL118" i="1"/>
  <c r="AL119" i="1"/>
  <c r="AL120" i="1"/>
  <c r="AL121" i="1"/>
  <c r="AL122" i="1"/>
  <c r="AL123" i="1"/>
  <c r="AL124" i="1"/>
  <c r="AL125" i="1"/>
  <c r="AL126" i="1"/>
  <c r="AL127" i="1"/>
  <c r="AL128" i="1"/>
  <c r="AL129" i="1"/>
  <c r="AL130" i="1"/>
  <c r="AL131" i="1"/>
  <c r="AL132" i="1"/>
  <c r="AL133" i="1"/>
  <c r="AL134" i="1"/>
  <c r="AL135" i="1"/>
  <c r="AL136" i="1"/>
  <c r="AL137" i="1"/>
  <c r="AL138" i="1"/>
  <c r="AL139" i="1"/>
  <c r="AL140" i="1"/>
  <c r="AL141" i="1"/>
  <c r="AL142" i="1"/>
  <c r="AL143" i="1"/>
  <c r="AL144" i="1"/>
  <c r="AL145" i="1"/>
  <c r="AL146" i="1"/>
  <c r="AL147" i="1"/>
  <c r="AL148" i="1"/>
  <c r="AL149" i="1"/>
  <c r="AL150" i="1"/>
  <c r="AL151" i="1"/>
  <c r="AL152" i="1"/>
  <c r="AL153" i="1"/>
  <c r="AL154" i="1"/>
  <c r="AL155" i="1"/>
  <c r="AL156" i="1"/>
  <c r="AL157" i="1"/>
  <c r="AL158" i="1"/>
  <c r="AL159" i="1"/>
  <c r="AL160" i="1"/>
  <c r="AL161" i="1"/>
  <c r="AL162" i="1"/>
  <c r="AL163" i="1"/>
  <c r="AL164" i="1"/>
  <c r="AL165" i="1"/>
  <c r="AL166" i="1"/>
  <c r="AL167" i="1"/>
  <c r="AL168" i="1"/>
  <c r="AL169" i="1"/>
  <c r="AL170" i="1"/>
  <c r="AL171" i="1"/>
  <c r="AL172" i="1"/>
  <c r="AL173" i="1"/>
  <c r="AL174" i="1"/>
  <c r="AL175" i="1"/>
  <c r="AL176" i="1"/>
  <c r="AL177" i="1"/>
  <c r="AL178" i="1"/>
  <c r="AL179" i="1"/>
  <c r="AL180" i="1"/>
  <c r="AL181" i="1"/>
  <c r="AL182" i="1"/>
  <c r="AL183" i="1"/>
  <c r="AL184" i="1"/>
  <c r="AL185" i="1"/>
  <c r="AL186" i="1"/>
  <c r="AL187" i="1"/>
  <c r="AL188" i="1"/>
  <c r="AL189" i="1"/>
  <c r="AL190" i="1"/>
  <c r="AL191" i="1"/>
  <c r="AL192" i="1"/>
  <c r="AL193" i="1"/>
  <c r="AL194" i="1"/>
  <c r="AL195" i="1"/>
  <c r="AL196" i="1"/>
  <c r="AL197" i="1"/>
  <c r="AL198" i="1"/>
  <c r="AL199" i="1"/>
  <c r="AL200" i="1"/>
  <c r="AL201" i="1"/>
  <c r="AL202" i="1"/>
  <c r="AL203" i="1"/>
  <c r="AL204" i="1"/>
  <c r="AL205" i="1"/>
  <c r="AL206" i="1"/>
  <c r="AL207" i="1"/>
  <c r="AL208" i="1"/>
  <c r="AL209" i="1"/>
  <c r="AL210" i="1"/>
  <c r="AL211" i="1"/>
  <c r="AL212" i="1"/>
  <c r="AL213" i="1"/>
  <c r="AL214" i="1"/>
  <c r="AL215" i="1"/>
  <c r="AL216" i="1"/>
  <c r="AL217" i="1"/>
  <c r="AL218" i="1"/>
  <c r="AL219" i="1"/>
  <c r="AL220" i="1"/>
  <c r="AL221" i="1"/>
  <c r="AL222" i="1"/>
  <c r="AL223" i="1"/>
  <c r="AL224" i="1"/>
  <c r="AL225" i="1"/>
  <c r="AL226" i="1"/>
  <c r="AL227" i="1"/>
  <c r="AL228" i="1"/>
  <c r="AL229" i="1"/>
  <c r="AL230" i="1"/>
  <c r="AL231" i="1"/>
  <c r="AL232" i="1"/>
  <c r="AL233" i="1"/>
  <c r="AL234" i="1"/>
  <c r="AL235" i="1"/>
  <c r="AL236" i="1"/>
  <c r="AL237" i="1"/>
  <c r="AL238" i="1"/>
  <c r="AL239" i="1"/>
  <c r="AL240" i="1"/>
  <c r="AL241" i="1"/>
  <c r="AL242" i="1"/>
  <c r="AL243" i="1"/>
  <c r="AL244" i="1"/>
  <c r="AL245" i="1"/>
  <c r="AL246" i="1"/>
  <c r="AL247" i="1"/>
  <c r="AL248" i="1"/>
  <c r="AL249" i="1"/>
  <c r="AL250" i="1"/>
  <c r="AL251" i="1"/>
  <c r="AL252" i="1"/>
  <c r="AL253" i="1"/>
  <c r="AL254" i="1"/>
  <c r="AL255" i="1"/>
  <c r="AL256" i="1"/>
  <c r="AL257" i="1"/>
  <c r="AL258" i="1"/>
  <c r="AL259" i="1"/>
  <c r="AL260" i="1"/>
  <c r="AL261" i="1"/>
  <c r="AL262" i="1"/>
  <c r="AL263" i="1"/>
  <c r="AL264" i="1"/>
  <c r="AL265" i="1"/>
  <c r="AL266" i="1"/>
  <c r="AL267" i="1"/>
  <c r="AL268" i="1"/>
  <c r="AL269" i="1"/>
  <c r="AL270" i="1"/>
  <c r="AL271" i="1"/>
  <c r="AL272" i="1"/>
  <c r="AL273" i="1"/>
  <c r="AL274" i="1"/>
  <c r="AL275" i="1"/>
  <c r="AL276" i="1"/>
  <c r="AL277" i="1"/>
  <c r="AL278" i="1"/>
  <c r="AL279" i="1"/>
  <c r="AL280" i="1"/>
  <c r="AL281" i="1"/>
  <c r="AL282" i="1"/>
  <c r="AL283" i="1"/>
  <c r="AL284" i="1"/>
  <c r="AL285" i="1"/>
  <c r="AL286" i="1"/>
  <c r="AL287" i="1"/>
  <c r="AL288" i="1"/>
  <c r="AL289" i="1"/>
  <c r="AL290" i="1"/>
  <c r="AL291" i="1"/>
  <c r="AL292" i="1"/>
  <c r="AL293" i="1"/>
  <c r="AL294" i="1"/>
  <c r="AL295" i="1"/>
  <c r="AL296" i="1"/>
  <c r="AL297" i="1"/>
  <c r="AL298" i="1"/>
  <c r="AL299" i="1"/>
  <c r="AL300" i="1"/>
  <c r="AL301" i="1"/>
  <c r="AL302" i="1"/>
  <c r="AL303" i="1"/>
  <c r="AL304" i="1"/>
  <c r="AL305" i="1"/>
  <c r="AL306" i="1"/>
  <c r="AL307" i="1"/>
  <c r="AL308" i="1"/>
  <c r="AL309" i="1"/>
  <c r="AL310" i="1"/>
  <c r="AL311" i="1"/>
  <c r="AL312" i="1"/>
  <c r="AL313" i="1"/>
  <c r="AL314" i="1"/>
  <c r="AL315" i="1"/>
  <c r="AL316" i="1"/>
  <c r="AL317" i="1"/>
  <c r="AL318" i="1"/>
  <c r="AL319" i="1"/>
  <c r="AL320" i="1"/>
  <c r="AL321" i="1"/>
  <c r="AL322" i="1"/>
  <c r="AL323" i="1"/>
  <c r="AL324" i="1"/>
  <c r="AL325" i="1"/>
  <c r="AL326" i="1"/>
  <c r="AL327" i="1"/>
  <c r="AL328" i="1"/>
  <c r="AL329" i="1"/>
  <c r="AL330" i="1"/>
  <c r="AL331" i="1"/>
  <c r="AL332" i="1"/>
  <c r="AL333" i="1"/>
  <c r="AL334" i="1"/>
  <c r="AL335" i="1"/>
  <c r="AL336" i="1"/>
  <c r="AL337" i="1"/>
  <c r="AL338" i="1"/>
  <c r="AL339" i="1"/>
  <c r="AL340" i="1"/>
  <c r="AL341" i="1"/>
  <c r="AL342" i="1"/>
  <c r="AL343" i="1"/>
  <c r="AL344" i="1"/>
  <c r="AL345" i="1"/>
  <c r="AL346" i="1"/>
  <c r="AL347" i="1"/>
  <c r="AL348" i="1"/>
  <c r="AL349" i="1"/>
  <c r="AL350" i="1"/>
  <c r="AL351" i="1"/>
  <c r="AL352" i="1"/>
  <c r="AL353" i="1"/>
  <c r="AL354" i="1"/>
  <c r="AL355" i="1"/>
  <c r="AL356" i="1"/>
  <c r="AL357" i="1"/>
  <c r="AL358" i="1"/>
  <c r="AL359" i="1"/>
  <c r="AL360" i="1"/>
  <c r="AL361" i="1"/>
  <c r="AL362" i="1"/>
  <c r="AL363" i="1"/>
  <c r="AL364" i="1"/>
  <c r="AL365" i="1"/>
  <c r="AL366" i="1"/>
  <c r="AL367" i="1"/>
  <c r="AL368" i="1"/>
  <c r="AL369" i="1"/>
  <c r="AL370" i="1"/>
  <c r="AL371" i="1"/>
  <c r="AL372" i="1"/>
  <c r="AL373" i="1"/>
  <c r="AL374" i="1"/>
  <c r="AL375" i="1"/>
  <c r="AL376" i="1"/>
  <c r="AL377" i="1"/>
  <c r="AL378" i="1"/>
  <c r="AL379" i="1"/>
  <c r="AL380" i="1"/>
  <c r="AL381" i="1"/>
  <c r="AL382" i="1"/>
  <c r="AL383" i="1"/>
  <c r="AL384" i="1"/>
  <c r="AL385" i="1"/>
  <c r="AL386" i="1"/>
  <c r="AL387" i="1"/>
  <c r="AL388" i="1"/>
  <c r="AL389" i="1"/>
  <c r="AL390" i="1"/>
  <c r="AL391" i="1"/>
  <c r="AL392" i="1"/>
  <c r="AL393" i="1"/>
  <c r="AL394" i="1"/>
  <c r="AL395" i="1"/>
  <c r="AL396" i="1"/>
  <c r="AL397" i="1"/>
  <c r="AL398" i="1"/>
  <c r="AL399" i="1"/>
  <c r="AL400" i="1"/>
  <c r="AL401" i="1"/>
  <c r="AL402" i="1"/>
  <c r="AL403" i="1"/>
  <c r="AL404" i="1"/>
  <c r="AL405" i="1"/>
  <c r="AL406" i="1"/>
  <c r="AL407" i="1"/>
  <c r="AL408" i="1"/>
  <c r="AL409" i="1"/>
  <c r="AL410" i="1"/>
  <c r="AL411" i="1"/>
  <c r="AL412" i="1"/>
  <c r="AL413" i="1"/>
  <c r="AL414" i="1"/>
  <c r="AL415" i="1"/>
  <c r="AL416" i="1"/>
  <c r="AL417" i="1"/>
  <c r="AL418" i="1"/>
  <c r="AL419" i="1"/>
  <c r="AL420" i="1"/>
  <c r="AL421" i="1"/>
  <c r="AL422" i="1"/>
  <c r="AL423" i="1"/>
  <c r="AL424" i="1"/>
  <c r="AL425" i="1"/>
  <c r="AL426" i="1"/>
  <c r="AL427" i="1"/>
  <c r="AL428" i="1"/>
  <c r="AL429" i="1"/>
  <c r="AL430" i="1"/>
  <c r="AL431" i="1"/>
  <c r="AL432" i="1"/>
  <c r="AL433" i="1"/>
  <c r="AL434" i="1"/>
  <c r="AL435" i="1"/>
  <c r="AL436" i="1"/>
  <c r="AL437" i="1"/>
  <c r="AL438" i="1"/>
  <c r="AL439" i="1"/>
  <c r="AL440" i="1"/>
  <c r="AL441" i="1"/>
  <c r="AL442" i="1"/>
  <c r="AL443" i="1"/>
  <c r="AL444" i="1"/>
  <c r="AL445" i="1"/>
  <c r="AL446" i="1"/>
  <c r="AL447" i="1"/>
  <c r="AL448" i="1"/>
  <c r="AL449" i="1"/>
  <c r="AL450" i="1"/>
  <c r="AL451" i="1"/>
  <c r="AL452" i="1"/>
  <c r="AL453" i="1"/>
  <c r="AL454" i="1"/>
  <c r="AL455" i="1"/>
  <c r="AL456" i="1"/>
  <c r="AL457" i="1"/>
  <c r="AL458" i="1"/>
  <c r="AL459" i="1"/>
  <c r="AL460" i="1"/>
  <c r="AL461" i="1"/>
  <c r="AL462" i="1"/>
  <c r="AL463" i="1"/>
  <c r="AL464" i="1"/>
  <c r="AL465" i="1"/>
  <c r="AL466" i="1"/>
  <c r="AL467" i="1"/>
  <c r="AL468" i="1"/>
  <c r="AL469" i="1"/>
  <c r="AL470" i="1"/>
  <c r="AL471" i="1"/>
  <c r="AL472" i="1"/>
  <c r="AL473" i="1"/>
  <c r="AL474" i="1"/>
  <c r="AL475" i="1"/>
  <c r="AL476" i="1"/>
  <c r="AL477" i="1"/>
  <c r="AL478" i="1"/>
  <c r="AL479" i="1"/>
  <c r="AL480" i="1"/>
  <c r="AL481" i="1"/>
  <c r="AL482" i="1"/>
  <c r="AL483" i="1"/>
  <c r="AL484" i="1"/>
  <c r="AL485" i="1"/>
  <c r="AL486" i="1"/>
  <c r="AL487" i="1"/>
  <c r="AL488" i="1"/>
  <c r="AL489" i="1"/>
  <c r="AL490" i="1"/>
  <c r="AL491" i="1"/>
  <c r="AL492" i="1"/>
  <c r="AL493" i="1"/>
  <c r="AL494" i="1"/>
  <c r="AL495" i="1"/>
  <c r="AL496" i="1"/>
  <c r="AL497" i="1"/>
  <c r="AL498" i="1"/>
  <c r="AL499" i="1"/>
  <c r="AL500" i="1"/>
  <c r="AL501" i="1"/>
  <c r="AL502" i="1"/>
  <c r="AL503" i="1"/>
  <c r="AL504" i="1"/>
  <c r="AL505" i="1"/>
  <c r="AL506" i="1"/>
  <c r="AL507" i="1"/>
  <c r="AL508" i="1"/>
  <c r="AL509" i="1"/>
  <c r="AL510" i="1"/>
  <c r="AL511" i="1"/>
  <c r="AL512" i="1"/>
  <c r="AL513" i="1"/>
  <c r="AL514" i="1"/>
  <c r="AL515" i="1"/>
  <c r="AL516" i="1"/>
  <c r="AL517" i="1"/>
  <c r="AL518" i="1"/>
  <c r="AL519" i="1"/>
  <c r="AL520" i="1"/>
  <c r="AL521" i="1"/>
  <c r="AL522" i="1"/>
  <c r="AL523" i="1"/>
  <c r="AL524" i="1"/>
  <c r="AL525" i="1"/>
  <c r="AL526" i="1"/>
  <c r="AL527" i="1"/>
  <c r="AL528" i="1"/>
  <c r="AL529" i="1"/>
  <c r="AL530" i="1"/>
  <c r="AL531" i="1"/>
  <c r="AL532" i="1"/>
  <c r="AL533" i="1"/>
  <c r="AL534" i="1"/>
  <c r="AL535" i="1"/>
  <c r="AL536" i="1"/>
  <c r="AL537" i="1"/>
  <c r="AL538" i="1"/>
  <c r="AL539" i="1"/>
  <c r="AL540" i="1"/>
  <c r="AL541" i="1"/>
  <c r="AL542" i="1"/>
  <c r="AL543" i="1"/>
  <c r="AL544" i="1"/>
  <c r="AL545" i="1"/>
  <c r="AL546" i="1"/>
  <c r="AL547" i="1"/>
  <c r="AL548" i="1"/>
  <c r="AL549" i="1"/>
  <c r="AL550" i="1"/>
  <c r="AL551" i="1"/>
  <c r="AL552" i="1"/>
  <c r="AL553" i="1"/>
  <c r="AL554" i="1"/>
  <c r="AL555" i="1"/>
  <c r="AL556" i="1"/>
  <c r="AL557" i="1"/>
  <c r="AL558" i="1"/>
  <c r="AL559" i="1"/>
  <c r="AL560" i="1"/>
  <c r="AL561" i="1"/>
  <c r="AL562" i="1"/>
  <c r="AL563" i="1"/>
  <c r="AL564" i="1"/>
  <c r="AL565" i="1"/>
  <c r="AL566" i="1"/>
  <c r="AL567" i="1"/>
  <c r="AL568" i="1"/>
  <c r="AL569" i="1"/>
  <c r="AL570" i="1"/>
  <c r="AL571" i="1"/>
  <c r="AL572" i="1"/>
  <c r="AL573" i="1"/>
  <c r="AL574" i="1"/>
  <c r="AL575" i="1"/>
  <c r="AL576" i="1"/>
  <c r="AL577" i="1"/>
  <c r="AL578" i="1"/>
  <c r="AL579" i="1"/>
  <c r="AL580" i="1"/>
  <c r="AL581" i="1"/>
  <c r="AL582" i="1"/>
  <c r="AL583" i="1"/>
  <c r="AL584" i="1"/>
  <c r="AL585" i="1"/>
  <c r="AL586" i="1"/>
  <c r="AL587" i="1"/>
  <c r="AL588" i="1"/>
  <c r="AL589" i="1"/>
  <c r="AL590" i="1"/>
  <c r="AL591" i="1"/>
  <c r="AL592" i="1"/>
  <c r="AL593" i="1"/>
  <c r="AL594" i="1"/>
  <c r="AL595" i="1"/>
  <c r="AL596" i="1"/>
  <c r="AL597" i="1"/>
  <c r="AL598" i="1"/>
  <c r="AL599" i="1"/>
  <c r="AL600" i="1"/>
  <c r="AL601" i="1"/>
  <c r="AL602" i="1"/>
  <c r="AL603" i="1"/>
  <c r="AL604" i="1"/>
  <c r="AL605" i="1"/>
  <c r="AL606" i="1"/>
  <c r="AL607" i="1"/>
  <c r="AL608" i="1"/>
  <c r="AL609" i="1"/>
  <c r="AL610" i="1"/>
  <c r="AL611" i="1"/>
  <c r="AL612" i="1"/>
  <c r="AL613" i="1"/>
  <c r="AL614" i="1"/>
  <c r="AL615" i="1"/>
  <c r="AL616" i="1"/>
  <c r="AL617" i="1"/>
  <c r="AL618" i="1"/>
  <c r="AL619" i="1"/>
  <c r="AL620" i="1"/>
  <c r="AL621" i="1"/>
  <c r="AL622" i="1"/>
  <c r="AL623" i="1"/>
  <c r="AL624" i="1"/>
  <c r="AL625" i="1"/>
  <c r="AL626" i="1"/>
  <c r="AL627" i="1"/>
  <c r="AL628" i="1"/>
  <c r="AL629" i="1"/>
  <c r="AL630" i="1"/>
  <c r="AL631" i="1"/>
  <c r="AL632" i="1"/>
  <c r="AL633" i="1"/>
  <c r="AL634" i="1"/>
  <c r="AL635" i="1"/>
  <c r="AL636" i="1"/>
  <c r="AL637" i="1"/>
  <c r="AL638" i="1"/>
  <c r="AL639" i="1"/>
  <c r="AL640" i="1"/>
  <c r="AL641" i="1"/>
  <c r="AL642" i="1"/>
  <c r="AL643" i="1"/>
  <c r="AL644" i="1"/>
  <c r="AL645" i="1"/>
  <c r="AL646" i="1"/>
  <c r="AL647" i="1"/>
  <c r="AL648" i="1"/>
  <c r="AL649" i="1"/>
  <c r="AL650" i="1"/>
  <c r="AL651" i="1"/>
  <c r="AL652" i="1"/>
  <c r="AL653" i="1"/>
  <c r="AL654" i="1"/>
  <c r="AL655" i="1"/>
  <c r="AL656" i="1"/>
  <c r="AL657" i="1"/>
  <c r="AL658" i="1"/>
  <c r="AL659" i="1"/>
  <c r="AL660" i="1"/>
  <c r="AL661" i="1"/>
  <c r="AL662" i="1"/>
  <c r="AL663" i="1"/>
  <c r="AL664" i="1"/>
  <c r="AL665" i="1"/>
  <c r="AL666" i="1"/>
  <c r="AL667" i="1"/>
  <c r="AL668" i="1"/>
  <c r="AL669" i="1"/>
  <c r="AL670" i="1"/>
  <c r="AL671" i="1"/>
  <c r="AL672" i="1"/>
  <c r="AL673" i="1"/>
  <c r="AL674" i="1"/>
  <c r="AL675" i="1"/>
  <c r="AL676" i="1"/>
  <c r="AL677" i="1"/>
  <c r="AL678" i="1"/>
  <c r="AL679" i="1"/>
  <c r="AL680" i="1"/>
  <c r="AL681" i="1"/>
  <c r="AL682" i="1"/>
  <c r="AL683" i="1"/>
  <c r="AL684" i="1"/>
  <c r="AL685" i="1"/>
  <c r="AL686" i="1"/>
  <c r="AL687" i="1"/>
  <c r="AL688" i="1"/>
  <c r="AL689" i="1"/>
  <c r="AL690" i="1"/>
  <c r="AL691" i="1"/>
  <c r="AL692" i="1"/>
  <c r="AL693" i="1"/>
  <c r="AL694" i="1"/>
  <c r="AL695" i="1"/>
  <c r="AL696" i="1"/>
  <c r="AL697" i="1"/>
  <c r="AL698" i="1"/>
  <c r="AL699" i="1"/>
  <c r="AL700" i="1"/>
  <c r="AL701" i="1"/>
  <c r="AL702" i="1"/>
  <c r="AL703" i="1"/>
  <c r="AL704" i="1"/>
  <c r="AL705" i="1"/>
  <c r="AL706" i="1"/>
  <c r="AL707" i="1"/>
  <c r="AL708" i="1"/>
  <c r="AL709" i="1"/>
  <c r="AL710" i="1"/>
  <c r="AL711" i="1"/>
  <c r="AL712" i="1"/>
  <c r="AL713" i="1"/>
  <c r="AL714" i="1"/>
  <c r="AL715" i="1"/>
  <c r="AL716" i="1"/>
  <c r="AL717" i="1"/>
  <c r="AL718" i="1"/>
  <c r="AL719" i="1"/>
  <c r="AL720" i="1"/>
  <c r="AL721" i="1"/>
  <c r="AL722" i="1"/>
  <c r="AL723" i="1"/>
  <c r="AL724" i="1"/>
  <c r="AL725" i="1"/>
  <c r="AL726" i="1"/>
  <c r="AL727" i="1"/>
  <c r="AL728" i="1"/>
  <c r="AL729" i="1"/>
  <c r="AL730" i="1"/>
  <c r="AL731" i="1"/>
  <c r="AL732" i="1"/>
  <c r="AL733" i="1"/>
  <c r="AL734" i="1"/>
  <c r="AL735" i="1"/>
  <c r="AL736" i="1"/>
  <c r="AL737" i="1"/>
  <c r="AL738" i="1"/>
  <c r="AL739" i="1"/>
  <c r="AL740" i="1"/>
  <c r="AL741" i="1"/>
  <c r="AL742" i="1"/>
  <c r="AL743" i="1"/>
  <c r="AL744" i="1"/>
  <c r="AL745" i="1"/>
  <c r="AL746" i="1"/>
  <c r="AL747" i="1"/>
  <c r="AL748" i="1"/>
  <c r="AL749" i="1"/>
  <c r="AL750" i="1"/>
  <c r="AL751" i="1"/>
  <c r="AL752" i="1"/>
  <c r="AL753" i="1"/>
  <c r="AL754" i="1"/>
  <c r="AL755" i="1"/>
  <c r="AL756" i="1"/>
  <c r="AL757" i="1"/>
  <c r="AL758" i="1"/>
  <c r="AL759" i="1"/>
  <c r="AL760" i="1"/>
  <c r="AL761" i="1"/>
  <c r="AL762" i="1"/>
  <c r="AL763" i="1"/>
  <c r="AL764" i="1"/>
  <c r="AL765" i="1"/>
  <c r="AL766" i="1"/>
  <c r="AL767" i="1"/>
  <c r="AL768" i="1"/>
  <c r="AL769" i="1"/>
  <c r="AL770" i="1"/>
  <c r="AL771" i="1"/>
  <c r="AL772" i="1"/>
  <c r="AL773" i="1"/>
  <c r="AL774" i="1"/>
  <c r="AL775" i="1"/>
  <c r="AL776" i="1"/>
  <c r="AL777" i="1"/>
  <c r="AL778" i="1"/>
  <c r="AL779" i="1"/>
  <c r="AL780" i="1"/>
  <c r="AL781" i="1"/>
  <c r="AL782" i="1"/>
  <c r="AL783" i="1"/>
  <c r="AL784" i="1"/>
  <c r="AL785" i="1"/>
  <c r="AL786" i="1"/>
  <c r="AL787" i="1"/>
  <c r="AL788" i="1"/>
  <c r="AL789" i="1"/>
  <c r="AL790" i="1"/>
  <c r="AL791" i="1"/>
  <c r="AL792" i="1"/>
  <c r="AL793" i="1"/>
  <c r="AL794" i="1"/>
  <c r="AL795" i="1"/>
  <c r="AL796" i="1"/>
  <c r="AL797" i="1"/>
  <c r="AL798" i="1"/>
  <c r="AL799" i="1"/>
  <c r="AL800" i="1"/>
  <c r="AL801" i="1"/>
  <c r="AL802" i="1"/>
  <c r="AL803" i="1"/>
  <c r="AL804" i="1"/>
  <c r="AL805" i="1"/>
  <c r="AL806" i="1"/>
  <c r="AL807" i="1"/>
  <c r="AL808" i="1"/>
  <c r="AL809" i="1"/>
  <c r="AL810" i="1"/>
  <c r="AL811" i="1"/>
  <c r="AL812" i="1"/>
  <c r="AL813" i="1"/>
  <c r="AL814" i="1"/>
  <c r="AL815" i="1"/>
  <c r="AL816" i="1"/>
  <c r="AL817" i="1"/>
  <c r="AL818" i="1"/>
  <c r="AL819" i="1"/>
  <c r="AL820" i="1"/>
  <c r="AL821" i="1"/>
  <c r="AL822" i="1"/>
  <c r="AL823" i="1"/>
  <c r="AL824" i="1"/>
  <c r="AL825" i="1"/>
  <c r="AL826" i="1"/>
  <c r="AL827" i="1"/>
  <c r="AL828" i="1"/>
  <c r="AL829" i="1"/>
  <c r="AL830" i="1"/>
  <c r="AL831" i="1"/>
  <c r="AL832" i="1"/>
  <c r="AL833" i="1"/>
  <c r="AL834" i="1"/>
  <c r="AL835" i="1"/>
  <c r="AL836" i="1"/>
  <c r="AL837" i="1"/>
  <c r="AL838" i="1"/>
  <c r="AL839" i="1"/>
  <c r="AL840" i="1"/>
  <c r="AL841" i="1"/>
  <c r="AL842" i="1"/>
  <c r="AL843" i="1"/>
  <c r="AL844" i="1"/>
  <c r="AL845" i="1"/>
  <c r="AL846" i="1"/>
  <c r="AL847" i="1"/>
  <c r="AL848" i="1"/>
  <c r="AL849" i="1"/>
  <c r="AL850" i="1"/>
  <c r="AL851" i="1"/>
  <c r="AL852" i="1"/>
  <c r="AL853" i="1"/>
  <c r="AL854" i="1"/>
  <c r="AL855" i="1"/>
  <c r="AL856" i="1"/>
  <c r="AL857" i="1"/>
  <c r="AL858" i="1"/>
  <c r="AL859" i="1"/>
  <c r="AL860" i="1"/>
  <c r="AL861" i="1"/>
  <c r="AL862" i="1"/>
  <c r="AL863" i="1"/>
  <c r="AL864" i="1"/>
  <c r="AL865" i="1"/>
  <c r="AL866" i="1"/>
  <c r="AL867" i="1"/>
  <c r="AL868" i="1"/>
  <c r="AL869" i="1"/>
  <c r="AL870" i="1"/>
  <c r="AL871" i="1"/>
  <c r="AL872" i="1"/>
  <c r="AL873" i="1"/>
  <c r="AL874" i="1"/>
  <c r="AL875" i="1"/>
  <c r="AL876" i="1"/>
  <c r="AL877" i="1"/>
  <c r="AL878" i="1"/>
  <c r="AL879" i="1"/>
  <c r="AL880" i="1"/>
  <c r="AL881" i="1"/>
  <c r="AL882" i="1"/>
  <c r="AL883" i="1"/>
  <c r="AL884" i="1"/>
  <c r="AL885" i="1"/>
  <c r="AL886" i="1"/>
  <c r="AL887" i="1"/>
  <c r="AL888" i="1"/>
  <c r="AL889" i="1"/>
  <c r="AL890" i="1"/>
  <c r="AL891" i="1"/>
  <c r="AL892" i="1"/>
  <c r="AL893" i="1"/>
  <c r="AL894" i="1"/>
  <c r="AL895" i="1"/>
  <c r="AL896" i="1"/>
  <c r="AL897" i="1"/>
  <c r="AL898" i="1"/>
  <c r="AL899" i="1"/>
  <c r="AL900" i="1"/>
  <c r="AL901" i="1"/>
  <c r="AL902" i="1"/>
  <c r="AL903" i="1"/>
  <c r="AL904" i="1"/>
  <c r="AL905" i="1"/>
  <c r="AL906" i="1"/>
  <c r="AL907" i="1"/>
  <c r="AL908" i="1"/>
  <c r="AL909" i="1"/>
  <c r="AL910" i="1"/>
  <c r="AL911" i="1"/>
  <c r="AL912" i="1"/>
  <c r="AL913" i="1"/>
  <c r="AL914" i="1"/>
  <c r="AL915" i="1"/>
  <c r="AL916" i="1"/>
  <c r="AL917" i="1"/>
  <c r="AL918" i="1"/>
  <c r="AL919" i="1"/>
  <c r="AL920" i="1"/>
  <c r="AL921" i="1"/>
  <c r="AL922" i="1"/>
  <c r="AL923" i="1"/>
  <c r="AL924" i="1"/>
  <c r="AL925" i="1"/>
  <c r="AL926" i="1"/>
  <c r="AL927" i="1"/>
  <c r="AL928" i="1"/>
  <c r="AL929" i="1"/>
  <c r="AL930" i="1"/>
  <c r="AL931" i="1"/>
  <c r="AL932" i="1"/>
  <c r="AL933" i="1"/>
  <c r="AL934" i="1"/>
  <c r="AL935" i="1"/>
  <c r="AL936" i="1"/>
  <c r="AL937" i="1"/>
  <c r="AL938" i="1"/>
  <c r="AL939" i="1"/>
  <c r="AL940" i="1"/>
  <c r="AL941" i="1"/>
  <c r="AL942" i="1"/>
  <c r="AL943" i="1"/>
  <c r="AL944" i="1"/>
  <c r="AL945" i="1"/>
  <c r="AL946" i="1"/>
  <c r="AL947" i="1"/>
  <c r="AL948" i="1"/>
  <c r="AL949" i="1"/>
  <c r="AL950" i="1"/>
  <c r="AL951" i="1"/>
  <c r="AL952" i="1"/>
  <c r="AL953" i="1"/>
  <c r="AL954" i="1"/>
  <c r="AL955" i="1"/>
  <c r="AL956" i="1"/>
  <c r="AL957" i="1"/>
  <c r="AL958" i="1"/>
  <c r="AL959" i="1"/>
  <c r="AL960" i="1"/>
  <c r="AL961" i="1"/>
  <c r="AL962" i="1"/>
  <c r="AL963" i="1"/>
  <c r="AL964" i="1"/>
  <c r="AL965" i="1"/>
  <c r="AL966" i="1"/>
  <c r="AL967" i="1"/>
  <c r="AL968" i="1"/>
  <c r="AL969" i="1"/>
  <c r="AL970" i="1"/>
  <c r="AL971" i="1"/>
  <c r="AL972" i="1"/>
  <c r="AL973" i="1"/>
  <c r="AL974" i="1"/>
  <c r="AL975" i="1"/>
  <c r="AL976" i="1"/>
  <c r="AL977" i="1"/>
  <c r="AL978" i="1"/>
  <c r="AL979" i="1"/>
  <c r="AL980" i="1"/>
  <c r="AL981" i="1"/>
  <c r="AL982" i="1"/>
  <c r="AL983" i="1"/>
  <c r="AL984" i="1"/>
  <c r="AL985" i="1"/>
  <c r="AL986" i="1"/>
  <c r="AL987" i="1"/>
  <c r="AL988" i="1"/>
  <c r="AL989" i="1"/>
  <c r="AL990" i="1"/>
  <c r="AL991" i="1"/>
  <c r="AL992" i="1"/>
  <c r="AL993" i="1"/>
  <c r="AL994" i="1"/>
  <c r="AL995" i="1"/>
  <c r="AL996" i="1"/>
  <c r="AL997" i="1"/>
  <c r="AL998" i="1"/>
  <c r="AL999" i="1"/>
  <c r="AL1000" i="1"/>
  <c r="AL1001" i="1"/>
  <c r="AL1002" i="1"/>
  <c r="AL1003" i="1"/>
  <c r="AL1004" i="1"/>
  <c r="AL1005" i="1"/>
  <c r="AL1006" i="1"/>
  <c r="AL7" i="1"/>
  <c r="G15" i="4"/>
  <c r="G16" i="4"/>
  <c r="G17" i="4"/>
  <c r="G18" i="4"/>
  <c r="G19" i="4"/>
  <c r="G20" i="4"/>
  <c r="G21" i="4"/>
  <c r="G22" i="4"/>
  <c r="G23" i="4"/>
  <c r="G24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9" i="4"/>
  <c r="G60" i="4"/>
  <c r="G61" i="4"/>
  <c r="G62" i="4"/>
  <c r="G63" i="4"/>
  <c r="G64" i="4"/>
  <c r="G65" i="4"/>
  <c r="G66" i="4"/>
  <c r="G70" i="4"/>
  <c r="G71" i="4"/>
  <c r="G72" i="4"/>
  <c r="G73" i="4"/>
  <c r="G74" i="4"/>
  <c r="G75" i="4"/>
  <c r="G76" i="4"/>
  <c r="G77" i="4"/>
  <c r="G3" i="4"/>
  <c r="G4" i="4"/>
  <c r="G5" i="4"/>
  <c r="G6" i="4"/>
  <c r="G7" i="4"/>
  <c r="G8" i="4"/>
  <c r="G9" i="4"/>
  <c r="G11" i="4"/>
  <c r="G12" i="4"/>
  <c r="V7" i="1" l="1"/>
  <c r="N7" i="1" s="1"/>
  <c r="O13" i="1" l="1"/>
  <c r="U13" i="1" s="1"/>
  <c r="Q13" i="1"/>
  <c r="Y13" i="1" s="1"/>
  <c r="R13" i="1"/>
  <c r="S13" i="1"/>
  <c r="T13" i="1"/>
  <c r="V13" i="1"/>
  <c r="N13" i="1" s="1"/>
  <c r="W13" i="1"/>
  <c r="X13" i="1"/>
  <c r="AC13" i="1"/>
  <c r="AD13" i="1"/>
  <c r="AG13" i="1"/>
  <c r="AH13" i="1"/>
  <c r="P9" i="7"/>
  <c r="Z13" i="1" l="1"/>
  <c r="AA13" i="1" s="1"/>
  <c r="AB13" i="1" s="1"/>
  <c r="AD959" i="1"/>
  <c r="AC10" i="1"/>
  <c r="AC11" i="1"/>
  <c r="AC12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C148" i="1"/>
  <c r="AC149" i="1"/>
  <c r="AC150" i="1"/>
  <c r="AC151" i="1"/>
  <c r="AC152" i="1"/>
  <c r="AC153" i="1"/>
  <c r="AC154" i="1"/>
  <c r="AC155" i="1"/>
  <c r="AC156" i="1"/>
  <c r="AC157" i="1"/>
  <c r="AC158" i="1"/>
  <c r="AC159" i="1"/>
  <c r="AC160" i="1"/>
  <c r="AC161" i="1"/>
  <c r="AC162" i="1"/>
  <c r="AC163" i="1"/>
  <c r="AC164" i="1"/>
  <c r="AC165" i="1"/>
  <c r="AC166" i="1"/>
  <c r="AC167" i="1"/>
  <c r="AC168" i="1"/>
  <c r="AC169" i="1"/>
  <c r="AC170" i="1"/>
  <c r="AC171" i="1"/>
  <c r="AC172" i="1"/>
  <c r="AC173" i="1"/>
  <c r="AC174" i="1"/>
  <c r="AC175" i="1"/>
  <c r="AC176" i="1"/>
  <c r="AC177" i="1"/>
  <c r="AC178" i="1"/>
  <c r="AC179" i="1"/>
  <c r="AC180" i="1"/>
  <c r="AC18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6" i="1"/>
  <c r="AC197" i="1"/>
  <c r="AC198" i="1"/>
  <c r="AC199" i="1"/>
  <c r="AC200" i="1"/>
  <c r="AC201" i="1"/>
  <c r="AC202" i="1"/>
  <c r="AC203" i="1"/>
  <c r="AC204" i="1"/>
  <c r="AC205" i="1"/>
  <c r="AC206" i="1"/>
  <c r="AC207" i="1"/>
  <c r="AC208" i="1"/>
  <c r="AC209" i="1"/>
  <c r="AC210" i="1"/>
  <c r="AC211" i="1"/>
  <c r="AC212" i="1"/>
  <c r="AC213" i="1"/>
  <c r="AC214" i="1"/>
  <c r="AC215" i="1"/>
  <c r="AC216" i="1"/>
  <c r="AC217" i="1"/>
  <c r="AC218" i="1"/>
  <c r="AC219" i="1"/>
  <c r="AC220" i="1"/>
  <c r="AC221" i="1"/>
  <c r="AC222" i="1"/>
  <c r="AC223" i="1"/>
  <c r="AC224" i="1"/>
  <c r="AC225" i="1"/>
  <c r="AC226" i="1"/>
  <c r="AC227" i="1"/>
  <c r="AC228" i="1"/>
  <c r="AC229" i="1"/>
  <c r="AC230" i="1"/>
  <c r="AC231" i="1"/>
  <c r="AC232" i="1"/>
  <c r="AC233" i="1"/>
  <c r="AC234" i="1"/>
  <c r="AC235" i="1"/>
  <c r="AC236" i="1"/>
  <c r="AC237" i="1"/>
  <c r="AC238" i="1"/>
  <c r="AC239" i="1"/>
  <c r="AC240" i="1"/>
  <c r="AC241" i="1"/>
  <c r="AC242" i="1"/>
  <c r="AC243" i="1"/>
  <c r="AC244" i="1"/>
  <c r="AC245" i="1"/>
  <c r="AC246" i="1"/>
  <c r="AC247" i="1"/>
  <c r="AC248" i="1"/>
  <c r="AC249" i="1"/>
  <c r="AC250" i="1"/>
  <c r="AC251" i="1"/>
  <c r="AC252" i="1"/>
  <c r="AC253" i="1"/>
  <c r="AC254" i="1"/>
  <c r="AC255" i="1"/>
  <c r="AC256" i="1"/>
  <c r="AC257" i="1"/>
  <c r="AC258" i="1"/>
  <c r="AC259" i="1"/>
  <c r="AC260" i="1"/>
  <c r="AC261" i="1"/>
  <c r="AC262" i="1"/>
  <c r="AC263" i="1"/>
  <c r="AC264" i="1"/>
  <c r="AC265" i="1"/>
  <c r="AC266" i="1"/>
  <c r="AC267" i="1"/>
  <c r="AC268" i="1"/>
  <c r="AC269" i="1"/>
  <c r="AC270" i="1"/>
  <c r="AC271" i="1"/>
  <c r="AC272" i="1"/>
  <c r="AC273" i="1"/>
  <c r="AC274" i="1"/>
  <c r="AC275" i="1"/>
  <c r="AC276" i="1"/>
  <c r="AC277" i="1"/>
  <c r="AC278" i="1"/>
  <c r="AC279" i="1"/>
  <c r="AC280" i="1"/>
  <c r="AC281" i="1"/>
  <c r="AC282" i="1"/>
  <c r="AC283" i="1"/>
  <c r="AC284" i="1"/>
  <c r="AC285" i="1"/>
  <c r="AC286" i="1"/>
  <c r="AC287" i="1"/>
  <c r="AC288" i="1"/>
  <c r="AC289" i="1"/>
  <c r="AC290" i="1"/>
  <c r="AC291" i="1"/>
  <c r="AC292" i="1"/>
  <c r="AC293" i="1"/>
  <c r="AC294" i="1"/>
  <c r="AC295" i="1"/>
  <c r="AC296" i="1"/>
  <c r="AC297" i="1"/>
  <c r="AC298" i="1"/>
  <c r="AC299" i="1"/>
  <c r="AC300" i="1"/>
  <c r="AC301" i="1"/>
  <c r="AC302" i="1"/>
  <c r="AC303" i="1"/>
  <c r="AC304" i="1"/>
  <c r="AC305" i="1"/>
  <c r="AC306" i="1"/>
  <c r="AC307" i="1"/>
  <c r="AC308" i="1"/>
  <c r="AC309" i="1"/>
  <c r="AC310" i="1"/>
  <c r="AC311" i="1"/>
  <c r="AC312" i="1"/>
  <c r="AC313" i="1"/>
  <c r="AC314" i="1"/>
  <c r="AC315" i="1"/>
  <c r="AC316" i="1"/>
  <c r="AC317" i="1"/>
  <c r="AC318" i="1"/>
  <c r="AC319" i="1"/>
  <c r="AC320" i="1"/>
  <c r="AC321" i="1"/>
  <c r="AC322" i="1"/>
  <c r="AC323" i="1"/>
  <c r="AC324" i="1"/>
  <c r="AC325" i="1"/>
  <c r="AC326" i="1"/>
  <c r="AC327" i="1"/>
  <c r="AC328" i="1"/>
  <c r="AC329" i="1"/>
  <c r="AC330" i="1"/>
  <c r="AC331" i="1"/>
  <c r="AC332" i="1"/>
  <c r="AC333" i="1"/>
  <c r="AC334" i="1"/>
  <c r="AC335" i="1"/>
  <c r="AC336" i="1"/>
  <c r="AC337" i="1"/>
  <c r="AC338" i="1"/>
  <c r="AC339" i="1"/>
  <c r="AC340" i="1"/>
  <c r="AC341" i="1"/>
  <c r="AC342" i="1"/>
  <c r="AC343" i="1"/>
  <c r="AC344" i="1"/>
  <c r="AC345" i="1"/>
  <c r="AC346" i="1"/>
  <c r="AC347" i="1"/>
  <c r="AC348" i="1"/>
  <c r="AC349" i="1"/>
  <c r="AC350" i="1"/>
  <c r="AC351" i="1"/>
  <c r="AC352" i="1"/>
  <c r="AC353" i="1"/>
  <c r="AC354" i="1"/>
  <c r="AC355" i="1"/>
  <c r="AC356" i="1"/>
  <c r="AC357" i="1"/>
  <c r="AC358" i="1"/>
  <c r="AC359" i="1"/>
  <c r="AC360" i="1"/>
  <c r="AC361" i="1"/>
  <c r="AC362" i="1"/>
  <c r="AC363" i="1"/>
  <c r="AC364" i="1"/>
  <c r="AC365" i="1"/>
  <c r="AC366" i="1"/>
  <c r="AC367" i="1"/>
  <c r="AC368" i="1"/>
  <c r="AC369" i="1"/>
  <c r="AC370" i="1"/>
  <c r="AC371" i="1"/>
  <c r="AC372" i="1"/>
  <c r="AC373" i="1"/>
  <c r="AC374" i="1"/>
  <c r="AC375" i="1"/>
  <c r="AC376" i="1"/>
  <c r="AC377" i="1"/>
  <c r="AC378" i="1"/>
  <c r="AC379" i="1"/>
  <c r="AC380" i="1"/>
  <c r="AC381" i="1"/>
  <c r="AC382" i="1"/>
  <c r="AC383" i="1"/>
  <c r="AC384" i="1"/>
  <c r="AC385" i="1"/>
  <c r="AC386" i="1"/>
  <c r="AC387" i="1"/>
  <c r="AC388" i="1"/>
  <c r="AC389" i="1"/>
  <c r="AC390" i="1"/>
  <c r="AC391" i="1"/>
  <c r="AC392" i="1"/>
  <c r="AC393" i="1"/>
  <c r="AC394" i="1"/>
  <c r="AC395" i="1"/>
  <c r="AC396" i="1"/>
  <c r="AC397" i="1"/>
  <c r="AC398" i="1"/>
  <c r="AC399" i="1"/>
  <c r="AC400" i="1"/>
  <c r="AC401" i="1"/>
  <c r="AC402" i="1"/>
  <c r="AC403" i="1"/>
  <c r="AC404" i="1"/>
  <c r="AC405" i="1"/>
  <c r="AC406" i="1"/>
  <c r="AC407" i="1"/>
  <c r="AC408" i="1"/>
  <c r="AC409" i="1"/>
  <c r="AC410" i="1"/>
  <c r="AC411" i="1"/>
  <c r="AC412" i="1"/>
  <c r="AC413" i="1"/>
  <c r="AC414" i="1"/>
  <c r="AC415" i="1"/>
  <c r="AC416" i="1"/>
  <c r="AC417" i="1"/>
  <c r="AC418" i="1"/>
  <c r="AC419" i="1"/>
  <c r="AC420" i="1"/>
  <c r="AC421" i="1"/>
  <c r="AC422" i="1"/>
  <c r="AC423" i="1"/>
  <c r="AC424" i="1"/>
  <c r="AC425" i="1"/>
  <c r="AC426" i="1"/>
  <c r="AC427" i="1"/>
  <c r="AC428" i="1"/>
  <c r="AC429" i="1"/>
  <c r="AC430" i="1"/>
  <c r="AC431" i="1"/>
  <c r="AC432" i="1"/>
  <c r="AC433" i="1"/>
  <c r="AC434" i="1"/>
  <c r="AC435" i="1"/>
  <c r="AC436" i="1"/>
  <c r="AC437" i="1"/>
  <c r="AC438" i="1"/>
  <c r="AC439" i="1"/>
  <c r="AC440" i="1"/>
  <c r="AC441" i="1"/>
  <c r="AC442" i="1"/>
  <c r="AC443" i="1"/>
  <c r="AC444" i="1"/>
  <c r="AC445" i="1"/>
  <c r="AC446" i="1"/>
  <c r="AC447" i="1"/>
  <c r="AC448" i="1"/>
  <c r="AC449" i="1"/>
  <c r="AC450" i="1"/>
  <c r="AC451" i="1"/>
  <c r="AC452" i="1"/>
  <c r="AC453" i="1"/>
  <c r="AC454" i="1"/>
  <c r="AC455" i="1"/>
  <c r="AC456" i="1"/>
  <c r="AC457" i="1"/>
  <c r="AC458" i="1"/>
  <c r="AC459" i="1"/>
  <c r="AC460" i="1"/>
  <c r="AC461" i="1"/>
  <c r="AC462" i="1"/>
  <c r="AC463" i="1"/>
  <c r="AC464" i="1"/>
  <c r="AC465" i="1"/>
  <c r="AC466" i="1"/>
  <c r="AC467" i="1"/>
  <c r="AC468" i="1"/>
  <c r="AC469" i="1"/>
  <c r="AC470" i="1"/>
  <c r="AC471" i="1"/>
  <c r="AC472" i="1"/>
  <c r="AC473" i="1"/>
  <c r="AC474" i="1"/>
  <c r="AC475" i="1"/>
  <c r="AC476" i="1"/>
  <c r="AC477" i="1"/>
  <c r="AC478" i="1"/>
  <c r="AC479" i="1"/>
  <c r="AC480" i="1"/>
  <c r="AC481" i="1"/>
  <c r="AC482" i="1"/>
  <c r="AC483" i="1"/>
  <c r="AC484" i="1"/>
  <c r="AC485" i="1"/>
  <c r="AC486" i="1"/>
  <c r="AC487" i="1"/>
  <c r="AC488" i="1"/>
  <c r="AC489" i="1"/>
  <c r="AC490" i="1"/>
  <c r="AC491" i="1"/>
  <c r="AC492" i="1"/>
  <c r="AC493" i="1"/>
  <c r="AC494" i="1"/>
  <c r="AC495" i="1"/>
  <c r="AC496" i="1"/>
  <c r="AC497" i="1"/>
  <c r="AC498" i="1"/>
  <c r="AC499" i="1"/>
  <c r="AC500" i="1"/>
  <c r="AC501" i="1"/>
  <c r="AC502" i="1"/>
  <c r="AC503" i="1"/>
  <c r="AC504" i="1"/>
  <c r="AC505" i="1"/>
  <c r="AC506" i="1"/>
  <c r="AC507" i="1"/>
  <c r="AC508" i="1"/>
  <c r="AC509" i="1"/>
  <c r="AC510" i="1"/>
  <c r="AC511" i="1"/>
  <c r="AC512" i="1"/>
  <c r="AC513" i="1"/>
  <c r="AC514" i="1"/>
  <c r="AC515" i="1"/>
  <c r="AC516" i="1"/>
  <c r="AC517" i="1"/>
  <c r="AC518" i="1"/>
  <c r="AC519" i="1"/>
  <c r="AC520" i="1"/>
  <c r="AC521" i="1"/>
  <c r="AC522" i="1"/>
  <c r="AC523" i="1"/>
  <c r="AC524" i="1"/>
  <c r="AC525" i="1"/>
  <c r="AC526" i="1"/>
  <c r="AC527" i="1"/>
  <c r="AC528" i="1"/>
  <c r="AC529" i="1"/>
  <c r="AC530" i="1"/>
  <c r="AC531" i="1"/>
  <c r="AC532" i="1"/>
  <c r="AC533" i="1"/>
  <c r="AC534" i="1"/>
  <c r="AC535" i="1"/>
  <c r="AC536" i="1"/>
  <c r="AC537" i="1"/>
  <c r="AC538" i="1"/>
  <c r="AC539" i="1"/>
  <c r="AC540" i="1"/>
  <c r="AC541" i="1"/>
  <c r="AC542" i="1"/>
  <c r="AC543" i="1"/>
  <c r="AC544" i="1"/>
  <c r="AC545" i="1"/>
  <c r="AC546" i="1"/>
  <c r="AC547" i="1"/>
  <c r="AC548" i="1"/>
  <c r="AC549" i="1"/>
  <c r="AC550" i="1"/>
  <c r="AC551" i="1"/>
  <c r="AC552" i="1"/>
  <c r="AC553" i="1"/>
  <c r="AC554" i="1"/>
  <c r="AC555" i="1"/>
  <c r="AC556" i="1"/>
  <c r="AC557" i="1"/>
  <c r="AC558" i="1"/>
  <c r="AC559" i="1"/>
  <c r="AC560" i="1"/>
  <c r="AC561" i="1"/>
  <c r="AC562" i="1"/>
  <c r="AC563" i="1"/>
  <c r="AC564" i="1"/>
  <c r="AC565" i="1"/>
  <c r="AC566" i="1"/>
  <c r="AC567" i="1"/>
  <c r="AC568" i="1"/>
  <c r="AC569" i="1"/>
  <c r="AC570" i="1"/>
  <c r="AC571" i="1"/>
  <c r="AC572" i="1"/>
  <c r="AC573" i="1"/>
  <c r="AC574" i="1"/>
  <c r="AC575" i="1"/>
  <c r="AC576" i="1"/>
  <c r="AC577" i="1"/>
  <c r="AC578" i="1"/>
  <c r="AC579" i="1"/>
  <c r="AC580" i="1"/>
  <c r="AC581" i="1"/>
  <c r="AC582" i="1"/>
  <c r="AC583" i="1"/>
  <c r="AC584" i="1"/>
  <c r="AC585" i="1"/>
  <c r="AC586" i="1"/>
  <c r="AC587" i="1"/>
  <c r="AC588" i="1"/>
  <c r="AC589" i="1"/>
  <c r="AC590" i="1"/>
  <c r="AC591" i="1"/>
  <c r="AC592" i="1"/>
  <c r="AC593" i="1"/>
  <c r="AC594" i="1"/>
  <c r="AC595" i="1"/>
  <c r="AC596" i="1"/>
  <c r="AC597" i="1"/>
  <c r="AC598" i="1"/>
  <c r="AC599" i="1"/>
  <c r="AC600" i="1"/>
  <c r="AC601" i="1"/>
  <c r="AC602" i="1"/>
  <c r="AC603" i="1"/>
  <c r="AC604" i="1"/>
  <c r="AC605" i="1"/>
  <c r="AC606" i="1"/>
  <c r="AC607" i="1"/>
  <c r="AC608" i="1"/>
  <c r="AC609" i="1"/>
  <c r="AC610" i="1"/>
  <c r="AC611" i="1"/>
  <c r="AC612" i="1"/>
  <c r="AC613" i="1"/>
  <c r="AC614" i="1"/>
  <c r="AC615" i="1"/>
  <c r="AC616" i="1"/>
  <c r="AC617" i="1"/>
  <c r="AC618" i="1"/>
  <c r="AC619" i="1"/>
  <c r="AC620" i="1"/>
  <c r="AC621" i="1"/>
  <c r="AC622" i="1"/>
  <c r="AC623" i="1"/>
  <c r="AC624" i="1"/>
  <c r="AC625" i="1"/>
  <c r="AC626" i="1"/>
  <c r="AC627" i="1"/>
  <c r="AC628" i="1"/>
  <c r="AC629" i="1"/>
  <c r="AC630" i="1"/>
  <c r="AC631" i="1"/>
  <c r="AC632" i="1"/>
  <c r="AC633" i="1"/>
  <c r="AC634" i="1"/>
  <c r="AC635" i="1"/>
  <c r="AC636" i="1"/>
  <c r="AC637" i="1"/>
  <c r="AC638" i="1"/>
  <c r="AC639" i="1"/>
  <c r="AC640" i="1"/>
  <c r="AC641" i="1"/>
  <c r="AC642" i="1"/>
  <c r="AC643" i="1"/>
  <c r="AC644" i="1"/>
  <c r="AC645" i="1"/>
  <c r="AC646" i="1"/>
  <c r="AC647" i="1"/>
  <c r="AC648" i="1"/>
  <c r="AC649" i="1"/>
  <c r="AC650" i="1"/>
  <c r="AC651" i="1"/>
  <c r="AC652" i="1"/>
  <c r="AC653" i="1"/>
  <c r="AC654" i="1"/>
  <c r="AC655" i="1"/>
  <c r="AC656" i="1"/>
  <c r="AC657" i="1"/>
  <c r="AC658" i="1"/>
  <c r="AC659" i="1"/>
  <c r="AC660" i="1"/>
  <c r="AC661" i="1"/>
  <c r="AC662" i="1"/>
  <c r="AC663" i="1"/>
  <c r="AC664" i="1"/>
  <c r="AC665" i="1"/>
  <c r="AC666" i="1"/>
  <c r="AC667" i="1"/>
  <c r="AC668" i="1"/>
  <c r="AC669" i="1"/>
  <c r="AC670" i="1"/>
  <c r="AC671" i="1"/>
  <c r="AC672" i="1"/>
  <c r="AC673" i="1"/>
  <c r="AC674" i="1"/>
  <c r="AC675" i="1"/>
  <c r="AC676" i="1"/>
  <c r="AC677" i="1"/>
  <c r="AC678" i="1"/>
  <c r="AC679" i="1"/>
  <c r="AC680" i="1"/>
  <c r="AC681" i="1"/>
  <c r="AC682" i="1"/>
  <c r="AC683" i="1"/>
  <c r="AC684" i="1"/>
  <c r="AC685" i="1"/>
  <c r="AC686" i="1"/>
  <c r="AC687" i="1"/>
  <c r="AC688" i="1"/>
  <c r="AC689" i="1"/>
  <c r="AC690" i="1"/>
  <c r="AC691" i="1"/>
  <c r="AC692" i="1"/>
  <c r="AC693" i="1"/>
  <c r="AC694" i="1"/>
  <c r="AC695" i="1"/>
  <c r="AC696" i="1"/>
  <c r="AC697" i="1"/>
  <c r="AC698" i="1"/>
  <c r="AC699" i="1"/>
  <c r="AC700" i="1"/>
  <c r="AC701" i="1"/>
  <c r="AC702" i="1"/>
  <c r="AC703" i="1"/>
  <c r="AC704" i="1"/>
  <c r="AC705" i="1"/>
  <c r="AC706" i="1"/>
  <c r="AC707" i="1"/>
  <c r="AC708" i="1"/>
  <c r="AC709" i="1"/>
  <c r="AC710" i="1"/>
  <c r="AC711" i="1"/>
  <c r="AC712" i="1"/>
  <c r="AC713" i="1"/>
  <c r="AC714" i="1"/>
  <c r="AC715" i="1"/>
  <c r="AC716" i="1"/>
  <c r="AC717" i="1"/>
  <c r="AC718" i="1"/>
  <c r="AC719" i="1"/>
  <c r="AC720" i="1"/>
  <c r="AC721" i="1"/>
  <c r="AC722" i="1"/>
  <c r="AC723" i="1"/>
  <c r="AC724" i="1"/>
  <c r="AC725" i="1"/>
  <c r="AC726" i="1"/>
  <c r="AC727" i="1"/>
  <c r="AC728" i="1"/>
  <c r="AC729" i="1"/>
  <c r="AC730" i="1"/>
  <c r="AC731" i="1"/>
  <c r="AC732" i="1"/>
  <c r="AC733" i="1"/>
  <c r="AC734" i="1"/>
  <c r="AC735" i="1"/>
  <c r="AC736" i="1"/>
  <c r="AC737" i="1"/>
  <c r="AC738" i="1"/>
  <c r="AC739" i="1"/>
  <c r="AC740" i="1"/>
  <c r="AC741" i="1"/>
  <c r="AC742" i="1"/>
  <c r="AC743" i="1"/>
  <c r="AC744" i="1"/>
  <c r="AC745" i="1"/>
  <c r="AC746" i="1"/>
  <c r="AC747" i="1"/>
  <c r="AC748" i="1"/>
  <c r="AC749" i="1"/>
  <c r="AC750" i="1"/>
  <c r="AC751" i="1"/>
  <c r="AC752" i="1"/>
  <c r="AC753" i="1"/>
  <c r="AC754" i="1"/>
  <c r="AC755" i="1"/>
  <c r="AC756" i="1"/>
  <c r="AC757" i="1"/>
  <c r="AC758" i="1"/>
  <c r="AC759" i="1"/>
  <c r="AC760" i="1"/>
  <c r="AC761" i="1"/>
  <c r="AC762" i="1"/>
  <c r="AC763" i="1"/>
  <c r="AC764" i="1"/>
  <c r="AC765" i="1"/>
  <c r="AC766" i="1"/>
  <c r="AC767" i="1"/>
  <c r="AC768" i="1"/>
  <c r="AC769" i="1"/>
  <c r="AC770" i="1"/>
  <c r="AC771" i="1"/>
  <c r="AC772" i="1"/>
  <c r="AC773" i="1"/>
  <c r="AC774" i="1"/>
  <c r="AC775" i="1"/>
  <c r="AC776" i="1"/>
  <c r="AC777" i="1"/>
  <c r="AC778" i="1"/>
  <c r="AC779" i="1"/>
  <c r="AC780" i="1"/>
  <c r="AC781" i="1"/>
  <c r="AC782" i="1"/>
  <c r="AC783" i="1"/>
  <c r="AC784" i="1"/>
  <c r="AC785" i="1"/>
  <c r="AC786" i="1"/>
  <c r="AC787" i="1"/>
  <c r="AC788" i="1"/>
  <c r="AC789" i="1"/>
  <c r="AC790" i="1"/>
  <c r="AC791" i="1"/>
  <c r="AC792" i="1"/>
  <c r="AC793" i="1"/>
  <c r="AC794" i="1"/>
  <c r="AC795" i="1"/>
  <c r="AC796" i="1"/>
  <c r="AC797" i="1"/>
  <c r="AC798" i="1"/>
  <c r="AC799" i="1"/>
  <c r="AC800" i="1"/>
  <c r="AC801" i="1"/>
  <c r="AC802" i="1"/>
  <c r="AC803" i="1"/>
  <c r="AC804" i="1"/>
  <c r="AC805" i="1"/>
  <c r="AC806" i="1"/>
  <c r="AC807" i="1"/>
  <c r="AC808" i="1"/>
  <c r="AC809" i="1"/>
  <c r="AC810" i="1"/>
  <c r="AC811" i="1"/>
  <c r="AC812" i="1"/>
  <c r="AC813" i="1"/>
  <c r="AC814" i="1"/>
  <c r="AC815" i="1"/>
  <c r="AC816" i="1"/>
  <c r="AC817" i="1"/>
  <c r="AC818" i="1"/>
  <c r="AC819" i="1"/>
  <c r="AC820" i="1"/>
  <c r="AC821" i="1"/>
  <c r="AC822" i="1"/>
  <c r="AC823" i="1"/>
  <c r="AC824" i="1"/>
  <c r="AC825" i="1"/>
  <c r="AC826" i="1"/>
  <c r="AC827" i="1"/>
  <c r="AC828" i="1"/>
  <c r="AC829" i="1"/>
  <c r="AC830" i="1"/>
  <c r="AC831" i="1"/>
  <c r="AC832" i="1"/>
  <c r="AC833" i="1"/>
  <c r="AC834" i="1"/>
  <c r="AC835" i="1"/>
  <c r="AC836" i="1"/>
  <c r="AC837" i="1"/>
  <c r="AC838" i="1"/>
  <c r="AC839" i="1"/>
  <c r="AC840" i="1"/>
  <c r="AC841" i="1"/>
  <c r="AC842" i="1"/>
  <c r="AC843" i="1"/>
  <c r="AC844" i="1"/>
  <c r="AC845" i="1"/>
  <c r="AC846" i="1"/>
  <c r="AC847" i="1"/>
  <c r="AC848" i="1"/>
  <c r="AC849" i="1"/>
  <c r="AC850" i="1"/>
  <c r="AC851" i="1"/>
  <c r="AC852" i="1"/>
  <c r="AC853" i="1"/>
  <c r="AC854" i="1"/>
  <c r="AC855" i="1"/>
  <c r="AC856" i="1"/>
  <c r="AC857" i="1"/>
  <c r="AC858" i="1"/>
  <c r="AC859" i="1"/>
  <c r="AC860" i="1"/>
  <c r="AC861" i="1"/>
  <c r="AC862" i="1"/>
  <c r="AC863" i="1"/>
  <c r="AC864" i="1"/>
  <c r="AC865" i="1"/>
  <c r="AC866" i="1"/>
  <c r="AC867" i="1"/>
  <c r="AC868" i="1"/>
  <c r="AC869" i="1"/>
  <c r="AC870" i="1"/>
  <c r="AC871" i="1"/>
  <c r="AC872" i="1"/>
  <c r="AC873" i="1"/>
  <c r="AC874" i="1"/>
  <c r="AC875" i="1"/>
  <c r="AC876" i="1"/>
  <c r="AC877" i="1"/>
  <c r="AC878" i="1"/>
  <c r="AC879" i="1"/>
  <c r="AC880" i="1"/>
  <c r="AC881" i="1"/>
  <c r="AC882" i="1"/>
  <c r="AC883" i="1"/>
  <c r="AC884" i="1"/>
  <c r="AC885" i="1"/>
  <c r="AC886" i="1"/>
  <c r="AC887" i="1"/>
  <c r="AC888" i="1"/>
  <c r="AC889" i="1"/>
  <c r="AC890" i="1"/>
  <c r="AC891" i="1"/>
  <c r="AC892" i="1"/>
  <c r="AC893" i="1"/>
  <c r="AC894" i="1"/>
  <c r="AC895" i="1"/>
  <c r="AC896" i="1"/>
  <c r="AC897" i="1"/>
  <c r="AC898" i="1"/>
  <c r="AC899" i="1"/>
  <c r="AC900" i="1"/>
  <c r="AC901" i="1"/>
  <c r="AC902" i="1"/>
  <c r="AC903" i="1"/>
  <c r="AC904" i="1"/>
  <c r="AC905" i="1"/>
  <c r="AC906" i="1"/>
  <c r="AC907" i="1"/>
  <c r="AC908" i="1"/>
  <c r="AC909" i="1"/>
  <c r="AC910" i="1"/>
  <c r="AC911" i="1"/>
  <c r="AC912" i="1"/>
  <c r="AC913" i="1"/>
  <c r="AC914" i="1"/>
  <c r="AC915" i="1"/>
  <c r="AC916" i="1"/>
  <c r="AC917" i="1"/>
  <c r="AC918" i="1"/>
  <c r="AC919" i="1"/>
  <c r="AC920" i="1"/>
  <c r="AC921" i="1"/>
  <c r="AC922" i="1"/>
  <c r="AC923" i="1"/>
  <c r="AC924" i="1"/>
  <c r="AC925" i="1"/>
  <c r="AC926" i="1"/>
  <c r="AC927" i="1"/>
  <c r="AC928" i="1"/>
  <c r="AC929" i="1"/>
  <c r="AC930" i="1"/>
  <c r="AC931" i="1"/>
  <c r="AC932" i="1"/>
  <c r="AC933" i="1"/>
  <c r="AC934" i="1"/>
  <c r="AC935" i="1"/>
  <c r="AC936" i="1"/>
  <c r="AC937" i="1"/>
  <c r="AC938" i="1"/>
  <c r="AC939" i="1"/>
  <c r="AC940" i="1"/>
  <c r="AC941" i="1"/>
  <c r="AC942" i="1"/>
  <c r="AC943" i="1"/>
  <c r="AC944" i="1"/>
  <c r="AC945" i="1"/>
  <c r="AC946" i="1"/>
  <c r="AC947" i="1"/>
  <c r="AC948" i="1"/>
  <c r="AC949" i="1"/>
  <c r="AC950" i="1"/>
  <c r="AC951" i="1"/>
  <c r="AC952" i="1"/>
  <c r="AC953" i="1"/>
  <c r="AC954" i="1"/>
  <c r="AD954" i="1" s="1"/>
  <c r="AC955" i="1"/>
  <c r="AC956" i="1"/>
  <c r="AC957" i="1"/>
  <c r="AC958" i="1"/>
  <c r="AC959" i="1"/>
  <c r="AC960" i="1"/>
  <c r="AC961" i="1"/>
  <c r="AC962" i="1"/>
  <c r="AC963" i="1"/>
  <c r="AC964" i="1"/>
  <c r="AC965" i="1"/>
  <c r="AC966" i="1"/>
  <c r="AC967" i="1"/>
  <c r="AC968" i="1"/>
  <c r="AC969" i="1"/>
  <c r="AC970" i="1"/>
  <c r="AC971" i="1"/>
  <c r="AC972" i="1"/>
  <c r="AC973" i="1"/>
  <c r="AC974" i="1"/>
  <c r="AC975" i="1"/>
  <c r="AC976" i="1"/>
  <c r="AC977" i="1"/>
  <c r="AC978" i="1"/>
  <c r="AC979" i="1"/>
  <c r="AC980" i="1"/>
  <c r="AC981" i="1"/>
  <c r="AC982" i="1"/>
  <c r="AC983" i="1"/>
  <c r="AC984" i="1"/>
  <c r="AC985" i="1"/>
  <c r="AC986" i="1"/>
  <c r="AC987" i="1"/>
  <c r="AC988" i="1"/>
  <c r="AC989" i="1"/>
  <c r="AC990" i="1"/>
  <c r="AC991" i="1"/>
  <c r="AC992" i="1"/>
  <c r="AC993" i="1"/>
  <c r="AC994" i="1"/>
  <c r="AC995" i="1"/>
  <c r="AC996" i="1"/>
  <c r="AC997" i="1"/>
  <c r="AC998" i="1"/>
  <c r="AC999" i="1"/>
  <c r="AC1000" i="1"/>
  <c r="AC1001" i="1"/>
  <c r="AC1002" i="1"/>
  <c r="AC1003" i="1"/>
  <c r="AC1004" i="1"/>
  <c r="AC1005" i="1"/>
  <c r="AC1006" i="1"/>
  <c r="W7" i="1"/>
  <c r="AD12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43" i="1"/>
  <c r="AD144" i="1"/>
  <c r="AD145" i="1"/>
  <c r="AD146" i="1"/>
  <c r="AD147" i="1"/>
  <c r="AD148" i="1"/>
  <c r="AD149" i="1"/>
  <c r="AD150" i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81" i="1"/>
  <c r="AD182" i="1"/>
  <c r="AD183" i="1"/>
  <c r="AD184" i="1"/>
  <c r="AD185" i="1"/>
  <c r="AD186" i="1"/>
  <c r="AD187" i="1"/>
  <c r="AD188" i="1"/>
  <c r="AD189" i="1"/>
  <c r="AD190" i="1"/>
  <c r="AD191" i="1"/>
  <c r="AD192" i="1"/>
  <c r="AD193" i="1"/>
  <c r="AD194" i="1"/>
  <c r="AD195" i="1"/>
  <c r="AD196" i="1"/>
  <c r="AD197" i="1"/>
  <c r="AD198" i="1"/>
  <c r="AD199" i="1"/>
  <c r="AD200" i="1"/>
  <c r="AD201" i="1"/>
  <c r="AD202" i="1"/>
  <c r="AD203" i="1"/>
  <c r="AD204" i="1"/>
  <c r="AD205" i="1"/>
  <c r="AD206" i="1"/>
  <c r="AD207" i="1"/>
  <c r="AD208" i="1"/>
  <c r="AD209" i="1"/>
  <c r="AD210" i="1"/>
  <c r="AD211" i="1"/>
  <c r="AD212" i="1"/>
  <c r="AD213" i="1"/>
  <c r="AD214" i="1"/>
  <c r="AD215" i="1"/>
  <c r="AD216" i="1"/>
  <c r="AD217" i="1"/>
  <c r="AD218" i="1"/>
  <c r="AD219" i="1"/>
  <c r="AD220" i="1"/>
  <c r="AD221" i="1"/>
  <c r="AD222" i="1"/>
  <c r="AD223" i="1"/>
  <c r="AD224" i="1"/>
  <c r="AD225" i="1"/>
  <c r="AD226" i="1"/>
  <c r="AD227" i="1"/>
  <c r="AD228" i="1"/>
  <c r="AD229" i="1"/>
  <c r="AD230" i="1"/>
  <c r="AD231" i="1"/>
  <c r="AD232" i="1"/>
  <c r="AD233" i="1"/>
  <c r="AD234" i="1"/>
  <c r="AD235" i="1"/>
  <c r="AD236" i="1"/>
  <c r="AD237" i="1"/>
  <c r="AD238" i="1"/>
  <c r="AD239" i="1"/>
  <c r="AD240" i="1"/>
  <c r="AD241" i="1"/>
  <c r="AD242" i="1"/>
  <c r="AD243" i="1"/>
  <c r="AD244" i="1"/>
  <c r="AD245" i="1"/>
  <c r="AD246" i="1"/>
  <c r="AD247" i="1"/>
  <c r="AD248" i="1"/>
  <c r="AD249" i="1"/>
  <c r="AD250" i="1"/>
  <c r="AD251" i="1"/>
  <c r="AD252" i="1"/>
  <c r="AD253" i="1"/>
  <c r="AD254" i="1"/>
  <c r="AD255" i="1"/>
  <c r="AD256" i="1"/>
  <c r="AD257" i="1"/>
  <c r="AD258" i="1"/>
  <c r="AD259" i="1"/>
  <c r="AD260" i="1"/>
  <c r="AD261" i="1"/>
  <c r="AD262" i="1"/>
  <c r="AD263" i="1"/>
  <c r="AD264" i="1"/>
  <c r="AD265" i="1"/>
  <c r="AD266" i="1"/>
  <c r="AD267" i="1"/>
  <c r="AD268" i="1"/>
  <c r="AD269" i="1"/>
  <c r="AD270" i="1"/>
  <c r="AD271" i="1"/>
  <c r="AD272" i="1"/>
  <c r="AD273" i="1"/>
  <c r="AD274" i="1"/>
  <c r="AD275" i="1"/>
  <c r="AD276" i="1"/>
  <c r="AD277" i="1"/>
  <c r="AD278" i="1"/>
  <c r="AD279" i="1"/>
  <c r="AD280" i="1"/>
  <c r="AD281" i="1"/>
  <c r="AD282" i="1"/>
  <c r="AD283" i="1"/>
  <c r="AD284" i="1"/>
  <c r="AD285" i="1"/>
  <c r="AD286" i="1"/>
  <c r="AD287" i="1"/>
  <c r="AD288" i="1"/>
  <c r="AD289" i="1"/>
  <c r="AD290" i="1"/>
  <c r="AD291" i="1"/>
  <c r="AD292" i="1"/>
  <c r="AD293" i="1"/>
  <c r="AD294" i="1"/>
  <c r="AD295" i="1"/>
  <c r="AD296" i="1"/>
  <c r="AD297" i="1"/>
  <c r="AD298" i="1"/>
  <c r="AD299" i="1"/>
  <c r="AD300" i="1"/>
  <c r="AD301" i="1"/>
  <c r="AD302" i="1"/>
  <c r="AD303" i="1"/>
  <c r="AD304" i="1"/>
  <c r="AD305" i="1"/>
  <c r="AD306" i="1"/>
  <c r="AD307" i="1"/>
  <c r="AD308" i="1"/>
  <c r="AD309" i="1"/>
  <c r="AD310" i="1"/>
  <c r="AD311" i="1"/>
  <c r="AD312" i="1"/>
  <c r="AD313" i="1"/>
  <c r="AD314" i="1"/>
  <c r="AD315" i="1"/>
  <c r="AD316" i="1"/>
  <c r="AD317" i="1"/>
  <c r="AD318" i="1"/>
  <c r="AD319" i="1"/>
  <c r="AD320" i="1"/>
  <c r="AD321" i="1"/>
  <c r="AD322" i="1"/>
  <c r="AD323" i="1"/>
  <c r="AD324" i="1"/>
  <c r="AD325" i="1"/>
  <c r="AD326" i="1"/>
  <c r="AD327" i="1"/>
  <c r="AD328" i="1"/>
  <c r="AD329" i="1"/>
  <c r="AD330" i="1"/>
  <c r="AD331" i="1"/>
  <c r="AD332" i="1"/>
  <c r="AD333" i="1"/>
  <c r="AD334" i="1"/>
  <c r="AD335" i="1"/>
  <c r="AD336" i="1"/>
  <c r="AD337" i="1"/>
  <c r="AD338" i="1"/>
  <c r="AD339" i="1"/>
  <c r="AD340" i="1"/>
  <c r="AD341" i="1"/>
  <c r="AD342" i="1"/>
  <c r="AD343" i="1"/>
  <c r="AD344" i="1"/>
  <c r="AD345" i="1"/>
  <c r="AD346" i="1"/>
  <c r="AD347" i="1"/>
  <c r="AD348" i="1"/>
  <c r="AD349" i="1"/>
  <c r="AD350" i="1"/>
  <c r="AD351" i="1"/>
  <c r="AD352" i="1"/>
  <c r="AD353" i="1"/>
  <c r="AD354" i="1"/>
  <c r="AD355" i="1"/>
  <c r="AD356" i="1"/>
  <c r="AD357" i="1"/>
  <c r="AD358" i="1"/>
  <c r="AD359" i="1"/>
  <c r="AD360" i="1"/>
  <c r="AD361" i="1"/>
  <c r="AD362" i="1"/>
  <c r="AD363" i="1"/>
  <c r="AD364" i="1"/>
  <c r="AD365" i="1"/>
  <c r="AD366" i="1"/>
  <c r="AD367" i="1"/>
  <c r="AD368" i="1"/>
  <c r="AD369" i="1"/>
  <c r="AD370" i="1"/>
  <c r="AD371" i="1"/>
  <c r="AD372" i="1"/>
  <c r="AD373" i="1"/>
  <c r="AD374" i="1"/>
  <c r="AD375" i="1"/>
  <c r="AD376" i="1"/>
  <c r="AD377" i="1"/>
  <c r="AD378" i="1"/>
  <c r="AD379" i="1"/>
  <c r="AD380" i="1"/>
  <c r="AD381" i="1"/>
  <c r="AD382" i="1"/>
  <c r="AD383" i="1"/>
  <c r="AD384" i="1"/>
  <c r="AD385" i="1"/>
  <c r="AD386" i="1"/>
  <c r="AD387" i="1"/>
  <c r="AD388" i="1"/>
  <c r="AD389" i="1"/>
  <c r="AD390" i="1"/>
  <c r="AD391" i="1"/>
  <c r="AD392" i="1"/>
  <c r="AD393" i="1"/>
  <c r="AD394" i="1"/>
  <c r="AD395" i="1"/>
  <c r="AD396" i="1"/>
  <c r="AD397" i="1"/>
  <c r="AD398" i="1"/>
  <c r="AD399" i="1"/>
  <c r="AD400" i="1"/>
  <c r="AD401" i="1"/>
  <c r="AD402" i="1"/>
  <c r="AD403" i="1"/>
  <c r="AD404" i="1"/>
  <c r="AD405" i="1"/>
  <c r="AD406" i="1"/>
  <c r="AD407" i="1"/>
  <c r="AD408" i="1"/>
  <c r="AD409" i="1"/>
  <c r="AD410" i="1"/>
  <c r="AD411" i="1"/>
  <c r="AD412" i="1"/>
  <c r="AD413" i="1"/>
  <c r="AD414" i="1"/>
  <c r="AD415" i="1"/>
  <c r="AD416" i="1"/>
  <c r="AD417" i="1"/>
  <c r="AD418" i="1"/>
  <c r="AD419" i="1"/>
  <c r="AD420" i="1"/>
  <c r="AD421" i="1"/>
  <c r="AD422" i="1"/>
  <c r="AD423" i="1"/>
  <c r="AD424" i="1"/>
  <c r="AD425" i="1"/>
  <c r="AD426" i="1"/>
  <c r="AD427" i="1"/>
  <c r="AD428" i="1"/>
  <c r="AD429" i="1"/>
  <c r="AD430" i="1"/>
  <c r="AD431" i="1"/>
  <c r="AD432" i="1"/>
  <c r="AD433" i="1"/>
  <c r="AD434" i="1"/>
  <c r="AD435" i="1"/>
  <c r="AD436" i="1"/>
  <c r="AD437" i="1"/>
  <c r="AD438" i="1"/>
  <c r="AD439" i="1"/>
  <c r="AD440" i="1"/>
  <c r="AD441" i="1"/>
  <c r="AD442" i="1"/>
  <c r="AD443" i="1"/>
  <c r="AD444" i="1"/>
  <c r="AD445" i="1"/>
  <c r="AD446" i="1"/>
  <c r="AD447" i="1"/>
  <c r="AD448" i="1"/>
  <c r="AD449" i="1"/>
  <c r="AD450" i="1"/>
  <c r="AD451" i="1"/>
  <c r="AD452" i="1"/>
  <c r="AD453" i="1"/>
  <c r="AD454" i="1"/>
  <c r="AD455" i="1"/>
  <c r="AD456" i="1"/>
  <c r="AD457" i="1"/>
  <c r="AD458" i="1"/>
  <c r="AD459" i="1"/>
  <c r="AD460" i="1"/>
  <c r="AD461" i="1"/>
  <c r="AD462" i="1"/>
  <c r="AD463" i="1"/>
  <c r="AD464" i="1"/>
  <c r="AD465" i="1"/>
  <c r="AD466" i="1"/>
  <c r="AD467" i="1"/>
  <c r="AD468" i="1"/>
  <c r="AD469" i="1"/>
  <c r="AD470" i="1"/>
  <c r="AD471" i="1"/>
  <c r="AD472" i="1"/>
  <c r="AD473" i="1"/>
  <c r="AD474" i="1"/>
  <c r="AD475" i="1"/>
  <c r="AD476" i="1"/>
  <c r="AD477" i="1"/>
  <c r="AD478" i="1"/>
  <c r="AD479" i="1"/>
  <c r="AD480" i="1"/>
  <c r="AD481" i="1"/>
  <c r="AD482" i="1"/>
  <c r="AD483" i="1"/>
  <c r="AD484" i="1"/>
  <c r="AD485" i="1"/>
  <c r="AD486" i="1"/>
  <c r="AD487" i="1"/>
  <c r="AD488" i="1"/>
  <c r="AD489" i="1"/>
  <c r="AD490" i="1"/>
  <c r="AD491" i="1"/>
  <c r="AD492" i="1"/>
  <c r="AD493" i="1"/>
  <c r="AD494" i="1"/>
  <c r="AD495" i="1"/>
  <c r="AD496" i="1"/>
  <c r="AD497" i="1"/>
  <c r="AD498" i="1"/>
  <c r="AD499" i="1"/>
  <c r="AD500" i="1"/>
  <c r="AD501" i="1"/>
  <c r="AD502" i="1"/>
  <c r="AD503" i="1"/>
  <c r="AD504" i="1"/>
  <c r="AD505" i="1"/>
  <c r="AD506" i="1"/>
  <c r="AD507" i="1"/>
  <c r="AD508" i="1"/>
  <c r="AD509" i="1"/>
  <c r="AD510" i="1"/>
  <c r="AD511" i="1"/>
  <c r="AD512" i="1"/>
  <c r="AD513" i="1"/>
  <c r="AD514" i="1"/>
  <c r="AD515" i="1"/>
  <c r="AD516" i="1"/>
  <c r="AD517" i="1"/>
  <c r="AD518" i="1"/>
  <c r="AD519" i="1"/>
  <c r="AD520" i="1"/>
  <c r="AD521" i="1"/>
  <c r="AD522" i="1"/>
  <c r="AD523" i="1"/>
  <c r="AD524" i="1"/>
  <c r="AD525" i="1"/>
  <c r="AD526" i="1"/>
  <c r="AD527" i="1"/>
  <c r="AD528" i="1"/>
  <c r="AD529" i="1"/>
  <c r="AD530" i="1"/>
  <c r="AD531" i="1"/>
  <c r="AD532" i="1"/>
  <c r="AD533" i="1"/>
  <c r="AD534" i="1"/>
  <c r="AD535" i="1"/>
  <c r="AD536" i="1"/>
  <c r="AD537" i="1"/>
  <c r="AD538" i="1"/>
  <c r="AD539" i="1"/>
  <c r="AD540" i="1"/>
  <c r="AD541" i="1"/>
  <c r="AD542" i="1"/>
  <c r="AD543" i="1"/>
  <c r="AD544" i="1"/>
  <c r="AD545" i="1"/>
  <c r="AD546" i="1"/>
  <c r="AD547" i="1"/>
  <c r="AD548" i="1"/>
  <c r="AD549" i="1"/>
  <c r="AD550" i="1"/>
  <c r="AD551" i="1"/>
  <c r="AD552" i="1"/>
  <c r="AD553" i="1"/>
  <c r="AD554" i="1"/>
  <c r="AD555" i="1"/>
  <c r="AD556" i="1"/>
  <c r="AD557" i="1"/>
  <c r="AD558" i="1"/>
  <c r="AD559" i="1"/>
  <c r="AD560" i="1"/>
  <c r="AD561" i="1"/>
  <c r="AD562" i="1"/>
  <c r="AD563" i="1"/>
  <c r="AD564" i="1"/>
  <c r="AD565" i="1"/>
  <c r="AD566" i="1"/>
  <c r="AD567" i="1"/>
  <c r="AD568" i="1"/>
  <c r="AD569" i="1"/>
  <c r="AD570" i="1"/>
  <c r="AD571" i="1"/>
  <c r="AD572" i="1"/>
  <c r="AD573" i="1"/>
  <c r="AD574" i="1"/>
  <c r="AD575" i="1"/>
  <c r="AD576" i="1"/>
  <c r="AD577" i="1"/>
  <c r="AD578" i="1"/>
  <c r="AD579" i="1"/>
  <c r="AD580" i="1"/>
  <c r="AD581" i="1"/>
  <c r="AD582" i="1"/>
  <c r="AD583" i="1"/>
  <c r="AD584" i="1"/>
  <c r="AD585" i="1"/>
  <c r="AD586" i="1"/>
  <c r="AD587" i="1"/>
  <c r="AD588" i="1"/>
  <c r="AD589" i="1"/>
  <c r="AD590" i="1"/>
  <c r="AD591" i="1"/>
  <c r="AD592" i="1"/>
  <c r="AD593" i="1"/>
  <c r="AD594" i="1"/>
  <c r="AD595" i="1"/>
  <c r="AD596" i="1"/>
  <c r="AD597" i="1"/>
  <c r="AD598" i="1"/>
  <c r="AD599" i="1"/>
  <c r="AD600" i="1"/>
  <c r="AD601" i="1"/>
  <c r="AD602" i="1"/>
  <c r="AD603" i="1"/>
  <c r="AD604" i="1"/>
  <c r="AD605" i="1"/>
  <c r="AD606" i="1"/>
  <c r="AD607" i="1"/>
  <c r="AD608" i="1"/>
  <c r="AD609" i="1"/>
  <c r="AD610" i="1"/>
  <c r="AD611" i="1"/>
  <c r="AD612" i="1"/>
  <c r="AD613" i="1"/>
  <c r="AD614" i="1"/>
  <c r="AD615" i="1"/>
  <c r="AD616" i="1"/>
  <c r="AD617" i="1"/>
  <c r="AD618" i="1"/>
  <c r="AD619" i="1"/>
  <c r="AD620" i="1"/>
  <c r="AD621" i="1"/>
  <c r="AD622" i="1"/>
  <c r="AD623" i="1"/>
  <c r="AD624" i="1"/>
  <c r="AD625" i="1"/>
  <c r="AD626" i="1"/>
  <c r="AD627" i="1"/>
  <c r="AD628" i="1"/>
  <c r="AD629" i="1"/>
  <c r="AD630" i="1"/>
  <c r="AD631" i="1"/>
  <c r="AD632" i="1"/>
  <c r="AD633" i="1"/>
  <c r="AD634" i="1"/>
  <c r="AD635" i="1"/>
  <c r="AD636" i="1"/>
  <c r="AD637" i="1"/>
  <c r="AD638" i="1"/>
  <c r="AD639" i="1"/>
  <c r="AD640" i="1"/>
  <c r="AD641" i="1"/>
  <c r="AD642" i="1"/>
  <c r="AD643" i="1"/>
  <c r="AD644" i="1"/>
  <c r="AD645" i="1"/>
  <c r="AD646" i="1"/>
  <c r="AD647" i="1"/>
  <c r="AD648" i="1"/>
  <c r="AD649" i="1"/>
  <c r="AD650" i="1"/>
  <c r="AD651" i="1"/>
  <c r="AD652" i="1"/>
  <c r="AD653" i="1"/>
  <c r="AD654" i="1"/>
  <c r="AD655" i="1"/>
  <c r="AD656" i="1"/>
  <c r="AD657" i="1"/>
  <c r="AD658" i="1"/>
  <c r="AD659" i="1"/>
  <c r="AD660" i="1"/>
  <c r="AD661" i="1"/>
  <c r="AD662" i="1"/>
  <c r="AD663" i="1"/>
  <c r="AD664" i="1"/>
  <c r="AD665" i="1"/>
  <c r="AD666" i="1"/>
  <c r="AD667" i="1"/>
  <c r="AD668" i="1"/>
  <c r="AD669" i="1"/>
  <c r="AD670" i="1"/>
  <c r="AD671" i="1"/>
  <c r="AD672" i="1"/>
  <c r="AD673" i="1"/>
  <c r="AD674" i="1"/>
  <c r="AD675" i="1"/>
  <c r="AD676" i="1"/>
  <c r="AD677" i="1"/>
  <c r="AD678" i="1"/>
  <c r="AD679" i="1"/>
  <c r="AD680" i="1"/>
  <c r="AD681" i="1"/>
  <c r="AD682" i="1"/>
  <c r="AD683" i="1"/>
  <c r="AD684" i="1"/>
  <c r="AD685" i="1"/>
  <c r="AD686" i="1"/>
  <c r="AD687" i="1"/>
  <c r="AD688" i="1"/>
  <c r="AD689" i="1"/>
  <c r="AD690" i="1"/>
  <c r="AD691" i="1"/>
  <c r="AD692" i="1"/>
  <c r="AD693" i="1"/>
  <c r="AD694" i="1"/>
  <c r="AD695" i="1"/>
  <c r="AD696" i="1"/>
  <c r="AD697" i="1"/>
  <c r="AD698" i="1"/>
  <c r="AD699" i="1"/>
  <c r="AD700" i="1"/>
  <c r="AD701" i="1"/>
  <c r="AD702" i="1"/>
  <c r="AD703" i="1"/>
  <c r="AD704" i="1"/>
  <c r="AD705" i="1"/>
  <c r="AD706" i="1"/>
  <c r="AD707" i="1"/>
  <c r="AD708" i="1"/>
  <c r="AD709" i="1"/>
  <c r="AD710" i="1"/>
  <c r="AD711" i="1"/>
  <c r="AD712" i="1"/>
  <c r="AD713" i="1"/>
  <c r="AD714" i="1"/>
  <c r="AD715" i="1"/>
  <c r="AD716" i="1"/>
  <c r="AD717" i="1"/>
  <c r="AD718" i="1"/>
  <c r="AD719" i="1"/>
  <c r="AD720" i="1"/>
  <c r="AD721" i="1"/>
  <c r="AD722" i="1"/>
  <c r="AD723" i="1"/>
  <c r="AD724" i="1"/>
  <c r="AD725" i="1"/>
  <c r="AD726" i="1"/>
  <c r="AD727" i="1"/>
  <c r="AD728" i="1"/>
  <c r="AD729" i="1"/>
  <c r="AD730" i="1"/>
  <c r="AD731" i="1"/>
  <c r="AD732" i="1"/>
  <c r="AD733" i="1"/>
  <c r="AD734" i="1"/>
  <c r="AD735" i="1"/>
  <c r="AD736" i="1"/>
  <c r="AD737" i="1"/>
  <c r="AD738" i="1"/>
  <c r="AD739" i="1"/>
  <c r="AD740" i="1"/>
  <c r="AD741" i="1"/>
  <c r="AD742" i="1"/>
  <c r="AD743" i="1"/>
  <c r="AD744" i="1"/>
  <c r="AD745" i="1"/>
  <c r="AD746" i="1"/>
  <c r="AD747" i="1"/>
  <c r="AD748" i="1"/>
  <c r="AD749" i="1"/>
  <c r="AD750" i="1"/>
  <c r="AD751" i="1"/>
  <c r="AD752" i="1"/>
  <c r="AD753" i="1"/>
  <c r="AD754" i="1"/>
  <c r="AD755" i="1"/>
  <c r="AD756" i="1"/>
  <c r="AD757" i="1"/>
  <c r="AD758" i="1"/>
  <c r="AD759" i="1"/>
  <c r="AD760" i="1"/>
  <c r="AD761" i="1"/>
  <c r="AD762" i="1"/>
  <c r="AD763" i="1"/>
  <c r="AD764" i="1"/>
  <c r="AD765" i="1"/>
  <c r="AD766" i="1"/>
  <c r="AD767" i="1"/>
  <c r="AD768" i="1"/>
  <c r="AD769" i="1"/>
  <c r="AD770" i="1"/>
  <c r="AD771" i="1"/>
  <c r="AD772" i="1"/>
  <c r="AD773" i="1"/>
  <c r="AD774" i="1"/>
  <c r="AD775" i="1"/>
  <c r="AD776" i="1"/>
  <c r="AD777" i="1"/>
  <c r="AD778" i="1"/>
  <c r="AD779" i="1"/>
  <c r="AD780" i="1"/>
  <c r="AD781" i="1"/>
  <c r="AD782" i="1"/>
  <c r="AD783" i="1"/>
  <c r="AD784" i="1"/>
  <c r="AD785" i="1"/>
  <c r="AD786" i="1"/>
  <c r="AD787" i="1"/>
  <c r="AD788" i="1"/>
  <c r="AD789" i="1"/>
  <c r="AD790" i="1"/>
  <c r="AD791" i="1"/>
  <c r="AD792" i="1"/>
  <c r="AD793" i="1"/>
  <c r="AD794" i="1"/>
  <c r="AD795" i="1"/>
  <c r="AD796" i="1"/>
  <c r="AD797" i="1"/>
  <c r="AD798" i="1"/>
  <c r="AD799" i="1"/>
  <c r="AD800" i="1"/>
  <c r="AD801" i="1"/>
  <c r="AD802" i="1"/>
  <c r="AD803" i="1"/>
  <c r="AD804" i="1"/>
  <c r="AD805" i="1"/>
  <c r="AD806" i="1"/>
  <c r="AD807" i="1"/>
  <c r="AD808" i="1"/>
  <c r="AD809" i="1"/>
  <c r="AD810" i="1"/>
  <c r="AD811" i="1"/>
  <c r="AD812" i="1"/>
  <c r="AD813" i="1"/>
  <c r="AD814" i="1"/>
  <c r="AD815" i="1"/>
  <c r="AD816" i="1"/>
  <c r="AD817" i="1"/>
  <c r="AD818" i="1"/>
  <c r="AD819" i="1"/>
  <c r="AD820" i="1"/>
  <c r="AD821" i="1"/>
  <c r="AD822" i="1"/>
  <c r="AD823" i="1"/>
  <c r="AD824" i="1"/>
  <c r="AD825" i="1"/>
  <c r="AD826" i="1"/>
  <c r="AD827" i="1"/>
  <c r="AD828" i="1"/>
  <c r="AD829" i="1"/>
  <c r="AD830" i="1"/>
  <c r="AD831" i="1"/>
  <c r="AD832" i="1"/>
  <c r="AD833" i="1"/>
  <c r="AD834" i="1"/>
  <c r="AD835" i="1"/>
  <c r="AD836" i="1"/>
  <c r="AD837" i="1"/>
  <c r="AD838" i="1"/>
  <c r="AD839" i="1"/>
  <c r="AD840" i="1"/>
  <c r="AD841" i="1"/>
  <c r="AD842" i="1"/>
  <c r="AD843" i="1"/>
  <c r="AD844" i="1"/>
  <c r="AD845" i="1"/>
  <c r="AD846" i="1"/>
  <c r="AD847" i="1"/>
  <c r="AD848" i="1"/>
  <c r="AD849" i="1"/>
  <c r="AD850" i="1"/>
  <c r="AD851" i="1"/>
  <c r="AD852" i="1"/>
  <c r="AD853" i="1"/>
  <c r="AD854" i="1"/>
  <c r="AD855" i="1"/>
  <c r="AD856" i="1"/>
  <c r="AD857" i="1"/>
  <c r="AD858" i="1"/>
  <c r="AD859" i="1"/>
  <c r="AD860" i="1"/>
  <c r="AD861" i="1"/>
  <c r="AD862" i="1"/>
  <c r="AD863" i="1"/>
  <c r="AD864" i="1"/>
  <c r="AD865" i="1"/>
  <c r="AD866" i="1"/>
  <c r="AD867" i="1"/>
  <c r="AD868" i="1"/>
  <c r="AD869" i="1"/>
  <c r="AD870" i="1"/>
  <c r="AD871" i="1"/>
  <c r="AD872" i="1"/>
  <c r="AD873" i="1"/>
  <c r="AD874" i="1"/>
  <c r="AD875" i="1"/>
  <c r="AD876" i="1"/>
  <c r="AD877" i="1"/>
  <c r="AD878" i="1"/>
  <c r="AD879" i="1"/>
  <c r="AD880" i="1"/>
  <c r="AD881" i="1"/>
  <c r="AD882" i="1"/>
  <c r="AD883" i="1"/>
  <c r="AD884" i="1"/>
  <c r="AD885" i="1"/>
  <c r="AD886" i="1"/>
  <c r="AD887" i="1"/>
  <c r="AD888" i="1"/>
  <c r="AD889" i="1"/>
  <c r="AD890" i="1"/>
  <c r="AD891" i="1"/>
  <c r="AD892" i="1"/>
  <c r="AD893" i="1"/>
  <c r="AD894" i="1"/>
  <c r="AD895" i="1"/>
  <c r="AD896" i="1"/>
  <c r="AD897" i="1"/>
  <c r="AD898" i="1"/>
  <c r="AD899" i="1"/>
  <c r="AD900" i="1"/>
  <c r="AD901" i="1"/>
  <c r="AD902" i="1"/>
  <c r="AD903" i="1"/>
  <c r="AD904" i="1"/>
  <c r="AD905" i="1"/>
  <c r="AD906" i="1"/>
  <c r="AD907" i="1"/>
  <c r="AD908" i="1"/>
  <c r="AD909" i="1"/>
  <c r="AD910" i="1"/>
  <c r="AD911" i="1"/>
  <c r="AD912" i="1"/>
  <c r="AD913" i="1"/>
  <c r="AD914" i="1"/>
  <c r="AD915" i="1"/>
  <c r="AD916" i="1"/>
  <c r="AD917" i="1"/>
  <c r="AD918" i="1"/>
  <c r="AD919" i="1"/>
  <c r="AD920" i="1"/>
  <c r="AD921" i="1"/>
  <c r="AD922" i="1"/>
  <c r="AD923" i="1"/>
  <c r="AD924" i="1"/>
  <c r="AD925" i="1"/>
  <c r="AD926" i="1"/>
  <c r="AD927" i="1"/>
  <c r="AD928" i="1"/>
  <c r="AD929" i="1"/>
  <c r="AD930" i="1"/>
  <c r="AD931" i="1"/>
  <c r="AD932" i="1"/>
  <c r="AD933" i="1"/>
  <c r="AD934" i="1"/>
  <c r="AD935" i="1"/>
  <c r="AD936" i="1"/>
  <c r="AD937" i="1"/>
  <c r="AD938" i="1"/>
  <c r="AD939" i="1"/>
  <c r="AD940" i="1"/>
  <c r="AD941" i="1"/>
  <c r="AD942" i="1"/>
  <c r="AD943" i="1"/>
  <c r="AD944" i="1"/>
  <c r="AD945" i="1"/>
  <c r="AD946" i="1"/>
  <c r="AD947" i="1"/>
  <c r="AD948" i="1"/>
  <c r="AD949" i="1"/>
  <c r="AD950" i="1"/>
  <c r="AD951" i="1"/>
  <c r="AD952" i="1"/>
  <c r="AD953" i="1"/>
  <c r="AD955" i="1"/>
  <c r="AD956" i="1"/>
  <c r="AD957" i="1"/>
  <c r="AD958" i="1"/>
  <c r="AD960" i="1"/>
  <c r="AD961" i="1"/>
  <c r="AD962" i="1"/>
  <c r="AD963" i="1"/>
  <c r="AD964" i="1"/>
  <c r="AD965" i="1"/>
  <c r="AD966" i="1"/>
  <c r="AD967" i="1"/>
  <c r="AD968" i="1"/>
  <c r="AD969" i="1"/>
  <c r="AD970" i="1"/>
  <c r="AD971" i="1"/>
  <c r="AD972" i="1"/>
  <c r="AD973" i="1"/>
  <c r="AD974" i="1"/>
  <c r="AD975" i="1"/>
  <c r="AD976" i="1"/>
  <c r="AD977" i="1"/>
  <c r="AD978" i="1"/>
  <c r="AD979" i="1"/>
  <c r="AD980" i="1"/>
  <c r="AD981" i="1"/>
  <c r="AD982" i="1"/>
  <c r="AD983" i="1"/>
  <c r="AD984" i="1"/>
  <c r="AD985" i="1"/>
  <c r="AD986" i="1"/>
  <c r="AD987" i="1"/>
  <c r="AD988" i="1"/>
  <c r="AD989" i="1"/>
  <c r="AD990" i="1"/>
  <c r="AD991" i="1"/>
  <c r="AD992" i="1"/>
  <c r="AD993" i="1"/>
  <c r="AD994" i="1"/>
  <c r="AD995" i="1"/>
  <c r="AD996" i="1"/>
  <c r="AD997" i="1"/>
  <c r="AD998" i="1"/>
  <c r="AD999" i="1"/>
  <c r="AD1000" i="1"/>
  <c r="AD1001" i="1"/>
  <c r="AD1002" i="1"/>
  <c r="AD1003" i="1"/>
  <c r="AD1004" i="1"/>
  <c r="AD1005" i="1"/>
  <c r="AD1006" i="1"/>
  <c r="I1001" i="7" l="1"/>
  <c r="I1002" i="7"/>
  <c r="I1003" i="7"/>
  <c r="I1004" i="7"/>
  <c r="I1005" i="7"/>
  <c r="I1006" i="7"/>
  <c r="I1007" i="7"/>
  <c r="I1008" i="7"/>
  <c r="I1009" i="7"/>
  <c r="I1010" i="7"/>
  <c r="I1011" i="7"/>
  <c r="I1012" i="7"/>
  <c r="I1013" i="7"/>
  <c r="I1014" i="7"/>
  <c r="I1015" i="7"/>
  <c r="I1016" i="7"/>
  <c r="I1017" i="7"/>
  <c r="I1018" i="7"/>
  <c r="I1019" i="7"/>
  <c r="I1020" i="7"/>
  <c r="I1021" i="7"/>
  <c r="I1022" i="7"/>
  <c r="I1023" i="7"/>
  <c r="I1024" i="7"/>
  <c r="I1025" i="7"/>
  <c r="I1026" i="7"/>
  <c r="I1027" i="7"/>
  <c r="I1028" i="7"/>
  <c r="I1029" i="7"/>
  <c r="I1030" i="7"/>
  <c r="I1031" i="7"/>
  <c r="I1032" i="7"/>
  <c r="I1033" i="7"/>
  <c r="I1034" i="7"/>
  <c r="I1035" i="7"/>
  <c r="I1036" i="7"/>
  <c r="I1037" i="7"/>
  <c r="I1038" i="7"/>
  <c r="I1039" i="7"/>
  <c r="I1040" i="7"/>
  <c r="I1041" i="7"/>
  <c r="I1042" i="7"/>
  <c r="I1043" i="7"/>
  <c r="I1044" i="7"/>
  <c r="I1045" i="7"/>
  <c r="I1046" i="7"/>
  <c r="I1047" i="7"/>
  <c r="I1048" i="7"/>
  <c r="I1049" i="7"/>
  <c r="I1050" i="7"/>
  <c r="I1051" i="7"/>
  <c r="I1052" i="7"/>
  <c r="I1053" i="7"/>
  <c r="I1054" i="7"/>
  <c r="I1055" i="7"/>
  <c r="I1056" i="7"/>
  <c r="I1057" i="7"/>
  <c r="I1058" i="7"/>
  <c r="I1059" i="7"/>
  <c r="I1060" i="7"/>
  <c r="I1061" i="7"/>
  <c r="I1062" i="7"/>
  <c r="I1063" i="7"/>
  <c r="I1064" i="7"/>
  <c r="I1065" i="7"/>
  <c r="I1066" i="7"/>
  <c r="I1067" i="7"/>
  <c r="I1068" i="7"/>
  <c r="I1069" i="7"/>
  <c r="I1070" i="7"/>
  <c r="I1071" i="7"/>
  <c r="I1072" i="7"/>
  <c r="I1073" i="7"/>
  <c r="I1074" i="7"/>
  <c r="I1075" i="7"/>
  <c r="I1076" i="7"/>
  <c r="I1077" i="7"/>
  <c r="I1078" i="7"/>
  <c r="I1079" i="7"/>
  <c r="I1080" i="7"/>
  <c r="I1081" i="7"/>
  <c r="I1082" i="7"/>
  <c r="I1083" i="7"/>
  <c r="I1084" i="7"/>
  <c r="I1085" i="7"/>
  <c r="I1086" i="7"/>
  <c r="I1087" i="7"/>
  <c r="I1088" i="7"/>
  <c r="I1089" i="7"/>
  <c r="I1090" i="7"/>
  <c r="I1091" i="7"/>
  <c r="I1092" i="7"/>
  <c r="I1093" i="7"/>
  <c r="I1094" i="7"/>
  <c r="I1095" i="7"/>
  <c r="I1096" i="7"/>
  <c r="I1097" i="7"/>
  <c r="I1098" i="7"/>
  <c r="I1099" i="7"/>
  <c r="I1100" i="7"/>
  <c r="I1101" i="7"/>
  <c r="I1102" i="7"/>
  <c r="I1103" i="7"/>
  <c r="I1104" i="7"/>
  <c r="I1105" i="7"/>
  <c r="I1106" i="7"/>
  <c r="I1107" i="7"/>
  <c r="I1108" i="7"/>
  <c r="I1109" i="7"/>
  <c r="I1110" i="7"/>
  <c r="I1111" i="7"/>
  <c r="P4" i="7" l="1"/>
  <c r="P5" i="7"/>
  <c r="P6" i="7"/>
  <c r="P7" i="7"/>
  <c r="I7" i="7" s="1"/>
  <c r="P8" i="7"/>
  <c r="P10" i="7"/>
  <c r="P14" i="7"/>
  <c r="P15" i="7"/>
  <c r="P16" i="7"/>
  <c r="P17" i="7"/>
  <c r="P18" i="7"/>
  <c r="I18" i="7" s="1"/>
  <c r="P20" i="7"/>
  <c r="I20" i="7" s="1"/>
  <c r="P22" i="7"/>
  <c r="P24" i="7"/>
  <c r="P25" i="7"/>
  <c r="P26" i="7"/>
  <c r="P27" i="7"/>
  <c r="P28" i="7"/>
  <c r="P29" i="7"/>
  <c r="P30" i="7"/>
  <c r="P34" i="7"/>
  <c r="P35" i="7"/>
  <c r="I35" i="7" s="1"/>
  <c r="P36" i="7"/>
  <c r="P37" i="7"/>
  <c r="P38" i="7"/>
  <c r="P39" i="7"/>
  <c r="P40" i="7"/>
  <c r="P42" i="7"/>
  <c r="P44" i="7"/>
  <c r="P45" i="7"/>
  <c r="P46" i="7"/>
  <c r="P47" i="7"/>
  <c r="P48" i="7"/>
  <c r="P49" i="7"/>
  <c r="P50" i="7"/>
  <c r="P54" i="7"/>
  <c r="P56" i="7"/>
  <c r="Q56" i="7" s="1"/>
  <c r="P57" i="7"/>
  <c r="P58" i="7"/>
  <c r="P60" i="7"/>
  <c r="P63" i="7"/>
  <c r="I63" i="7" s="1"/>
  <c r="P65" i="7"/>
  <c r="P66" i="7"/>
  <c r="P67" i="7"/>
  <c r="P68" i="7"/>
  <c r="P71" i="7"/>
  <c r="I71" i="7" s="1"/>
  <c r="P72" i="7"/>
  <c r="I72" i="7" s="1"/>
  <c r="P73" i="7"/>
  <c r="I73" i="7" s="1"/>
  <c r="P74" i="7"/>
  <c r="P75" i="7"/>
  <c r="P77" i="7"/>
  <c r="I77" i="7" s="1"/>
  <c r="P78" i="7"/>
  <c r="P79" i="7"/>
  <c r="P81" i="7"/>
  <c r="I81" i="7" s="1"/>
  <c r="P82" i="7"/>
  <c r="I82" i="7" s="1"/>
  <c r="P83" i="7"/>
  <c r="I83" i="7" s="1"/>
  <c r="P84" i="7"/>
  <c r="P86" i="7"/>
  <c r="P87" i="7"/>
  <c r="I87" i="7" s="1"/>
  <c r="P91" i="7"/>
  <c r="I91" i="7" s="1"/>
  <c r="P92" i="7"/>
  <c r="I92" i="7" s="1"/>
  <c r="P93" i="7"/>
  <c r="P94" i="7"/>
  <c r="P95" i="7"/>
  <c r="P97" i="7"/>
  <c r="P98" i="7"/>
  <c r="P99" i="7"/>
  <c r="I99" i="7" s="1"/>
  <c r="P100" i="7"/>
  <c r="P101" i="7"/>
  <c r="I101" i="7" s="1"/>
  <c r="P102" i="7"/>
  <c r="I102" i="7" s="1"/>
  <c r="P103" i="7"/>
  <c r="I103" i="7" s="1"/>
  <c r="P108" i="7"/>
  <c r="P109" i="7"/>
  <c r="I109" i="7" s="1"/>
  <c r="P110" i="7"/>
  <c r="I110" i="7" s="1"/>
  <c r="P111" i="7"/>
  <c r="I111" i="7" s="1"/>
  <c r="P112" i="7"/>
  <c r="I112" i="7" s="1"/>
  <c r="P113" i="7"/>
  <c r="I113" i="7" s="1"/>
  <c r="P114" i="7"/>
  <c r="P115" i="7"/>
  <c r="I115" i="7" s="1"/>
  <c r="P116" i="7"/>
  <c r="P119" i="7"/>
  <c r="I119" i="7" s="1"/>
  <c r="P120" i="7"/>
  <c r="I120" i="7" s="1"/>
  <c r="P121" i="7"/>
  <c r="I121" i="7" s="1"/>
  <c r="P122" i="7"/>
  <c r="I122" i="7" s="1"/>
  <c r="P123" i="7"/>
  <c r="I123" i="7" s="1"/>
  <c r="P125" i="7"/>
  <c r="P126" i="7"/>
  <c r="P127" i="7"/>
  <c r="P128" i="7"/>
  <c r="P129" i="7"/>
  <c r="P130" i="7"/>
  <c r="P131" i="7"/>
  <c r="I131" i="7" s="1"/>
  <c r="P132" i="7"/>
  <c r="I132" i="7" s="1"/>
  <c r="P133" i="7"/>
  <c r="I133" i="7" s="1"/>
  <c r="P134" i="7"/>
  <c r="I134" i="7" s="1"/>
  <c r="P135" i="7"/>
  <c r="I135" i="7" s="1"/>
  <c r="P136" i="7"/>
  <c r="P138" i="7"/>
  <c r="P141" i="7"/>
  <c r="I141" i="7" s="1"/>
  <c r="P142" i="7"/>
  <c r="I142" i="7" s="1"/>
  <c r="P143" i="7"/>
  <c r="I143" i="7" s="1"/>
  <c r="P144" i="7"/>
  <c r="I144" i="7" s="1"/>
  <c r="P145" i="7"/>
  <c r="I145" i="7" s="1"/>
  <c r="P146" i="7"/>
  <c r="P147" i="7"/>
  <c r="I147" i="7" s="1"/>
  <c r="P148" i="7"/>
  <c r="P149" i="7"/>
  <c r="I149" i="7" s="1"/>
  <c r="P151" i="7"/>
  <c r="I151" i="7" s="1"/>
  <c r="P152" i="7"/>
  <c r="I152" i="7" s="1"/>
  <c r="P153" i="7"/>
  <c r="I153" i="7" s="1"/>
  <c r="P154" i="7"/>
  <c r="I154" i="7" s="1"/>
  <c r="P156" i="7"/>
  <c r="I156" i="7" s="1"/>
  <c r="P157" i="7"/>
  <c r="I157" i="7" s="1"/>
  <c r="P158" i="7"/>
  <c r="P159" i="7"/>
  <c r="P161" i="7"/>
  <c r="P162" i="7"/>
  <c r="I162" i="7" s="1"/>
  <c r="P163" i="7"/>
  <c r="I163" i="7" s="1"/>
  <c r="P164" i="7"/>
  <c r="I164" i="7" s="1"/>
  <c r="P165" i="7"/>
  <c r="H165" i="7" s="1"/>
  <c r="P167" i="7"/>
  <c r="P168" i="7"/>
  <c r="P169" i="7"/>
  <c r="I169" i="7" s="1"/>
  <c r="P170" i="7"/>
  <c r="I170" i="7" s="1"/>
  <c r="P171" i="7"/>
  <c r="P172" i="7"/>
  <c r="P173" i="7"/>
  <c r="I173" i="7" s="1"/>
  <c r="P174" i="7"/>
  <c r="P175" i="7"/>
  <c r="I175" i="7" s="1"/>
  <c r="P176" i="7"/>
  <c r="I176" i="7" s="1"/>
  <c r="P177" i="7"/>
  <c r="P178" i="7"/>
  <c r="I178" i="7" s="1"/>
  <c r="P179" i="7"/>
  <c r="I179" i="7" s="1"/>
  <c r="P180" i="7"/>
  <c r="P181" i="7"/>
  <c r="I181" i="7" s="1"/>
  <c r="P182" i="7"/>
  <c r="I182" i="7" s="1"/>
  <c r="P183" i="7"/>
  <c r="I183" i="7" s="1"/>
  <c r="P186" i="7"/>
  <c r="P188" i="7"/>
  <c r="S188" i="7" s="1"/>
  <c r="P189" i="7"/>
  <c r="I189" i="7" s="1"/>
  <c r="P190" i="7"/>
  <c r="P191" i="7"/>
  <c r="I191" i="7" s="1"/>
  <c r="P192" i="7"/>
  <c r="I192" i="7" s="1"/>
  <c r="P193" i="7"/>
  <c r="I193" i="7" s="1"/>
  <c r="P194" i="7"/>
  <c r="P195" i="7"/>
  <c r="P196" i="7"/>
  <c r="Q196" i="7" s="1"/>
  <c r="P198" i="7"/>
  <c r="E198" i="7" s="1"/>
  <c r="P199" i="7"/>
  <c r="I199" i="7" s="1"/>
  <c r="P200" i="7"/>
  <c r="P201" i="7"/>
  <c r="I201" i="7" s="1"/>
  <c r="P202" i="7"/>
  <c r="I202" i="7" s="1"/>
  <c r="P203" i="7"/>
  <c r="I203" i="7" s="1"/>
  <c r="P204" i="7"/>
  <c r="P205" i="7"/>
  <c r="I205" i="7" s="1"/>
  <c r="P206" i="7"/>
  <c r="P207" i="7"/>
  <c r="P209" i="7"/>
  <c r="P210" i="7"/>
  <c r="P211" i="7"/>
  <c r="I211" i="7" s="1"/>
  <c r="P212" i="7"/>
  <c r="I212" i="7" s="1"/>
  <c r="P213" i="7"/>
  <c r="I213" i="7" s="1"/>
  <c r="P214" i="7"/>
  <c r="P215" i="7"/>
  <c r="P216" i="7"/>
  <c r="I216" i="7" s="1"/>
  <c r="P218" i="7"/>
  <c r="I218" i="7" s="1"/>
  <c r="P219" i="7"/>
  <c r="I219" i="7" s="1"/>
  <c r="P220" i="7"/>
  <c r="P221" i="7"/>
  <c r="I221" i="7" s="1"/>
  <c r="P222" i="7"/>
  <c r="I222" i="7" s="1"/>
  <c r="P223" i="7"/>
  <c r="I223" i="7" s="1"/>
  <c r="P225" i="7"/>
  <c r="P226" i="7"/>
  <c r="P227" i="7"/>
  <c r="P228" i="7"/>
  <c r="P229" i="7"/>
  <c r="P230" i="7"/>
  <c r="P231" i="7"/>
  <c r="I231" i="7" s="1"/>
  <c r="P232" i="7"/>
  <c r="I232" i="7" s="1"/>
  <c r="P233" i="7"/>
  <c r="I233" i="7" s="1"/>
  <c r="P234" i="7"/>
  <c r="P235" i="7"/>
  <c r="P236" i="7"/>
  <c r="P237" i="7"/>
  <c r="P238" i="7"/>
  <c r="Q238" i="7" s="1"/>
  <c r="P239" i="7"/>
  <c r="P240" i="7"/>
  <c r="I240" i="7" s="1"/>
  <c r="P241" i="7"/>
  <c r="I241" i="7" s="1"/>
  <c r="P242" i="7"/>
  <c r="I242" i="7" s="1"/>
  <c r="P243" i="7"/>
  <c r="I243" i="7" s="1"/>
  <c r="P244" i="7"/>
  <c r="P246" i="7"/>
  <c r="P249" i="7"/>
  <c r="I249" i="7" s="1"/>
  <c r="P250" i="7"/>
  <c r="P251" i="7"/>
  <c r="I251" i="7" s="1"/>
  <c r="P252" i="7"/>
  <c r="I252" i="7" s="1"/>
  <c r="P253" i="7"/>
  <c r="I253" i="7" s="1"/>
  <c r="P254" i="7"/>
  <c r="P255" i="7"/>
  <c r="P256" i="7"/>
  <c r="P257" i="7"/>
  <c r="I257" i="7" s="1"/>
  <c r="P258" i="7"/>
  <c r="P259" i="7"/>
  <c r="P260" i="7"/>
  <c r="P261" i="7"/>
  <c r="P262" i="7"/>
  <c r="I262" i="7" s="1"/>
  <c r="P263" i="7"/>
  <c r="I263" i="7" s="1"/>
  <c r="P264" i="7"/>
  <c r="P266" i="7"/>
  <c r="P267" i="7"/>
  <c r="P268" i="7"/>
  <c r="I268" i="7" s="1"/>
  <c r="P269" i="7"/>
  <c r="P270" i="7"/>
  <c r="P271" i="7"/>
  <c r="I271" i="7" s="1"/>
  <c r="P272" i="7"/>
  <c r="I272" i="7" s="1"/>
  <c r="P273" i="7"/>
  <c r="I273" i="7" s="1"/>
  <c r="P274" i="7"/>
  <c r="P275" i="7"/>
  <c r="P276" i="7"/>
  <c r="P277" i="7"/>
  <c r="P278" i="7"/>
  <c r="P279" i="7"/>
  <c r="P280" i="7"/>
  <c r="P281" i="7"/>
  <c r="I281" i="7" s="1"/>
  <c r="P282" i="7"/>
  <c r="I282" i="7" s="1"/>
  <c r="P283" i="7"/>
  <c r="I283" i="7" s="1"/>
  <c r="P284" i="7"/>
  <c r="T284" i="7" s="1"/>
  <c r="P285" i="7"/>
  <c r="P286" i="7"/>
  <c r="P287" i="7"/>
  <c r="P288" i="7"/>
  <c r="I288" i="7" s="1"/>
  <c r="P289" i="7"/>
  <c r="P290" i="7"/>
  <c r="P291" i="7"/>
  <c r="I291" i="7" s="1"/>
  <c r="P292" i="7"/>
  <c r="I292" i="7" s="1"/>
  <c r="P293" i="7"/>
  <c r="I293" i="7" s="1"/>
  <c r="P295" i="7"/>
  <c r="I295" i="7" s="1"/>
  <c r="P296" i="7"/>
  <c r="P297" i="7"/>
  <c r="P298" i="7"/>
  <c r="P300" i="7"/>
  <c r="P301" i="7"/>
  <c r="I301" i="7" s="1"/>
  <c r="P302" i="7"/>
  <c r="P303" i="7"/>
  <c r="I303" i="7" s="1"/>
  <c r="P304" i="7"/>
  <c r="I304" i="7" s="1"/>
  <c r="P305" i="7"/>
  <c r="R305" i="7" s="1"/>
  <c r="P306" i="7"/>
  <c r="P307" i="7"/>
  <c r="P308" i="7"/>
  <c r="P310" i="7"/>
  <c r="P311" i="7"/>
  <c r="P312" i="7"/>
  <c r="P313" i="7"/>
  <c r="I313" i="7" s="1"/>
  <c r="P314" i="7"/>
  <c r="P315" i="7"/>
  <c r="I315" i="7" s="1"/>
  <c r="P316" i="7"/>
  <c r="P317" i="7"/>
  <c r="P318" i="7"/>
  <c r="P319" i="7"/>
  <c r="P320" i="7"/>
  <c r="P321" i="7"/>
  <c r="I321" i="7" s="1"/>
  <c r="P322" i="7"/>
  <c r="I322" i="7" s="1"/>
  <c r="P323" i="7"/>
  <c r="I323" i="7" s="1"/>
  <c r="P324" i="7"/>
  <c r="P326" i="7"/>
  <c r="Q326" i="7" s="1"/>
  <c r="P327" i="7"/>
  <c r="I327" i="7" s="1"/>
  <c r="P328" i="7"/>
  <c r="E328" i="7" s="1"/>
  <c r="P329" i="7"/>
  <c r="P330" i="7"/>
  <c r="I330" i="7" s="1"/>
  <c r="P331" i="7"/>
  <c r="I331" i="7" s="1"/>
  <c r="P332" i="7"/>
  <c r="I332" i="7" s="1"/>
  <c r="P333" i="7"/>
  <c r="I333" i="7" s="1"/>
  <c r="P334" i="7"/>
  <c r="P335" i="7"/>
  <c r="P336" i="7"/>
  <c r="P337" i="7"/>
  <c r="P338" i="7"/>
  <c r="P339" i="7"/>
  <c r="P340" i="7"/>
  <c r="I340" i="7" s="1"/>
  <c r="P341" i="7"/>
  <c r="I341" i="7" s="1"/>
  <c r="P342" i="7"/>
  <c r="I342" i="7" s="1"/>
  <c r="P343" i="7"/>
  <c r="P344" i="7"/>
  <c r="P345" i="7"/>
  <c r="P346" i="7"/>
  <c r="P347" i="7"/>
  <c r="P348" i="7"/>
  <c r="S348" i="7" s="1"/>
  <c r="P349" i="7"/>
  <c r="I349" i="7" s="1"/>
  <c r="P350" i="7"/>
  <c r="I350" i="7" s="1"/>
  <c r="P351" i="7"/>
  <c r="I351" i="7" s="1"/>
  <c r="P352" i="7"/>
  <c r="I352" i="7" s="1"/>
  <c r="P353" i="7"/>
  <c r="I353" i="7" s="1"/>
  <c r="P354" i="7"/>
  <c r="P355" i="7"/>
  <c r="P356" i="7"/>
  <c r="P357" i="7"/>
  <c r="P358" i="7"/>
  <c r="P359" i="7"/>
  <c r="P360" i="7"/>
  <c r="I360" i="7" s="1"/>
  <c r="P361" i="7"/>
  <c r="I361" i="7" s="1"/>
  <c r="P362" i="7"/>
  <c r="I362" i="7" s="1"/>
  <c r="P363" i="7"/>
  <c r="I363" i="7" s="1"/>
  <c r="P364" i="7"/>
  <c r="P365" i="7"/>
  <c r="P366" i="7"/>
  <c r="P367" i="7"/>
  <c r="P369" i="7"/>
  <c r="S369" i="7" s="1"/>
  <c r="P370" i="7"/>
  <c r="P371" i="7"/>
  <c r="I371" i="7" s="1"/>
  <c r="P372" i="7"/>
  <c r="I372" i="7" s="1"/>
  <c r="P373" i="7"/>
  <c r="P374" i="7"/>
  <c r="P375" i="7"/>
  <c r="P376" i="7"/>
  <c r="P378" i="7"/>
  <c r="P379" i="7"/>
  <c r="I379" i="7" s="1"/>
  <c r="P380" i="7"/>
  <c r="I380" i="7" s="1"/>
  <c r="P381" i="7"/>
  <c r="I381" i="7" s="1"/>
  <c r="P382" i="7"/>
  <c r="I382" i="7" s="1"/>
  <c r="P383" i="7"/>
  <c r="I383" i="7" s="1"/>
  <c r="P384" i="7"/>
  <c r="I384" i="7" s="1"/>
  <c r="P385" i="7"/>
  <c r="I385" i="7" s="1"/>
  <c r="P386" i="7"/>
  <c r="P387" i="7"/>
  <c r="I387" i="7" s="1"/>
  <c r="P388" i="7"/>
  <c r="P389" i="7"/>
  <c r="I389" i="7" s="1"/>
  <c r="P390" i="7"/>
  <c r="I390" i="7" s="1"/>
  <c r="P391" i="7"/>
  <c r="I391" i="7" s="1"/>
  <c r="P392" i="7"/>
  <c r="I392" i="7" s="1"/>
  <c r="P393" i="7"/>
  <c r="I393" i="7" s="1"/>
  <c r="P394" i="7"/>
  <c r="I394" i="7" s="1"/>
  <c r="P395" i="7"/>
  <c r="I395" i="7" s="1"/>
  <c r="P396" i="7"/>
  <c r="P397" i="7"/>
  <c r="P398" i="7"/>
  <c r="S398" i="7" s="1"/>
  <c r="P399" i="7"/>
  <c r="P400" i="7"/>
  <c r="I400" i="7" s="1"/>
  <c r="P401" i="7"/>
  <c r="I401" i="7" s="1"/>
  <c r="P402" i="7"/>
  <c r="I402" i="7" s="1"/>
  <c r="P403" i="7"/>
  <c r="I403" i="7" s="1"/>
  <c r="P404" i="7"/>
  <c r="P405" i="7"/>
  <c r="P406" i="7"/>
  <c r="P407" i="7"/>
  <c r="I407" i="7" s="1"/>
  <c r="P408" i="7"/>
  <c r="I408" i="7" s="1"/>
  <c r="P410" i="7"/>
  <c r="P411" i="7"/>
  <c r="P412" i="7"/>
  <c r="I412" i="7" s="1"/>
  <c r="P413" i="7"/>
  <c r="I413" i="7" s="1"/>
  <c r="P414" i="7"/>
  <c r="I414" i="7" s="1"/>
  <c r="P415" i="7"/>
  <c r="I415" i="7" s="1"/>
  <c r="P416" i="7"/>
  <c r="P417" i="7"/>
  <c r="P418" i="7"/>
  <c r="I418" i="7" s="1"/>
  <c r="P419" i="7"/>
  <c r="P420" i="7"/>
  <c r="P421" i="7"/>
  <c r="I421" i="7" s="1"/>
  <c r="P422" i="7"/>
  <c r="I422" i="7" s="1"/>
  <c r="P423" i="7"/>
  <c r="I423" i="7" s="1"/>
  <c r="P424" i="7"/>
  <c r="P425" i="7"/>
  <c r="P426" i="7"/>
  <c r="P427" i="7"/>
  <c r="P428" i="7"/>
  <c r="P429" i="7"/>
  <c r="P430" i="7"/>
  <c r="I430" i="7" s="1"/>
  <c r="P431" i="7"/>
  <c r="I431" i="7" s="1"/>
  <c r="P432" i="7"/>
  <c r="I432" i="7" s="1"/>
  <c r="P433" i="7"/>
  <c r="I433" i="7" s="1"/>
  <c r="P434" i="7"/>
  <c r="P435" i="7"/>
  <c r="P436" i="7"/>
  <c r="P437" i="7"/>
  <c r="P438" i="7"/>
  <c r="P439" i="7"/>
  <c r="P440" i="7"/>
  <c r="I440" i="7" s="1"/>
  <c r="P441" i="7"/>
  <c r="I441" i="7" s="1"/>
  <c r="P442" i="7"/>
  <c r="I442" i="7" s="1"/>
  <c r="P443" i="7"/>
  <c r="P444" i="7"/>
  <c r="P445" i="7"/>
  <c r="P446" i="7"/>
  <c r="P447" i="7"/>
  <c r="P448" i="7"/>
  <c r="I448" i="7" s="1"/>
  <c r="P449" i="7"/>
  <c r="P450" i="7"/>
  <c r="P451" i="7"/>
  <c r="I451" i="7" s="1"/>
  <c r="P452" i="7"/>
  <c r="I452" i="7" s="1"/>
  <c r="P453" i="7"/>
  <c r="I453" i="7" s="1"/>
  <c r="P454" i="7"/>
  <c r="P455" i="7"/>
  <c r="P456" i="7"/>
  <c r="I456" i="7" s="1"/>
  <c r="P458" i="7"/>
  <c r="I458" i="7" s="1"/>
  <c r="P459" i="7"/>
  <c r="I459" i="7" s="1"/>
  <c r="P460" i="7"/>
  <c r="P461" i="7"/>
  <c r="I461" i="7" s="1"/>
  <c r="P462" i="7"/>
  <c r="I462" i="7" s="1"/>
  <c r="P463" i="7"/>
  <c r="I463" i="7" s="1"/>
  <c r="P464" i="7"/>
  <c r="P465" i="7"/>
  <c r="E465" i="7" s="1"/>
  <c r="P466" i="7"/>
  <c r="I466" i="7" s="1"/>
  <c r="P467" i="7"/>
  <c r="I467" i="7" s="1"/>
  <c r="P468" i="7"/>
  <c r="I468" i="7" s="1"/>
  <c r="P469" i="7"/>
  <c r="I469" i="7" s="1"/>
  <c r="P470" i="7"/>
  <c r="P471" i="7"/>
  <c r="I471" i="7" s="1"/>
  <c r="P472" i="7"/>
  <c r="I472" i="7" s="1"/>
  <c r="P473" i="7"/>
  <c r="I473" i="7" s="1"/>
  <c r="P474" i="7"/>
  <c r="P475" i="7"/>
  <c r="P476" i="7"/>
  <c r="R476" i="7" s="1"/>
  <c r="P477" i="7"/>
  <c r="P478" i="7"/>
  <c r="P479" i="7"/>
  <c r="P480" i="7"/>
  <c r="P481" i="7"/>
  <c r="I481" i="7" s="1"/>
  <c r="P482" i="7"/>
  <c r="I482" i="7" s="1"/>
  <c r="P483" i="7"/>
  <c r="P484" i="7"/>
  <c r="P485" i="7"/>
  <c r="I485" i="7" s="1"/>
  <c r="P486" i="7"/>
  <c r="P487" i="7"/>
  <c r="P488" i="7"/>
  <c r="S488" i="7" s="1"/>
  <c r="P489" i="7"/>
  <c r="P490" i="7"/>
  <c r="P491" i="7"/>
  <c r="I491" i="7" s="1"/>
  <c r="P492" i="7"/>
  <c r="I492" i="7" s="1"/>
  <c r="P493" i="7"/>
  <c r="I493" i="7" s="1"/>
  <c r="P494" i="7"/>
  <c r="P495" i="7"/>
  <c r="P496" i="7"/>
  <c r="P497" i="7"/>
  <c r="P498" i="7"/>
  <c r="I498" i="7" s="1"/>
  <c r="P499" i="7"/>
  <c r="P500" i="7"/>
  <c r="I500" i="7" s="1"/>
  <c r="P501" i="7"/>
  <c r="I501" i="7" s="1"/>
  <c r="P502" i="7"/>
  <c r="I502" i="7" s="1"/>
  <c r="P503" i="7"/>
  <c r="P504" i="7"/>
  <c r="P506" i="7"/>
  <c r="P507" i="7"/>
  <c r="P508" i="7"/>
  <c r="E508" i="7" s="1"/>
  <c r="P509" i="7"/>
  <c r="S509" i="7" s="1"/>
  <c r="P510" i="7"/>
  <c r="P511" i="7"/>
  <c r="I511" i="7" s="1"/>
  <c r="P512" i="7"/>
  <c r="I512" i="7" s="1"/>
  <c r="P513" i="7"/>
  <c r="P514" i="7"/>
  <c r="P515" i="7"/>
  <c r="S515" i="7" s="1"/>
  <c r="P516" i="7"/>
  <c r="I516" i="7" s="1"/>
  <c r="P517" i="7"/>
  <c r="P518" i="7"/>
  <c r="I518" i="7" s="1"/>
  <c r="P519" i="7"/>
  <c r="P520" i="7"/>
  <c r="P521" i="7"/>
  <c r="I521" i="7" s="1"/>
  <c r="P522" i="7"/>
  <c r="I522" i="7" s="1"/>
  <c r="P523" i="7"/>
  <c r="I523" i="7" s="1"/>
  <c r="P524" i="7"/>
  <c r="R524" i="7" s="1"/>
  <c r="P525" i="7"/>
  <c r="P526" i="7"/>
  <c r="P527" i="7"/>
  <c r="P528" i="7"/>
  <c r="P529" i="7"/>
  <c r="P530" i="7"/>
  <c r="P531" i="7"/>
  <c r="I531" i="7" s="1"/>
  <c r="P532" i="7"/>
  <c r="I532" i="7" s="1"/>
  <c r="P533" i="7"/>
  <c r="P534" i="7"/>
  <c r="P535" i="7"/>
  <c r="P537" i="7"/>
  <c r="I537" i="7" s="1"/>
  <c r="P538" i="7"/>
  <c r="I538" i="7" s="1"/>
  <c r="P539" i="7"/>
  <c r="I539" i="7" s="1"/>
  <c r="P540" i="7"/>
  <c r="C540" i="7" s="1"/>
  <c r="P541" i="7"/>
  <c r="I541" i="7" s="1"/>
  <c r="P542" i="7"/>
  <c r="I542" i="7" s="1"/>
  <c r="P543" i="7"/>
  <c r="I543" i="7" s="1"/>
  <c r="P544" i="7"/>
  <c r="P545" i="7"/>
  <c r="P546" i="7"/>
  <c r="P547" i="7"/>
  <c r="I547" i="7" s="1"/>
  <c r="P548" i="7"/>
  <c r="I548" i="7" s="1"/>
  <c r="P549" i="7"/>
  <c r="P550" i="7"/>
  <c r="R550" i="7" s="1"/>
  <c r="P551" i="7"/>
  <c r="I551" i="7" s="1"/>
  <c r="P552" i="7"/>
  <c r="P553" i="7"/>
  <c r="I553" i="7" s="1"/>
  <c r="P554" i="7"/>
  <c r="P555" i="7"/>
  <c r="P556" i="7"/>
  <c r="I556" i="7" s="1"/>
  <c r="P557" i="7"/>
  <c r="I557" i="7" s="1"/>
  <c r="P558" i="7"/>
  <c r="I558" i="7" s="1"/>
  <c r="P559" i="7"/>
  <c r="P560" i="7"/>
  <c r="P561" i="7"/>
  <c r="P562" i="7"/>
  <c r="I562" i="7" s="1"/>
  <c r="P563" i="7"/>
  <c r="P564" i="7"/>
  <c r="I564" i="7" s="1"/>
  <c r="P565" i="7"/>
  <c r="E565" i="7" s="1"/>
  <c r="P566" i="7"/>
  <c r="P567" i="7"/>
  <c r="P568" i="7"/>
  <c r="I568" i="7" s="1"/>
  <c r="P569" i="7"/>
  <c r="P570" i="7"/>
  <c r="P571" i="7"/>
  <c r="P572" i="7"/>
  <c r="P573" i="7"/>
  <c r="I573" i="7" s="1"/>
  <c r="P574" i="7"/>
  <c r="I574" i="7" s="1"/>
  <c r="P575" i="7"/>
  <c r="P576" i="7"/>
  <c r="Q576" i="7" s="1"/>
  <c r="P577" i="7"/>
  <c r="P578" i="7"/>
  <c r="P579" i="7"/>
  <c r="P580" i="7"/>
  <c r="I580" i="7" s="1"/>
  <c r="P581" i="7"/>
  <c r="I581" i="7" s="1"/>
  <c r="P582" i="7"/>
  <c r="P583" i="7"/>
  <c r="I583" i="7" s="1"/>
  <c r="P584" i="7"/>
  <c r="P585" i="7"/>
  <c r="C585" i="7" s="1"/>
  <c r="P586" i="7"/>
  <c r="P587" i="7"/>
  <c r="P588" i="7"/>
  <c r="P589" i="7"/>
  <c r="P590" i="7"/>
  <c r="I590" i="7" s="1"/>
  <c r="P591" i="7"/>
  <c r="I591" i="7" s="1"/>
  <c r="P592" i="7"/>
  <c r="I592" i="7" s="1"/>
  <c r="P593" i="7"/>
  <c r="I593" i="7" s="1"/>
  <c r="P594" i="7"/>
  <c r="I594" i="7" s="1"/>
  <c r="P595" i="7"/>
  <c r="I595" i="7" s="1"/>
  <c r="P596" i="7"/>
  <c r="I596" i="7" s="1"/>
  <c r="P597" i="7"/>
  <c r="I597" i="7" s="1"/>
  <c r="P598" i="7"/>
  <c r="I598" i="7" s="1"/>
  <c r="P599" i="7"/>
  <c r="P600" i="7"/>
  <c r="P601" i="7"/>
  <c r="I601" i="7" s="1"/>
  <c r="P602" i="7"/>
  <c r="I602" i="7" s="1"/>
  <c r="P603" i="7"/>
  <c r="I603" i="7" s="1"/>
  <c r="P604" i="7"/>
  <c r="P605" i="7"/>
  <c r="I605" i="7" s="1"/>
  <c r="P606" i="7"/>
  <c r="I606" i="7" s="1"/>
  <c r="P607" i="7"/>
  <c r="I607" i="7" s="1"/>
  <c r="P608" i="7"/>
  <c r="P609" i="7"/>
  <c r="P610" i="7"/>
  <c r="P611" i="7"/>
  <c r="I611" i="7" s="1"/>
  <c r="P612" i="7"/>
  <c r="P613" i="7"/>
  <c r="I613" i="7" s="1"/>
  <c r="P614" i="7"/>
  <c r="P615" i="7"/>
  <c r="P616" i="7"/>
  <c r="I616" i="7" s="1"/>
  <c r="P617" i="7"/>
  <c r="P618" i="7"/>
  <c r="P619" i="7"/>
  <c r="P620" i="7"/>
  <c r="I620" i="7" s="1"/>
  <c r="P621" i="7"/>
  <c r="P622" i="7"/>
  <c r="I622" i="7" s="1"/>
  <c r="P623" i="7"/>
  <c r="I623" i="7" s="1"/>
  <c r="P624" i="7"/>
  <c r="P625" i="7"/>
  <c r="T625" i="7" s="1"/>
  <c r="P626" i="7"/>
  <c r="P627" i="7"/>
  <c r="P628" i="7"/>
  <c r="I628" i="7" s="1"/>
  <c r="P629" i="7"/>
  <c r="P630" i="7"/>
  <c r="P631" i="7"/>
  <c r="I631" i="7" s="1"/>
  <c r="P632" i="7"/>
  <c r="I632" i="7" s="1"/>
  <c r="P633" i="7"/>
  <c r="P634" i="7"/>
  <c r="P635" i="7"/>
  <c r="P636" i="7"/>
  <c r="I636" i="7" s="1"/>
  <c r="P637" i="7"/>
  <c r="P638" i="7"/>
  <c r="P639" i="7"/>
  <c r="P640" i="7"/>
  <c r="R640" i="7" s="1"/>
  <c r="P641" i="7"/>
  <c r="I641" i="7" s="1"/>
  <c r="P642" i="7"/>
  <c r="I642" i="7" s="1"/>
  <c r="P643" i="7"/>
  <c r="I643" i="7" s="1"/>
  <c r="P644" i="7"/>
  <c r="P645" i="7"/>
  <c r="I645" i="7" s="1"/>
  <c r="P646" i="7"/>
  <c r="R646" i="7" s="1"/>
  <c r="P647" i="7"/>
  <c r="I647" i="7" s="1"/>
  <c r="P648" i="7"/>
  <c r="P649" i="7"/>
  <c r="P650" i="7"/>
  <c r="P651" i="7"/>
  <c r="I651" i="7" s="1"/>
  <c r="P652" i="7"/>
  <c r="I652" i="7" s="1"/>
  <c r="P653" i="7"/>
  <c r="I653" i="7" s="1"/>
  <c r="P654" i="7"/>
  <c r="I654" i="7" s="1"/>
  <c r="P655" i="7"/>
  <c r="I655" i="7" s="1"/>
  <c r="P656" i="7"/>
  <c r="P657" i="7"/>
  <c r="B657" i="7" s="1"/>
  <c r="P658" i="7"/>
  <c r="Q658" i="7" s="1"/>
  <c r="P659" i="7"/>
  <c r="P660" i="7"/>
  <c r="P661" i="7"/>
  <c r="I661" i="7" s="1"/>
  <c r="P662" i="7"/>
  <c r="I662" i="7" s="1"/>
  <c r="P663" i="7"/>
  <c r="P664" i="7"/>
  <c r="P665" i="7"/>
  <c r="I665" i="7" s="1"/>
  <c r="P666" i="7"/>
  <c r="P667" i="7"/>
  <c r="I667" i="7" s="1"/>
  <c r="P668" i="7"/>
  <c r="P669" i="7"/>
  <c r="P670" i="7"/>
  <c r="P671" i="7"/>
  <c r="I671" i="7" s="1"/>
  <c r="P672" i="7"/>
  <c r="I672" i="7" s="1"/>
  <c r="P673" i="7"/>
  <c r="P674" i="7"/>
  <c r="P675" i="7"/>
  <c r="I675" i="7" s="1"/>
  <c r="P676" i="7"/>
  <c r="P677" i="7"/>
  <c r="I677" i="7" s="1"/>
  <c r="P678" i="7"/>
  <c r="P679" i="7"/>
  <c r="P680" i="7"/>
  <c r="P681" i="7"/>
  <c r="P682" i="7"/>
  <c r="I682" i="7" s="1"/>
  <c r="P683" i="7"/>
  <c r="I683" i="7" s="1"/>
  <c r="P684" i="7"/>
  <c r="P685" i="7"/>
  <c r="P686" i="7"/>
  <c r="I686" i="7" s="1"/>
  <c r="P687" i="7"/>
  <c r="P688" i="7"/>
  <c r="I688" i="7" s="1"/>
  <c r="P689" i="7"/>
  <c r="Q689" i="7" s="1"/>
  <c r="P690" i="7"/>
  <c r="P691" i="7"/>
  <c r="I691" i="7" s="1"/>
  <c r="P692" i="7"/>
  <c r="P693" i="7"/>
  <c r="P694" i="7"/>
  <c r="I694" i="7" s="1"/>
  <c r="P695" i="7"/>
  <c r="I695" i="7" s="1"/>
  <c r="P696" i="7"/>
  <c r="P697" i="7"/>
  <c r="T697" i="7" s="1"/>
  <c r="P698" i="7"/>
  <c r="P699" i="7"/>
  <c r="I699" i="7" s="1"/>
  <c r="P700" i="7"/>
  <c r="P701" i="7"/>
  <c r="I701" i="7" s="1"/>
  <c r="P702" i="7"/>
  <c r="I702" i="7" s="1"/>
  <c r="P703" i="7"/>
  <c r="P704" i="7"/>
  <c r="S704" i="7" s="1"/>
  <c r="P705" i="7"/>
  <c r="P706" i="7"/>
  <c r="P707" i="7"/>
  <c r="P708" i="7"/>
  <c r="P709" i="7"/>
  <c r="P710" i="7"/>
  <c r="P711" i="7"/>
  <c r="P712" i="7"/>
  <c r="I712" i="7" s="1"/>
  <c r="P713" i="7"/>
  <c r="I713" i="7" s="1"/>
  <c r="P714" i="7"/>
  <c r="P715" i="7"/>
  <c r="I715" i="7" s="1"/>
  <c r="P716" i="7"/>
  <c r="P717" i="7"/>
  <c r="I717" i="7" s="1"/>
  <c r="P718" i="7"/>
  <c r="P719" i="7"/>
  <c r="P720" i="7"/>
  <c r="P721" i="7"/>
  <c r="I721" i="7" s="1"/>
  <c r="P722" i="7"/>
  <c r="I722" i="7" s="1"/>
  <c r="P723" i="7"/>
  <c r="I723" i="7" s="1"/>
  <c r="P724" i="7"/>
  <c r="P725" i="7"/>
  <c r="P726" i="7"/>
  <c r="P727" i="7"/>
  <c r="I727" i="7" s="1"/>
  <c r="P728" i="7"/>
  <c r="P729" i="7"/>
  <c r="I729" i="7" s="1"/>
  <c r="P730" i="7"/>
  <c r="R730" i="7" s="1"/>
  <c r="P731" i="7"/>
  <c r="I731" i="7" s="1"/>
  <c r="P732" i="7"/>
  <c r="P733" i="7"/>
  <c r="I733" i="7" s="1"/>
  <c r="P734" i="7"/>
  <c r="P735" i="7"/>
  <c r="I735" i="7" s="1"/>
  <c r="P736" i="7"/>
  <c r="P737" i="7"/>
  <c r="P738" i="7"/>
  <c r="P739" i="7"/>
  <c r="P740" i="7"/>
  <c r="R740" i="7" s="1"/>
  <c r="P741" i="7"/>
  <c r="P742" i="7"/>
  <c r="I742" i="7" s="1"/>
  <c r="P743" i="7"/>
  <c r="P744" i="7"/>
  <c r="P745" i="7"/>
  <c r="I745" i="7" s="1"/>
  <c r="P746" i="7"/>
  <c r="P747" i="7"/>
  <c r="R747" i="7" s="1"/>
  <c r="P748" i="7"/>
  <c r="P749" i="7"/>
  <c r="P750" i="7"/>
  <c r="I750" i="7" s="1"/>
  <c r="P751" i="7"/>
  <c r="P752" i="7"/>
  <c r="I752" i="7" s="1"/>
  <c r="P753" i="7"/>
  <c r="I753" i="7" s="1"/>
  <c r="P754" i="7"/>
  <c r="P755" i="7"/>
  <c r="P756" i="7"/>
  <c r="P757" i="7"/>
  <c r="P758" i="7"/>
  <c r="I758" i="7" s="1"/>
  <c r="P759" i="7"/>
  <c r="P760" i="7"/>
  <c r="P761" i="7"/>
  <c r="I761" i="7" s="1"/>
  <c r="P762" i="7"/>
  <c r="I762" i="7" s="1"/>
  <c r="P763" i="7"/>
  <c r="I763" i="7" s="1"/>
  <c r="P764" i="7"/>
  <c r="P765" i="7"/>
  <c r="P766" i="7"/>
  <c r="I766" i="7" s="1"/>
  <c r="P767" i="7"/>
  <c r="P768" i="7"/>
  <c r="B768" i="7" s="1"/>
  <c r="P769" i="7"/>
  <c r="P770" i="7"/>
  <c r="I770" i="7" s="1"/>
  <c r="P771" i="7"/>
  <c r="I771" i="7" s="1"/>
  <c r="P772" i="7"/>
  <c r="I772" i="7" s="1"/>
  <c r="P773" i="7"/>
  <c r="P774" i="7"/>
  <c r="P775" i="7"/>
  <c r="P776" i="7"/>
  <c r="P777" i="7"/>
  <c r="I777" i="7" s="1"/>
  <c r="P778" i="7"/>
  <c r="P779" i="7"/>
  <c r="P780" i="7"/>
  <c r="P781" i="7"/>
  <c r="P782" i="7"/>
  <c r="P783" i="7"/>
  <c r="P784" i="7"/>
  <c r="P785" i="7"/>
  <c r="P786" i="7"/>
  <c r="P787" i="7"/>
  <c r="P788" i="7"/>
  <c r="P789" i="7"/>
  <c r="I789" i="7" s="1"/>
  <c r="P790" i="7"/>
  <c r="P791" i="7"/>
  <c r="I791" i="7" s="1"/>
  <c r="P792" i="7"/>
  <c r="I792" i="7" s="1"/>
  <c r="P793" i="7"/>
  <c r="I793" i="7" s="1"/>
  <c r="P794" i="7"/>
  <c r="I794" i="7" s="1"/>
  <c r="P795" i="7"/>
  <c r="P796" i="7"/>
  <c r="P797" i="7"/>
  <c r="I797" i="7" s="1"/>
  <c r="P798" i="7"/>
  <c r="I798" i="7" s="1"/>
  <c r="P799" i="7"/>
  <c r="P800" i="7"/>
  <c r="P801" i="7"/>
  <c r="P802" i="7"/>
  <c r="P803" i="7"/>
  <c r="I803" i="7" s="1"/>
  <c r="P804" i="7"/>
  <c r="I804" i="7" s="1"/>
  <c r="P805" i="7"/>
  <c r="I805" i="7" s="1"/>
  <c r="P806" i="7"/>
  <c r="P807" i="7"/>
  <c r="P808" i="7"/>
  <c r="I808" i="7" s="1"/>
  <c r="P809" i="7"/>
  <c r="P810" i="7"/>
  <c r="P811" i="7"/>
  <c r="P812" i="7"/>
  <c r="I812" i="7" s="1"/>
  <c r="P813" i="7"/>
  <c r="P814" i="7"/>
  <c r="P815" i="7"/>
  <c r="P816" i="7"/>
  <c r="I816" i="7" s="1"/>
  <c r="P817" i="7"/>
  <c r="P818" i="7"/>
  <c r="P819" i="7"/>
  <c r="P820" i="7"/>
  <c r="P821" i="7"/>
  <c r="I821" i="7" s="1"/>
  <c r="P822" i="7"/>
  <c r="P823" i="7"/>
  <c r="P825" i="7"/>
  <c r="P826" i="7"/>
  <c r="I826" i="7" s="1"/>
  <c r="P827" i="7"/>
  <c r="P828" i="7"/>
  <c r="I828" i="7" s="1"/>
  <c r="P829" i="7"/>
  <c r="P830" i="7"/>
  <c r="P831" i="7"/>
  <c r="I831" i="7" s="1"/>
  <c r="P832" i="7"/>
  <c r="I832" i="7" s="1"/>
  <c r="P833" i="7"/>
  <c r="I833" i="7" s="1"/>
  <c r="P834" i="7"/>
  <c r="I834" i="7" s="1"/>
  <c r="P835" i="7"/>
  <c r="I835" i="7" s="1"/>
  <c r="P836" i="7"/>
  <c r="P837" i="7"/>
  <c r="E837" i="7" s="1"/>
  <c r="P838" i="7"/>
  <c r="P839" i="7"/>
  <c r="P840" i="7"/>
  <c r="P841" i="7"/>
  <c r="I841" i="7" s="1"/>
  <c r="P842" i="7"/>
  <c r="I842" i="7" s="1"/>
  <c r="P843" i="7"/>
  <c r="P844" i="7"/>
  <c r="P845" i="7"/>
  <c r="P846" i="7"/>
  <c r="P847" i="7"/>
  <c r="P848" i="7"/>
  <c r="P849" i="7"/>
  <c r="P850" i="7"/>
  <c r="P851" i="7"/>
  <c r="P852" i="7"/>
  <c r="P853" i="7"/>
  <c r="P854" i="7"/>
  <c r="P855" i="7"/>
  <c r="P856" i="7"/>
  <c r="P857" i="7"/>
  <c r="S857" i="7" s="1"/>
  <c r="P858" i="7"/>
  <c r="P859" i="7"/>
  <c r="P860" i="7"/>
  <c r="P861" i="7"/>
  <c r="P862" i="7"/>
  <c r="P863" i="7"/>
  <c r="P864" i="7"/>
  <c r="P865" i="7"/>
  <c r="P866" i="7"/>
  <c r="R866" i="7" s="1"/>
  <c r="P867" i="7"/>
  <c r="P868" i="7"/>
  <c r="P869" i="7"/>
  <c r="I869" i="7" s="1"/>
  <c r="P870" i="7"/>
  <c r="P871" i="7"/>
  <c r="I871" i="7" s="1"/>
  <c r="P872" i="7"/>
  <c r="P873" i="7"/>
  <c r="I873" i="7" s="1"/>
  <c r="P874" i="7"/>
  <c r="P875" i="7"/>
  <c r="P876" i="7"/>
  <c r="P877" i="7"/>
  <c r="P878" i="7"/>
  <c r="P879" i="7"/>
  <c r="P880" i="7"/>
  <c r="P881" i="7"/>
  <c r="I881" i="7" s="1"/>
  <c r="P882" i="7"/>
  <c r="P883" i="7"/>
  <c r="I883" i="7" s="1"/>
  <c r="P884" i="7"/>
  <c r="P885" i="7"/>
  <c r="P886" i="7"/>
  <c r="P887" i="7"/>
  <c r="P888" i="7"/>
  <c r="P889" i="7"/>
  <c r="I889" i="7" s="1"/>
  <c r="P890" i="7"/>
  <c r="P891" i="7"/>
  <c r="P892" i="7"/>
  <c r="P893" i="7"/>
  <c r="I893" i="7" s="1"/>
  <c r="P894" i="7"/>
  <c r="P895" i="7"/>
  <c r="P896" i="7"/>
  <c r="R896" i="7" s="1"/>
  <c r="P897" i="7"/>
  <c r="P898" i="7"/>
  <c r="P899" i="7"/>
  <c r="P900" i="7"/>
  <c r="Q900" i="7" s="1"/>
  <c r="P901" i="7"/>
  <c r="P902" i="7"/>
  <c r="P903" i="7"/>
  <c r="I903" i="7" s="1"/>
  <c r="P904" i="7"/>
  <c r="P905" i="7"/>
  <c r="P906" i="7"/>
  <c r="P907" i="7"/>
  <c r="I907" i="7" s="1"/>
  <c r="P908" i="7"/>
  <c r="P909" i="7"/>
  <c r="P910" i="7"/>
  <c r="P911" i="7"/>
  <c r="P912" i="7"/>
  <c r="P913" i="7"/>
  <c r="I913" i="7" s="1"/>
  <c r="P914" i="7"/>
  <c r="P915" i="7"/>
  <c r="P916" i="7"/>
  <c r="P917" i="7"/>
  <c r="P918" i="7"/>
  <c r="P919" i="7"/>
  <c r="P920" i="7"/>
  <c r="P921" i="7"/>
  <c r="P922" i="7"/>
  <c r="P923" i="7"/>
  <c r="I923" i="7" s="1"/>
  <c r="P924" i="7"/>
  <c r="P925" i="7"/>
  <c r="P926" i="7"/>
  <c r="S926" i="7" s="1"/>
  <c r="P927" i="7"/>
  <c r="P928" i="7"/>
  <c r="P929" i="7"/>
  <c r="P930" i="7"/>
  <c r="C930" i="7" s="1"/>
  <c r="P931" i="7"/>
  <c r="I931" i="7" s="1"/>
  <c r="P932" i="7"/>
  <c r="I932" i="7" s="1"/>
  <c r="P933" i="7"/>
  <c r="I933" i="7" s="1"/>
  <c r="P934" i="7"/>
  <c r="P935" i="7"/>
  <c r="P936" i="7"/>
  <c r="P937" i="7"/>
  <c r="P938" i="7"/>
  <c r="P939" i="7"/>
  <c r="P940" i="7"/>
  <c r="P941" i="7"/>
  <c r="I941" i="7" s="1"/>
  <c r="P942" i="7"/>
  <c r="P943" i="7"/>
  <c r="I943" i="7" s="1"/>
  <c r="P944" i="7"/>
  <c r="P945" i="7"/>
  <c r="P946" i="7"/>
  <c r="P947" i="7"/>
  <c r="P948" i="7"/>
  <c r="P949" i="7"/>
  <c r="P950" i="7"/>
  <c r="P951" i="7"/>
  <c r="P952" i="7"/>
  <c r="I952" i="7" s="1"/>
  <c r="P953" i="7"/>
  <c r="I953" i="7" s="1"/>
  <c r="P954" i="7"/>
  <c r="P955" i="7"/>
  <c r="P956" i="7"/>
  <c r="P957" i="7"/>
  <c r="P958" i="7"/>
  <c r="P959" i="7"/>
  <c r="P960" i="7"/>
  <c r="P961" i="7"/>
  <c r="I961" i="7" s="1"/>
  <c r="P962" i="7"/>
  <c r="I962" i="7" s="1"/>
  <c r="P963" i="7"/>
  <c r="P964" i="7"/>
  <c r="S964" i="7" s="1"/>
  <c r="P965" i="7"/>
  <c r="P966" i="7"/>
  <c r="R966" i="7" s="1"/>
  <c r="P967" i="7"/>
  <c r="P968" i="7"/>
  <c r="P969" i="7"/>
  <c r="P970" i="7"/>
  <c r="I970" i="7" s="1"/>
  <c r="P971" i="7"/>
  <c r="P972" i="7"/>
  <c r="I972" i="7" s="1"/>
  <c r="P973" i="7"/>
  <c r="P974" i="7"/>
  <c r="P975" i="7"/>
  <c r="P976" i="7"/>
  <c r="P977" i="7"/>
  <c r="P978" i="7"/>
  <c r="P979" i="7"/>
  <c r="P980" i="7"/>
  <c r="P981" i="7"/>
  <c r="I981" i="7" s="1"/>
  <c r="P982" i="7"/>
  <c r="I982" i="7" s="1"/>
  <c r="P983" i="7"/>
  <c r="I983" i="7" s="1"/>
  <c r="P984" i="7"/>
  <c r="Q984" i="7" s="1"/>
  <c r="P985" i="7"/>
  <c r="E985" i="7" s="1"/>
  <c r="P986" i="7"/>
  <c r="P987" i="7"/>
  <c r="P988" i="7"/>
  <c r="A988" i="7" s="1"/>
  <c r="P989" i="7"/>
  <c r="P990" i="7"/>
  <c r="P991" i="7"/>
  <c r="P992" i="7"/>
  <c r="P993" i="7"/>
  <c r="I993" i="7" s="1"/>
  <c r="P994" i="7"/>
  <c r="P995" i="7"/>
  <c r="P996" i="7"/>
  <c r="R996" i="7" s="1"/>
  <c r="P997" i="7"/>
  <c r="P998" i="7"/>
  <c r="P999" i="7"/>
  <c r="P1000" i="7"/>
  <c r="I8" i="7"/>
  <c r="I9" i="7"/>
  <c r="I10" i="7"/>
  <c r="I17" i="7"/>
  <c r="I26" i="7"/>
  <c r="I29" i="7"/>
  <c r="I40" i="7"/>
  <c r="I57" i="7"/>
  <c r="P64" i="7"/>
  <c r="I64" i="7" s="1"/>
  <c r="P69" i="7"/>
  <c r="P70" i="7"/>
  <c r="I70" i="7" s="1"/>
  <c r="P76" i="7"/>
  <c r="R76" i="7" s="1"/>
  <c r="P80" i="7"/>
  <c r="I80" i="7" s="1"/>
  <c r="P85" i="7"/>
  <c r="S85" i="7" s="1"/>
  <c r="P88" i="7"/>
  <c r="P89" i="7"/>
  <c r="P90" i="7"/>
  <c r="P96" i="7"/>
  <c r="P104" i="7"/>
  <c r="P105" i="7"/>
  <c r="I105" i="7" s="1"/>
  <c r="P106" i="7"/>
  <c r="P107" i="7"/>
  <c r="I107" i="7" s="1"/>
  <c r="P117" i="7"/>
  <c r="I117" i="7" s="1"/>
  <c r="P118" i="7"/>
  <c r="I118" i="7" s="1"/>
  <c r="D119" i="7"/>
  <c r="P124" i="7"/>
  <c r="T124" i="7" s="1"/>
  <c r="P137" i="7"/>
  <c r="P139" i="7"/>
  <c r="P140" i="7"/>
  <c r="P150" i="7"/>
  <c r="P155" i="7"/>
  <c r="P160" i="7"/>
  <c r="P166" i="7"/>
  <c r="P184" i="7"/>
  <c r="P185" i="7"/>
  <c r="I185" i="7" s="1"/>
  <c r="P187" i="7"/>
  <c r="R187" i="7" s="1"/>
  <c r="P197" i="7"/>
  <c r="P208" i="7"/>
  <c r="P217" i="7"/>
  <c r="P224" i="7"/>
  <c r="P245" i="7"/>
  <c r="P247" i="7"/>
  <c r="I247" i="7" s="1"/>
  <c r="P248" i="7"/>
  <c r="P265" i="7"/>
  <c r="I265" i="7" s="1"/>
  <c r="P294" i="7"/>
  <c r="P299" i="7"/>
  <c r="P309" i="7"/>
  <c r="P325" i="7"/>
  <c r="I325" i="7" s="1"/>
  <c r="P368" i="7"/>
  <c r="P377" i="7"/>
  <c r="P409" i="7"/>
  <c r="P457" i="7"/>
  <c r="P505" i="7"/>
  <c r="P536" i="7"/>
  <c r="I536" i="7" s="1"/>
  <c r="P824" i="7"/>
  <c r="I824" i="7" s="1"/>
  <c r="R585" i="7" l="1"/>
  <c r="H109" i="7"/>
  <c r="M99" i="7"/>
  <c r="B249" i="7"/>
  <c r="T657" i="7"/>
  <c r="P52" i="7"/>
  <c r="I52" i="7" s="1"/>
  <c r="P51" i="7"/>
  <c r="I51" i="7" s="1"/>
  <c r="P19" i="7"/>
  <c r="Q19" i="7" s="1"/>
  <c r="E657" i="7"/>
  <c r="A657" i="7"/>
  <c r="P33" i="7"/>
  <c r="I33" i="7" s="1"/>
  <c r="P32" i="7"/>
  <c r="I32" i="7" s="1"/>
  <c r="P31" i="7"/>
  <c r="I31" i="7" s="1"/>
  <c r="P62" i="7"/>
  <c r="E62" i="7" s="1"/>
  <c r="P61" i="7"/>
  <c r="I61" i="7" s="1"/>
  <c r="P13" i="7"/>
  <c r="I13" i="7" s="1"/>
  <c r="P12" i="7"/>
  <c r="I12" i="7" s="1"/>
  <c r="P59" i="7"/>
  <c r="Q59" i="7" s="1"/>
  <c r="P43" i="7"/>
  <c r="I43" i="7" s="1"/>
  <c r="P11" i="7"/>
  <c r="I11" i="7" s="1"/>
  <c r="P41" i="7"/>
  <c r="I41" i="7" s="1"/>
  <c r="P55" i="7"/>
  <c r="M55" i="7" s="1"/>
  <c r="P23" i="7"/>
  <c r="I23" i="7" s="1"/>
  <c r="P53" i="7"/>
  <c r="I53" i="7" s="1"/>
  <c r="P21" i="7"/>
  <c r="I21" i="7" s="1"/>
  <c r="H585" i="7"/>
  <c r="H697" i="7"/>
  <c r="Q694" i="7"/>
  <c r="Q360" i="7"/>
  <c r="I206" i="7"/>
  <c r="Q206" i="7"/>
  <c r="R267" i="7"/>
  <c r="A267" i="7"/>
  <c r="Q267" i="7"/>
  <c r="T267" i="7"/>
  <c r="S970" i="7"/>
  <c r="D837" i="7"/>
  <c r="S198" i="7"/>
  <c r="R198" i="7"/>
  <c r="T107" i="7"/>
  <c r="C565" i="7"/>
  <c r="H465" i="7"/>
  <c r="C284" i="7"/>
  <c r="D842" i="7"/>
  <c r="C842" i="7"/>
  <c r="S99" i="7"/>
  <c r="R99" i="7"/>
  <c r="C99" i="7"/>
  <c r="Q99" i="7"/>
  <c r="A919" i="7"/>
  <c r="I919" i="7"/>
  <c r="L855" i="7"/>
  <c r="I855" i="7"/>
  <c r="Q855" i="7"/>
  <c r="N775" i="7"/>
  <c r="I775" i="7"/>
  <c r="H775" i="7"/>
  <c r="M775" i="7"/>
  <c r="R599" i="7"/>
  <c r="I599" i="7"/>
  <c r="S575" i="7"/>
  <c r="I575" i="7"/>
  <c r="L559" i="7"/>
  <c r="I559" i="7"/>
  <c r="L527" i="7"/>
  <c r="I527" i="7"/>
  <c r="N527" i="7"/>
  <c r="K519" i="7"/>
  <c r="I519" i="7"/>
  <c r="Q495" i="7"/>
  <c r="I495" i="7"/>
  <c r="Q479" i="7"/>
  <c r="I479" i="7"/>
  <c r="R455" i="7"/>
  <c r="I455" i="7"/>
  <c r="K439" i="7"/>
  <c r="I439" i="7"/>
  <c r="R399" i="7"/>
  <c r="I399" i="7"/>
  <c r="Q399" i="7"/>
  <c r="N367" i="7"/>
  <c r="I367" i="7"/>
  <c r="M367" i="7"/>
  <c r="Q359" i="7"/>
  <c r="I359" i="7"/>
  <c r="R335" i="7"/>
  <c r="I335" i="7"/>
  <c r="A319" i="7"/>
  <c r="I319" i="7"/>
  <c r="Q287" i="7"/>
  <c r="I287" i="7"/>
  <c r="T279" i="7"/>
  <c r="I279" i="7"/>
  <c r="T255" i="7"/>
  <c r="I255" i="7"/>
  <c r="A239" i="7"/>
  <c r="I239" i="7"/>
  <c r="B207" i="7"/>
  <c r="I207" i="7"/>
  <c r="M167" i="7"/>
  <c r="I167" i="7"/>
  <c r="Q159" i="7"/>
  <c r="I159" i="7"/>
  <c r="A127" i="7"/>
  <c r="I127" i="7"/>
  <c r="R127" i="7"/>
  <c r="R95" i="7"/>
  <c r="I95" i="7"/>
  <c r="H47" i="7"/>
  <c r="I47" i="7"/>
  <c r="H991" i="7"/>
  <c r="I991" i="7"/>
  <c r="S967" i="7"/>
  <c r="I967" i="7"/>
  <c r="Q895" i="7"/>
  <c r="I895" i="7"/>
  <c r="C847" i="7"/>
  <c r="I847" i="7"/>
  <c r="B847" i="7"/>
  <c r="T799" i="7"/>
  <c r="I799" i="7"/>
  <c r="Q767" i="7"/>
  <c r="I767" i="7"/>
  <c r="A719" i="7"/>
  <c r="I719" i="7"/>
  <c r="S687" i="7"/>
  <c r="I687" i="7"/>
  <c r="I615" i="7"/>
  <c r="S615" i="7"/>
  <c r="R567" i="7"/>
  <c r="I567" i="7"/>
  <c r="B999" i="7"/>
  <c r="I999" i="7"/>
  <c r="E959" i="7"/>
  <c r="I959" i="7"/>
  <c r="B927" i="7"/>
  <c r="I927" i="7"/>
  <c r="C927" i="7"/>
  <c r="K927" i="7"/>
  <c r="N839" i="7"/>
  <c r="I839" i="7"/>
  <c r="B807" i="7"/>
  <c r="I807" i="7"/>
  <c r="S807" i="7"/>
  <c r="A679" i="7"/>
  <c r="I679" i="7"/>
  <c r="M679" i="7"/>
  <c r="C375" i="7"/>
  <c r="I375" i="7"/>
  <c r="A375" i="7"/>
  <c r="D375" i="7"/>
  <c r="C975" i="7"/>
  <c r="I975" i="7"/>
  <c r="K935" i="7"/>
  <c r="I935" i="7"/>
  <c r="J887" i="7"/>
  <c r="I887" i="7"/>
  <c r="B887" i="7"/>
  <c r="K815" i="7"/>
  <c r="I815" i="7"/>
  <c r="T759" i="7"/>
  <c r="I759" i="7"/>
  <c r="H986" i="7"/>
  <c r="I986" i="7"/>
  <c r="R928" i="7"/>
  <c r="I928" i="7"/>
  <c r="H879" i="7"/>
  <c r="I879" i="7"/>
  <c r="A836" i="7"/>
  <c r="I836" i="7"/>
  <c r="B780" i="7"/>
  <c r="I780" i="7"/>
  <c r="Q404" i="7"/>
  <c r="I404" i="7"/>
  <c r="S318" i="7"/>
  <c r="I318" i="7"/>
  <c r="L270" i="7"/>
  <c r="I270" i="7"/>
  <c r="C108" i="7"/>
  <c r="I108" i="7"/>
  <c r="B50" i="7"/>
  <c r="I50" i="7"/>
  <c r="E823" i="7"/>
  <c r="I823" i="7"/>
  <c r="M997" i="7"/>
  <c r="I997" i="7"/>
  <c r="B989" i="7"/>
  <c r="I989" i="7"/>
  <c r="H974" i="7"/>
  <c r="I974" i="7"/>
  <c r="B956" i="7"/>
  <c r="I956" i="7"/>
  <c r="B934" i="7"/>
  <c r="I934" i="7"/>
  <c r="K905" i="7"/>
  <c r="I905" i="7"/>
  <c r="B886" i="7"/>
  <c r="I886" i="7"/>
  <c r="B866" i="7"/>
  <c r="I866" i="7"/>
  <c r="R838" i="7"/>
  <c r="I838" i="7"/>
  <c r="M814" i="7"/>
  <c r="I814" i="7"/>
  <c r="B806" i="7"/>
  <c r="I806" i="7"/>
  <c r="R787" i="7"/>
  <c r="I787" i="7"/>
  <c r="Q768" i="7"/>
  <c r="I768" i="7"/>
  <c r="Q720" i="7"/>
  <c r="I720" i="7"/>
  <c r="T709" i="7"/>
  <c r="I709" i="7"/>
  <c r="C678" i="7"/>
  <c r="I678" i="7"/>
  <c r="C650" i="7"/>
  <c r="I650" i="7"/>
  <c r="C645" i="7"/>
  <c r="Q635" i="7"/>
  <c r="I635" i="7"/>
  <c r="Q625" i="7"/>
  <c r="I625" i="7"/>
  <c r="T604" i="7"/>
  <c r="I604" i="7"/>
  <c r="K565" i="7"/>
  <c r="Q546" i="7"/>
  <c r="I546" i="7"/>
  <c r="Q528" i="7"/>
  <c r="I528" i="7"/>
  <c r="B520" i="7"/>
  <c r="I520" i="7"/>
  <c r="S510" i="7"/>
  <c r="I510" i="7"/>
  <c r="Q504" i="7"/>
  <c r="I504" i="7"/>
  <c r="L490" i="7"/>
  <c r="I490" i="7"/>
  <c r="A484" i="7"/>
  <c r="I484" i="7"/>
  <c r="L474" i="7"/>
  <c r="I474" i="7"/>
  <c r="A454" i="7"/>
  <c r="I454" i="7"/>
  <c r="C429" i="7"/>
  <c r="I429" i="7"/>
  <c r="M378" i="7"/>
  <c r="I378" i="7"/>
  <c r="B354" i="7"/>
  <c r="I354" i="7"/>
  <c r="B344" i="7"/>
  <c r="I344" i="7"/>
  <c r="R334" i="7"/>
  <c r="I334" i="7"/>
  <c r="A316" i="7"/>
  <c r="I316" i="7"/>
  <c r="S285" i="7"/>
  <c r="I285" i="7"/>
  <c r="A277" i="7"/>
  <c r="I277" i="7"/>
  <c r="Q264" i="7"/>
  <c r="I264" i="7"/>
  <c r="R254" i="7"/>
  <c r="I254" i="7"/>
  <c r="R234" i="7"/>
  <c r="I234" i="7"/>
  <c r="T190" i="7"/>
  <c r="I190" i="7"/>
  <c r="T180" i="7"/>
  <c r="I180" i="7"/>
  <c r="Q168" i="7"/>
  <c r="I168" i="7"/>
  <c r="B158" i="7"/>
  <c r="I158" i="7"/>
  <c r="M146" i="7"/>
  <c r="I146" i="7"/>
  <c r="Q98" i="7"/>
  <c r="I98" i="7"/>
  <c r="A66" i="7"/>
  <c r="I66" i="7"/>
  <c r="Q45" i="7"/>
  <c r="I45" i="7"/>
  <c r="R34" i="7"/>
  <c r="I34" i="7"/>
  <c r="Q15" i="7"/>
  <c r="I15" i="7"/>
  <c r="H971" i="7"/>
  <c r="I971" i="7"/>
  <c r="D963" i="7"/>
  <c r="I963" i="7"/>
  <c r="N891" i="7"/>
  <c r="I891" i="7"/>
  <c r="J851" i="7"/>
  <c r="I851" i="7"/>
  <c r="Q843" i="7"/>
  <c r="I843" i="7"/>
  <c r="C811" i="7"/>
  <c r="I811" i="7"/>
  <c r="S571" i="7"/>
  <c r="I571" i="7"/>
  <c r="C563" i="7"/>
  <c r="I563" i="7"/>
  <c r="M483" i="7"/>
  <c r="I483" i="7"/>
  <c r="M443" i="7"/>
  <c r="I443" i="7"/>
  <c r="T411" i="7"/>
  <c r="I411" i="7"/>
  <c r="R171" i="7"/>
  <c r="I171" i="7"/>
  <c r="B960" i="7"/>
  <c r="I960" i="7"/>
  <c r="M909" i="7"/>
  <c r="I909" i="7"/>
  <c r="A850" i="7"/>
  <c r="I850" i="7"/>
  <c r="A690" i="7"/>
  <c r="I690" i="7"/>
  <c r="B545" i="7"/>
  <c r="I545" i="7"/>
  <c r="T487" i="7"/>
  <c r="I487" i="7"/>
  <c r="A436" i="7"/>
  <c r="I436" i="7"/>
  <c r="S357" i="7"/>
  <c r="I357" i="7"/>
  <c r="L94" i="7"/>
  <c r="I94" i="7"/>
  <c r="T27" i="7"/>
  <c r="I27" i="7"/>
  <c r="J951" i="7"/>
  <c r="I951" i="7"/>
  <c r="N863" i="7"/>
  <c r="I863" i="7"/>
  <c r="R663" i="7"/>
  <c r="I663" i="7"/>
  <c r="S311" i="7"/>
  <c r="I311" i="7"/>
  <c r="B990" i="7"/>
  <c r="I990" i="7"/>
  <c r="A966" i="7"/>
  <c r="I966" i="7"/>
  <c r="K945" i="7"/>
  <c r="I945" i="7"/>
  <c r="B916" i="7"/>
  <c r="I916" i="7"/>
  <c r="Q896" i="7"/>
  <c r="I896" i="7"/>
  <c r="R875" i="7"/>
  <c r="I875" i="7"/>
  <c r="S856" i="7"/>
  <c r="I856" i="7"/>
  <c r="H996" i="7"/>
  <c r="I996" i="7"/>
  <c r="D988" i="7"/>
  <c r="I988" i="7"/>
  <c r="B984" i="7"/>
  <c r="I984" i="7"/>
  <c r="M973" i="7"/>
  <c r="I973" i="7"/>
  <c r="R965" i="7"/>
  <c r="I965" i="7"/>
  <c r="K955" i="7"/>
  <c r="I955" i="7"/>
  <c r="M944" i="7"/>
  <c r="I944" i="7"/>
  <c r="K930" i="7"/>
  <c r="I930" i="7"/>
  <c r="B926" i="7"/>
  <c r="I926" i="7"/>
  <c r="Q915" i="7"/>
  <c r="I915" i="7"/>
  <c r="A904" i="7"/>
  <c r="I904" i="7"/>
  <c r="R885" i="7"/>
  <c r="I885" i="7"/>
  <c r="L874" i="7"/>
  <c r="I874" i="7"/>
  <c r="M865" i="7"/>
  <c r="I865" i="7"/>
  <c r="S846" i="7"/>
  <c r="I846" i="7"/>
  <c r="L837" i="7"/>
  <c r="I837" i="7"/>
  <c r="B830" i="7"/>
  <c r="I830" i="7"/>
  <c r="H820" i="7"/>
  <c r="I820" i="7"/>
  <c r="A813" i="7"/>
  <c r="I813" i="7"/>
  <c r="D806" i="7"/>
  <c r="T796" i="7"/>
  <c r="I796" i="7"/>
  <c r="S786" i="7"/>
  <c r="I786" i="7"/>
  <c r="Q776" i="7"/>
  <c r="I776" i="7"/>
  <c r="C768" i="7"/>
  <c r="Q758" i="7"/>
  <c r="A749" i="7"/>
  <c r="I749" i="7"/>
  <c r="J740" i="7"/>
  <c r="I740" i="7"/>
  <c r="T730" i="7"/>
  <c r="I730" i="7"/>
  <c r="Q708" i="7"/>
  <c r="I708" i="7"/>
  <c r="R698" i="7"/>
  <c r="I698" i="7"/>
  <c r="S694" i="7"/>
  <c r="M666" i="7"/>
  <c r="I666" i="7"/>
  <c r="H657" i="7"/>
  <c r="I657" i="7"/>
  <c r="H649" i="7"/>
  <c r="I649" i="7"/>
  <c r="L644" i="7"/>
  <c r="I644" i="7"/>
  <c r="R634" i="7"/>
  <c r="I634" i="7"/>
  <c r="H624" i="7"/>
  <c r="I624" i="7"/>
  <c r="R614" i="7"/>
  <c r="I614" i="7"/>
  <c r="N600" i="7"/>
  <c r="I600" i="7"/>
  <c r="T589" i="7"/>
  <c r="I589" i="7"/>
  <c r="A584" i="7"/>
  <c r="I584" i="7"/>
  <c r="C555" i="7"/>
  <c r="I555" i="7"/>
  <c r="B546" i="7"/>
  <c r="N489" i="7"/>
  <c r="I489" i="7"/>
  <c r="K480" i="7"/>
  <c r="I480" i="7"/>
  <c r="R470" i="7"/>
  <c r="I470" i="7"/>
  <c r="K464" i="7"/>
  <c r="I464" i="7"/>
  <c r="S450" i="7"/>
  <c r="I450" i="7"/>
  <c r="S428" i="7"/>
  <c r="I428" i="7"/>
  <c r="A417" i="7"/>
  <c r="I417" i="7"/>
  <c r="S388" i="7"/>
  <c r="I388" i="7"/>
  <c r="B377" i="7"/>
  <c r="I377" i="7"/>
  <c r="B369" i="7"/>
  <c r="I369" i="7"/>
  <c r="Q324" i="7"/>
  <c r="I324" i="7"/>
  <c r="Q305" i="7"/>
  <c r="I305" i="7"/>
  <c r="A294" i="7"/>
  <c r="I294" i="7"/>
  <c r="S276" i="7"/>
  <c r="I276" i="7"/>
  <c r="Q260" i="7"/>
  <c r="I260" i="7"/>
  <c r="D250" i="7"/>
  <c r="I250" i="7"/>
  <c r="L230" i="7"/>
  <c r="I230" i="7"/>
  <c r="T206" i="7"/>
  <c r="B198" i="7"/>
  <c r="I198" i="7"/>
  <c r="L124" i="7"/>
  <c r="I124" i="7"/>
  <c r="K114" i="7"/>
  <c r="I114" i="7"/>
  <c r="R104" i="7"/>
  <c r="I104" i="7"/>
  <c r="B97" i="7"/>
  <c r="I97" i="7"/>
  <c r="Q86" i="7"/>
  <c r="I86" i="7"/>
  <c r="J76" i="7"/>
  <c r="I76" i="7"/>
  <c r="R65" i="7"/>
  <c r="I65" i="7"/>
  <c r="R56" i="7"/>
  <c r="I56" i="7"/>
  <c r="R44" i="7"/>
  <c r="I44" i="7"/>
  <c r="A30" i="7"/>
  <c r="I30" i="7"/>
  <c r="J14" i="7"/>
  <c r="I14" i="7"/>
  <c r="D922" i="7"/>
  <c r="I922" i="7"/>
  <c r="M882" i="7"/>
  <c r="I882" i="7"/>
  <c r="L802" i="7"/>
  <c r="I802" i="7"/>
  <c r="T42" i="7"/>
  <c r="I42" i="7"/>
  <c r="D978" i="7"/>
  <c r="I978" i="7"/>
  <c r="B756" i="7"/>
  <c r="I756" i="7"/>
  <c r="T578" i="7"/>
  <c r="I578" i="7"/>
  <c r="N525" i="7"/>
  <c r="I525" i="7"/>
  <c r="J477" i="7"/>
  <c r="I477" i="7"/>
  <c r="N309" i="7"/>
  <c r="I309" i="7"/>
  <c r="R215" i="7"/>
  <c r="I215" i="7"/>
  <c r="Q139" i="7"/>
  <c r="I139" i="7"/>
  <c r="R84" i="7"/>
  <c r="I84" i="7"/>
  <c r="T503" i="7"/>
  <c r="I503" i="7"/>
  <c r="Q79" i="7"/>
  <c r="I79" i="7"/>
  <c r="B995" i="7"/>
  <c r="I995" i="7"/>
  <c r="B980" i="7"/>
  <c r="I980" i="7"/>
  <c r="S954" i="7"/>
  <c r="I954" i="7"/>
  <c r="Q940" i="7"/>
  <c r="I940" i="7"/>
  <c r="K925" i="7"/>
  <c r="I925" i="7"/>
  <c r="A914" i="7"/>
  <c r="I914" i="7"/>
  <c r="B894" i="7"/>
  <c r="I894" i="7"/>
  <c r="Q884" i="7"/>
  <c r="I884" i="7"/>
  <c r="T870" i="7"/>
  <c r="I870" i="7"/>
  <c r="H864" i="7"/>
  <c r="I864" i="7"/>
  <c r="B845" i="7"/>
  <c r="I845" i="7"/>
  <c r="T829" i="7"/>
  <c r="I829" i="7"/>
  <c r="N819" i="7"/>
  <c r="I819" i="7"/>
  <c r="C810" i="7"/>
  <c r="I810" i="7"/>
  <c r="A795" i="7"/>
  <c r="I795" i="7"/>
  <c r="Q785" i="7"/>
  <c r="I785" i="7"/>
  <c r="E748" i="7"/>
  <c r="I748" i="7"/>
  <c r="J739" i="7"/>
  <c r="I739" i="7"/>
  <c r="Q718" i="7"/>
  <c r="I718" i="7"/>
  <c r="A707" i="7"/>
  <c r="I707" i="7"/>
  <c r="B685" i="7"/>
  <c r="I685" i="7"/>
  <c r="T676" i="7"/>
  <c r="I676" i="7"/>
  <c r="Q648" i="7"/>
  <c r="I648" i="7"/>
  <c r="H630" i="7"/>
  <c r="I630" i="7"/>
  <c r="Q610" i="7"/>
  <c r="I610" i="7"/>
  <c r="Q588" i="7"/>
  <c r="I588" i="7"/>
  <c r="B570" i="7"/>
  <c r="I570" i="7"/>
  <c r="Q554" i="7"/>
  <c r="I554" i="7"/>
  <c r="T545" i="7"/>
  <c r="K509" i="7"/>
  <c r="I509" i="7"/>
  <c r="Q499" i="7"/>
  <c r="I499" i="7"/>
  <c r="A460" i="7"/>
  <c r="I460" i="7"/>
  <c r="Q449" i="7"/>
  <c r="I449" i="7"/>
  <c r="D438" i="7"/>
  <c r="I438" i="7"/>
  <c r="Q427" i="7"/>
  <c r="I427" i="7"/>
  <c r="S416" i="7"/>
  <c r="I416" i="7"/>
  <c r="R406" i="7"/>
  <c r="I406" i="7"/>
  <c r="R398" i="7"/>
  <c r="I398" i="7"/>
  <c r="S376" i="7"/>
  <c r="I376" i="7"/>
  <c r="Q368" i="7"/>
  <c r="I368" i="7"/>
  <c r="K339" i="7"/>
  <c r="I339" i="7"/>
  <c r="B329" i="7"/>
  <c r="I329" i="7"/>
  <c r="M320" i="7"/>
  <c r="I320" i="7"/>
  <c r="L314" i="7"/>
  <c r="I314" i="7"/>
  <c r="K290" i="7"/>
  <c r="I290" i="7"/>
  <c r="B284" i="7"/>
  <c r="I284" i="7"/>
  <c r="S275" i="7"/>
  <c r="I275" i="7"/>
  <c r="M259" i="7"/>
  <c r="I259" i="7"/>
  <c r="Q228" i="7"/>
  <c r="I228" i="7"/>
  <c r="M217" i="7"/>
  <c r="I217" i="7"/>
  <c r="C188" i="7"/>
  <c r="I188" i="7"/>
  <c r="Q166" i="7"/>
  <c r="I166" i="7"/>
  <c r="N130" i="7"/>
  <c r="I130" i="7"/>
  <c r="S100" i="7"/>
  <c r="I100" i="7"/>
  <c r="N96" i="7"/>
  <c r="I96" i="7"/>
  <c r="B75" i="7"/>
  <c r="I75" i="7"/>
  <c r="J921" i="7"/>
  <c r="I921" i="7"/>
  <c r="M801" i="7"/>
  <c r="I801" i="7"/>
  <c r="R681" i="7"/>
  <c r="I681" i="7"/>
  <c r="M673" i="7"/>
  <c r="I673" i="7"/>
  <c r="A633" i="7"/>
  <c r="I633" i="7"/>
  <c r="Q561" i="7"/>
  <c r="I561" i="7"/>
  <c r="Q513" i="7"/>
  <c r="I513" i="7"/>
  <c r="Q209" i="7"/>
  <c r="I209" i="7"/>
  <c r="Q161" i="7"/>
  <c r="I161" i="7"/>
  <c r="R129" i="7"/>
  <c r="I129" i="7"/>
  <c r="B49" i="7"/>
  <c r="I49" i="7"/>
  <c r="S920" i="7"/>
  <c r="I920" i="7"/>
  <c r="D737" i="7"/>
  <c r="I737" i="7"/>
  <c r="M447" i="7"/>
  <c r="I447" i="7"/>
  <c r="L289" i="7"/>
  <c r="I289" i="7"/>
  <c r="B60" i="7"/>
  <c r="I60" i="7"/>
  <c r="A783" i="7"/>
  <c r="I783" i="7"/>
  <c r="Q703" i="7"/>
  <c r="I703" i="7"/>
  <c r="B994" i="7"/>
  <c r="I994" i="7"/>
  <c r="M987" i="7"/>
  <c r="I987" i="7"/>
  <c r="B979" i="7"/>
  <c r="I979" i="7"/>
  <c r="B964" i="7"/>
  <c r="I964" i="7"/>
  <c r="K950" i="7"/>
  <c r="I950" i="7"/>
  <c r="J939" i="7"/>
  <c r="I939" i="7"/>
  <c r="L929" i="7"/>
  <c r="I929" i="7"/>
  <c r="B924" i="7"/>
  <c r="I924" i="7"/>
  <c r="N910" i="7"/>
  <c r="I910" i="7"/>
  <c r="K900" i="7"/>
  <c r="I900" i="7"/>
  <c r="A890" i="7"/>
  <c r="I890" i="7"/>
  <c r="Q880" i="7"/>
  <c r="I880" i="7"/>
  <c r="Q869" i="7"/>
  <c r="Q860" i="7"/>
  <c r="I860" i="7"/>
  <c r="Q854" i="7"/>
  <c r="I854" i="7"/>
  <c r="T844" i="7"/>
  <c r="I844" i="7"/>
  <c r="K829" i="7"/>
  <c r="B819" i="7"/>
  <c r="M809" i="7"/>
  <c r="I809" i="7"/>
  <c r="H784" i="7"/>
  <c r="I784" i="7"/>
  <c r="Q757" i="7"/>
  <c r="I757" i="7"/>
  <c r="C738" i="7"/>
  <c r="I738" i="7"/>
  <c r="J728" i="7"/>
  <c r="I728" i="7"/>
  <c r="Q706" i="7"/>
  <c r="I706" i="7"/>
  <c r="J697" i="7"/>
  <c r="I697" i="7"/>
  <c r="C684" i="7"/>
  <c r="I684" i="7"/>
  <c r="D664" i="7"/>
  <c r="I664" i="7"/>
  <c r="Q640" i="7"/>
  <c r="I640" i="7"/>
  <c r="Q629" i="7"/>
  <c r="I629" i="7"/>
  <c r="Q619" i="7"/>
  <c r="I619" i="7"/>
  <c r="K609" i="7"/>
  <c r="I609" i="7"/>
  <c r="J587" i="7"/>
  <c r="I587" i="7"/>
  <c r="K579" i="7"/>
  <c r="I579" i="7"/>
  <c r="Q569" i="7"/>
  <c r="I569" i="7"/>
  <c r="S545" i="7"/>
  <c r="Q526" i="7"/>
  <c r="I526" i="7"/>
  <c r="M517" i="7"/>
  <c r="I517" i="7"/>
  <c r="N508" i="7"/>
  <c r="I508" i="7"/>
  <c r="B488" i="7"/>
  <c r="I488" i="7"/>
  <c r="T478" i="7"/>
  <c r="I478" i="7"/>
  <c r="Q437" i="7"/>
  <c r="I437" i="7"/>
  <c r="H426" i="7"/>
  <c r="I426" i="7"/>
  <c r="S405" i="7"/>
  <c r="I405" i="7"/>
  <c r="A397" i="7"/>
  <c r="I397" i="7"/>
  <c r="R386" i="7"/>
  <c r="I386" i="7"/>
  <c r="Q358" i="7"/>
  <c r="I358" i="7"/>
  <c r="J338" i="7"/>
  <c r="I338" i="7"/>
  <c r="N328" i="7"/>
  <c r="I328" i="7"/>
  <c r="R310" i="7"/>
  <c r="I310" i="7"/>
  <c r="Q300" i="7"/>
  <c r="I300" i="7"/>
  <c r="T289" i="7"/>
  <c r="D284" i="7"/>
  <c r="Q274" i="7"/>
  <c r="I274" i="7"/>
  <c r="D267" i="7"/>
  <c r="I267" i="7"/>
  <c r="Q258" i="7"/>
  <c r="I258" i="7"/>
  <c r="R248" i="7"/>
  <c r="I248" i="7"/>
  <c r="C238" i="7"/>
  <c r="I238" i="7"/>
  <c r="T227" i="7"/>
  <c r="I227" i="7"/>
  <c r="J197" i="7"/>
  <c r="I197" i="7"/>
  <c r="J177" i="7"/>
  <c r="I177" i="7"/>
  <c r="B165" i="7"/>
  <c r="I165" i="7"/>
  <c r="H155" i="7"/>
  <c r="I155" i="7"/>
  <c r="T140" i="7"/>
  <c r="I140" i="7"/>
  <c r="Q128" i="7"/>
  <c r="I128" i="7"/>
  <c r="S119" i="7"/>
  <c r="B85" i="7"/>
  <c r="I85" i="7"/>
  <c r="Q74" i="7"/>
  <c r="I74" i="7"/>
  <c r="Q60" i="7"/>
  <c r="M54" i="7"/>
  <c r="I54" i="7"/>
  <c r="R38" i="7"/>
  <c r="I38" i="7"/>
  <c r="Q28" i="7"/>
  <c r="I28" i="7"/>
  <c r="B912" i="7"/>
  <c r="I912" i="7"/>
  <c r="M872" i="7"/>
  <c r="I872" i="7"/>
  <c r="S552" i="7"/>
  <c r="I552" i="7"/>
  <c r="Q312" i="7"/>
  <c r="I312" i="7"/>
  <c r="B1000" i="7"/>
  <c r="I1000" i="7"/>
  <c r="C949" i="7"/>
  <c r="I949" i="7"/>
  <c r="A899" i="7"/>
  <c r="I899" i="7"/>
  <c r="S800" i="7"/>
  <c r="I800" i="7"/>
  <c r="C747" i="7"/>
  <c r="I747" i="7"/>
  <c r="Q705" i="7"/>
  <c r="I705" i="7"/>
  <c r="R660" i="7"/>
  <c r="I660" i="7"/>
  <c r="Q639" i="7"/>
  <c r="I639" i="7"/>
  <c r="Q586" i="7"/>
  <c r="I586" i="7"/>
  <c r="R535" i="7"/>
  <c r="I535" i="7"/>
  <c r="D396" i="7"/>
  <c r="I396" i="7"/>
  <c r="B337" i="7"/>
  <c r="I337" i="7"/>
  <c r="R743" i="7"/>
  <c r="I743" i="7"/>
  <c r="S39" i="7"/>
  <c r="I39" i="7"/>
  <c r="B985" i="7"/>
  <c r="I985" i="7"/>
  <c r="M948" i="7"/>
  <c r="I948" i="7"/>
  <c r="H908" i="7"/>
  <c r="I908" i="7"/>
  <c r="Q888" i="7"/>
  <c r="I888" i="7"/>
  <c r="D858" i="7"/>
  <c r="I858" i="7"/>
  <c r="S835" i="7"/>
  <c r="L827" i="7"/>
  <c r="I827" i="7"/>
  <c r="B817" i="7"/>
  <c r="I817" i="7"/>
  <c r="D808" i="7"/>
  <c r="M790" i="7"/>
  <c r="I790" i="7"/>
  <c r="A780" i="7"/>
  <c r="S774" i="7"/>
  <c r="I774" i="7"/>
  <c r="T765" i="7"/>
  <c r="I765" i="7"/>
  <c r="C756" i="7"/>
  <c r="Q746" i="7"/>
  <c r="I746" i="7"/>
  <c r="H736" i="7"/>
  <c r="I736" i="7"/>
  <c r="S726" i="7"/>
  <c r="I726" i="7"/>
  <c r="C697" i="7"/>
  <c r="R680" i="7"/>
  <c r="I680" i="7"/>
  <c r="C670" i="7"/>
  <c r="I670" i="7"/>
  <c r="Q659" i="7"/>
  <c r="I659" i="7"/>
  <c r="E656" i="7"/>
  <c r="I656" i="7"/>
  <c r="B646" i="7"/>
  <c r="I646" i="7"/>
  <c r="T638" i="7"/>
  <c r="I638" i="7"/>
  <c r="R627" i="7"/>
  <c r="I627" i="7"/>
  <c r="T617" i="7"/>
  <c r="I617" i="7"/>
  <c r="M577" i="7"/>
  <c r="I577" i="7"/>
  <c r="S549" i="7"/>
  <c r="I549" i="7"/>
  <c r="Q544" i="7"/>
  <c r="I544" i="7"/>
  <c r="Q534" i="7"/>
  <c r="I534" i="7"/>
  <c r="M507" i="7"/>
  <c r="I507" i="7"/>
  <c r="B496" i="7"/>
  <c r="I496" i="7"/>
  <c r="R486" i="7"/>
  <c r="I486" i="7"/>
  <c r="Q457" i="7"/>
  <c r="I457" i="7"/>
  <c r="A446" i="7"/>
  <c r="I446" i="7"/>
  <c r="K435" i="7"/>
  <c r="I435" i="7"/>
  <c r="J424" i="7"/>
  <c r="I424" i="7"/>
  <c r="Q410" i="7"/>
  <c r="I410" i="7"/>
  <c r="D404" i="7"/>
  <c r="T366" i="7"/>
  <c r="I366" i="7"/>
  <c r="L356" i="7"/>
  <c r="I356" i="7"/>
  <c r="N347" i="7"/>
  <c r="I347" i="7"/>
  <c r="R336" i="7"/>
  <c r="I336" i="7"/>
  <c r="R317" i="7"/>
  <c r="I317" i="7"/>
  <c r="R308" i="7"/>
  <c r="I308" i="7"/>
  <c r="T298" i="7"/>
  <c r="I298" i="7"/>
  <c r="L280" i="7"/>
  <c r="I280" i="7"/>
  <c r="A269" i="7"/>
  <c r="I269" i="7"/>
  <c r="A266" i="7"/>
  <c r="I266" i="7"/>
  <c r="E256" i="7"/>
  <c r="I256" i="7"/>
  <c r="T246" i="7"/>
  <c r="I246" i="7"/>
  <c r="H236" i="7"/>
  <c r="I236" i="7"/>
  <c r="Q225" i="7"/>
  <c r="I225" i="7"/>
  <c r="Q214" i="7"/>
  <c r="I214" i="7"/>
  <c r="M204" i="7"/>
  <c r="I204" i="7"/>
  <c r="N196" i="7"/>
  <c r="I196" i="7"/>
  <c r="E186" i="7"/>
  <c r="I186" i="7"/>
  <c r="R150" i="7"/>
  <c r="I150" i="7"/>
  <c r="D138" i="7"/>
  <c r="I138" i="7"/>
  <c r="B90" i="7"/>
  <c r="I90" i="7"/>
  <c r="R69" i="7"/>
  <c r="I69" i="7"/>
  <c r="M48" i="7"/>
  <c r="I48" i="7"/>
  <c r="R36" i="7"/>
  <c r="I36" i="7"/>
  <c r="C942" i="7"/>
  <c r="I942" i="7"/>
  <c r="D902" i="7"/>
  <c r="I902" i="7"/>
  <c r="D862" i="7"/>
  <c r="I862" i="7"/>
  <c r="C822" i="7"/>
  <c r="I822" i="7"/>
  <c r="B782" i="7"/>
  <c r="I782" i="7"/>
  <c r="Q582" i="7"/>
  <c r="I582" i="7"/>
  <c r="R302" i="7"/>
  <c r="I302" i="7"/>
  <c r="T22" i="7"/>
  <c r="I22" i="7"/>
  <c r="H969" i="7"/>
  <c r="I969" i="7"/>
  <c r="N716" i="7"/>
  <c r="I716" i="7"/>
  <c r="Q608" i="7"/>
  <c r="I608" i="7"/>
  <c r="Q550" i="7"/>
  <c r="I550" i="7"/>
  <c r="C497" i="7"/>
  <c r="I497" i="7"/>
  <c r="H425" i="7"/>
  <c r="I425" i="7"/>
  <c r="Q226" i="7"/>
  <c r="I226" i="7"/>
  <c r="M37" i="7"/>
  <c r="I37" i="7"/>
  <c r="E911" i="7"/>
  <c r="I911" i="7"/>
  <c r="C977" i="7"/>
  <c r="I977" i="7"/>
  <c r="M968" i="7"/>
  <c r="I968" i="7"/>
  <c r="N937" i="7"/>
  <c r="I937" i="7"/>
  <c r="K898" i="7"/>
  <c r="I898" i="7"/>
  <c r="Q878" i="7"/>
  <c r="I878" i="7"/>
  <c r="Q868" i="7"/>
  <c r="I868" i="7"/>
  <c r="Q849" i="7"/>
  <c r="I849" i="7"/>
  <c r="D998" i="7"/>
  <c r="I998" i="7"/>
  <c r="R990" i="7"/>
  <c r="K985" i="7"/>
  <c r="K976" i="7"/>
  <c r="I976" i="7"/>
  <c r="M958" i="7"/>
  <c r="I958" i="7"/>
  <c r="B947" i="7"/>
  <c r="I947" i="7"/>
  <c r="C936" i="7"/>
  <c r="I936" i="7"/>
  <c r="B918" i="7"/>
  <c r="I918" i="7"/>
  <c r="A897" i="7"/>
  <c r="I897" i="7"/>
  <c r="E877" i="7"/>
  <c r="I877" i="7"/>
  <c r="Q867" i="7"/>
  <c r="I867" i="7"/>
  <c r="Q848" i="7"/>
  <c r="I848" i="7"/>
  <c r="R840" i="7"/>
  <c r="I840" i="7"/>
  <c r="R835" i="7"/>
  <c r="A779" i="7"/>
  <c r="I779" i="7"/>
  <c r="A764" i="7"/>
  <c r="I764" i="7"/>
  <c r="Q755" i="7"/>
  <c r="I755" i="7"/>
  <c r="B725" i="7"/>
  <c r="I725" i="7"/>
  <c r="N714" i="7"/>
  <c r="I714" i="7"/>
  <c r="D704" i="7"/>
  <c r="I704" i="7"/>
  <c r="B697" i="7"/>
  <c r="R689" i="7"/>
  <c r="I689" i="7"/>
  <c r="T669" i="7"/>
  <c r="I669" i="7"/>
  <c r="R645" i="7"/>
  <c r="Q637" i="7"/>
  <c r="I637" i="7"/>
  <c r="L626" i="7"/>
  <c r="I626" i="7"/>
  <c r="B585" i="7"/>
  <c r="I585" i="7"/>
  <c r="R566" i="7"/>
  <c r="I566" i="7"/>
  <c r="B540" i="7"/>
  <c r="I540" i="7"/>
  <c r="D530" i="7"/>
  <c r="I530" i="7"/>
  <c r="K524" i="7"/>
  <c r="I524" i="7"/>
  <c r="B515" i="7"/>
  <c r="I515" i="7"/>
  <c r="S506" i="7"/>
  <c r="I506" i="7"/>
  <c r="M486" i="7"/>
  <c r="B476" i="7"/>
  <c r="I476" i="7"/>
  <c r="L465" i="7"/>
  <c r="I465" i="7"/>
  <c r="Q445" i="7"/>
  <c r="I445" i="7"/>
  <c r="Q434" i="7"/>
  <c r="I434" i="7"/>
  <c r="Q420" i="7"/>
  <c r="I420" i="7"/>
  <c r="Q409" i="7"/>
  <c r="I409" i="7"/>
  <c r="B374" i="7"/>
  <c r="I374" i="7"/>
  <c r="Q365" i="7"/>
  <c r="I365" i="7"/>
  <c r="M355" i="7"/>
  <c r="I355" i="7"/>
  <c r="R346" i="7"/>
  <c r="I346" i="7"/>
  <c r="S316" i="7"/>
  <c r="S307" i="7"/>
  <c r="I307" i="7"/>
  <c r="A297" i="7"/>
  <c r="I297" i="7"/>
  <c r="Q268" i="7"/>
  <c r="S265" i="7"/>
  <c r="Q245" i="7"/>
  <c r="I245" i="7"/>
  <c r="C236" i="7"/>
  <c r="R224" i="7"/>
  <c r="I224" i="7"/>
  <c r="Q210" i="7"/>
  <c r="I210" i="7"/>
  <c r="N200" i="7"/>
  <c r="I200" i="7"/>
  <c r="S195" i="7"/>
  <c r="I195" i="7"/>
  <c r="D174" i="7"/>
  <c r="I174" i="7"/>
  <c r="A160" i="7"/>
  <c r="I160" i="7"/>
  <c r="A148" i="7"/>
  <c r="I148" i="7"/>
  <c r="R137" i="7"/>
  <c r="I137" i="7"/>
  <c r="D126" i="7"/>
  <c r="I126" i="7"/>
  <c r="A89" i="7"/>
  <c r="I89" i="7"/>
  <c r="T78" i="7"/>
  <c r="I78" i="7"/>
  <c r="Q68" i="7"/>
  <c r="I68" i="7"/>
  <c r="M58" i="7"/>
  <c r="I58" i="7"/>
  <c r="R35" i="7"/>
  <c r="Q25" i="7"/>
  <c r="I25" i="7"/>
  <c r="K901" i="7"/>
  <c r="I901" i="7"/>
  <c r="H861" i="7"/>
  <c r="I861" i="7"/>
  <c r="E853" i="7"/>
  <c r="I853" i="7"/>
  <c r="L781" i="7"/>
  <c r="I781" i="7"/>
  <c r="S773" i="7"/>
  <c r="I773" i="7"/>
  <c r="C741" i="7"/>
  <c r="I741" i="7"/>
  <c r="Q693" i="7"/>
  <c r="I693" i="7"/>
  <c r="Q621" i="7"/>
  <c r="I621" i="7"/>
  <c r="Q533" i="7"/>
  <c r="I533" i="7"/>
  <c r="L373" i="7"/>
  <c r="I373" i="7"/>
  <c r="R261" i="7"/>
  <c r="I261" i="7"/>
  <c r="R229" i="7"/>
  <c r="I229" i="7"/>
  <c r="B93" i="7"/>
  <c r="I93" i="7"/>
  <c r="M992" i="7"/>
  <c r="I992" i="7"/>
  <c r="R938" i="7"/>
  <c r="I938" i="7"/>
  <c r="C859" i="7"/>
  <c r="I859" i="7"/>
  <c r="S818" i="7"/>
  <c r="I818" i="7"/>
  <c r="T674" i="7"/>
  <c r="I674" i="7"/>
  <c r="Q618" i="7"/>
  <c r="I618" i="7"/>
  <c r="E560" i="7"/>
  <c r="I560" i="7"/>
  <c r="Q348" i="7"/>
  <c r="I348" i="7"/>
  <c r="Q299" i="7"/>
  <c r="I299" i="7"/>
  <c r="M237" i="7"/>
  <c r="I237" i="7"/>
  <c r="Q187" i="7"/>
  <c r="I187" i="7"/>
  <c r="E751" i="7"/>
  <c r="I751" i="7"/>
  <c r="Q711" i="7"/>
  <c r="I711" i="7"/>
  <c r="Q343" i="7"/>
  <c r="I343" i="7"/>
  <c r="A957" i="7"/>
  <c r="I957" i="7"/>
  <c r="Q946" i="7"/>
  <c r="I946" i="7"/>
  <c r="L917" i="7"/>
  <c r="I917" i="7"/>
  <c r="A906" i="7"/>
  <c r="I906" i="7"/>
  <c r="Q876" i="7"/>
  <c r="I876" i="7"/>
  <c r="C857" i="7"/>
  <c r="I857" i="7"/>
  <c r="E825" i="7"/>
  <c r="I825" i="7"/>
  <c r="Q797" i="7"/>
  <c r="B788" i="7"/>
  <c r="I788" i="7"/>
  <c r="K778" i="7"/>
  <c r="I778" i="7"/>
  <c r="H769" i="7"/>
  <c r="I769" i="7"/>
  <c r="M760" i="7"/>
  <c r="I760" i="7"/>
  <c r="K754" i="7"/>
  <c r="I754" i="7"/>
  <c r="B744" i="7"/>
  <c r="I744" i="7"/>
  <c r="N734" i="7"/>
  <c r="I734" i="7"/>
  <c r="R724" i="7"/>
  <c r="I724" i="7"/>
  <c r="S710" i="7"/>
  <c r="I710" i="7"/>
  <c r="D700" i="7"/>
  <c r="I700" i="7"/>
  <c r="M696" i="7"/>
  <c r="I696" i="7"/>
  <c r="Q668" i="7"/>
  <c r="I668" i="7"/>
  <c r="R658" i="7"/>
  <c r="I658" i="7"/>
  <c r="C576" i="7"/>
  <c r="I576" i="7"/>
  <c r="T565" i="7"/>
  <c r="I565" i="7"/>
  <c r="K529" i="7"/>
  <c r="I529" i="7"/>
  <c r="S520" i="7"/>
  <c r="J514" i="7"/>
  <c r="I514" i="7"/>
  <c r="Q505" i="7"/>
  <c r="I505" i="7"/>
  <c r="T494" i="7"/>
  <c r="I494" i="7"/>
  <c r="Q475" i="7"/>
  <c r="I475" i="7"/>
  <c r="A444" i="7"/>
  <c r="I444" i="7"/>
  <c r="Q419" i="7"/>
  <c r="I419" i="7"/>
  <c r="Q408" i="7"/>
  <c r="D370" i="7"/>
  <c r="I370" i="7"/>
  <c r="N364" i="7"/>
  <c r="I364" i="7"/>
  <c r="Q354" i="7"/>
  <c r="R345" i="7"/>
  <c r="I345" i="7"/>
  <c r="S334" i="7"/>
  <c r="L326" i="7"/>
  <c r="I326" i="7"/>
  <c r="R316" i="7"/>
  <c r="S306" i="7"/>
  <c r="I306" i="7"/>
  <c r="B296" i="7"/>
  <c r="I296" i="7"/>
  <c r="L286" i="7"/>
  <c r="I286" i="7"/>
  <c r="S278" i="7"/>
  <c r="I278" i="7"/>
  <c r="Q254" i="7"/>
  <c r="L244" i="7"/>
  <c r="I244" i="7"/>
  <c r="R235" i="7"/>
  <c r="I235" i="7"/>
  <c r="R220" i="7"/>
  <c r="I220" i="7"/>
  <c r="H208" i="7"/>
  <c r="I208" i="7"/>
  <c r="S194" i="7"/>
  <c r="I194" i="7"/>
  <c r="Q184" i="7"/>
  <c r="I184" i="7"/>
  <c r="B136" i="7"/>
  <c r="I136" i="7"/>
  <c r="M125" i="7"/>
  <c r="I125" i="7"/>
  <c r="Q116" i="7"/>
  <c r="I116" i="7"/>
  <c r="Q106" i="7"/>
  <c r="I106" i="7"/>
  <c r="R88" i="7"/>
  <c r="I88" i="7"/>
  <c r="M67" i="7"/>
  <c r="I67" i="7"/>
  <c r="D46" i="7"/>
  <c r="I46" i="7"/>
  <c r="A24" i="7"/>
  <c r="I24" i="7"/>
  <c r="R16" i="7"/>
  <c r="I16" i="7"/>
  <c r="D892" i="7"/>
  <c r="I892" i="7"/>
  <c r="M852" i="7"/>
  <c r="I852" i="7"/>
  <c r="N732" i="7"/>
  <c r="I732" i="7"/>
  <c r="Q692" i="7"/>
  <c r="I692" i="7"/>
  <c r="Q612" i="7"/>
  <c r="I612" i="7"/>
  <c r="B572" i="7"/>
  <c r="I572" i="7"/>
  <c r="K172" i="7"/>
  <c r="I172" i="7"/>
  <c r="A4" i="7"/>
  <c r="I4" i="7"/>
  <c r="L6" i="7"/>
  <c r="I6" i="7"/>
  <c r="E6" i="7"/>
  <c r="R5" i="7"/>
  <c r="I5" i="7"/>
  <c r="C554" i="7"/>
  <c r="D980" i="7"/>
  <c r="E892" i="7"/>
  <c r="D570" i="7"/>
  <c r="H529" i="7"/>
  <c r="C515" i="7"/>
  <c r="B420" i="7"/>
  <c r="L369" i="7"/>
  <c r="H344" i="7"/>
  <c r="M334" i="7"/>
  <c r="B174" i="7"/>
  <c r="J980" i="7"/>
  <c r="N344" i="7"/>
  <c r="M886" i="7"/>
  <c r="C730" i="7"/>
  <c r="R985" i="7"/>
  <c r="M969" i="7"/>
  <c r="Q960" i="7"/>
  <c r="L886" i="7"/>
  <c r="T875" i="7"/>
  <c r="K857" i="7"/>
  <c r="R848" i="7"/>
  <c r="L820" i="7"/>
  <c r="A730" i="7"/>
  <c r="L719" i="7"/>
  <c r="N708" i="7"/>
  <c r="S680" i="7"/>
  <c r="Q669" i="7"/>
  <c r="Q634" i="7"/>
  <c r="S579" i="7"/>
  <c r="C570" i="7"/>
  <c r="C545" i="7"/>
  <c r="S528" i="7"/>
  <c r="R520" i="7"/>
  <c r="R419" i="7"/>
  <c r="K369" i="7"/>
  <c r="C344" i="7"/>
  <c r="Q279" i="7"/>
  <c r="T158" i="7"/>
  <c r="N48" i="7"/>
  <c r="K969" i="7"/>
  <c r="H886" i="7"/>
  <c r="J857" i="7"/>
  <c r="T639" i="7"/>
  <c r="R579" i="7"/>
  <c r="D572" i="7"/>
  <c r="A784" i="7"/>
  <c r="M719" i="7"/>
  <c r="L985" i="7"/>
  <c r="C969" i="7"/>
  <c r="Q885" i="7"/>
  <c r="B875" i="7"/>
  <c r="Q864" i="7"/>
  <c r="E857" i="7"/>
  <c r="E697" i="7"/>
  <c r="S639" i="7"/>
  <c r="A634" i="7"/>
  <c r="D624" i="7"/>
  <c r="S610" i="7"/>
  <c r="S585" i="7"/>
  <c r="Q579" i="7"/>
  <c r="R540" i="7"/>
  <c r="T535" i="7"/>
  <c r="K510" i="7"/>
  <c r="Q328" i="7"/>
  <c r="T319" i="7"/>
  <c r="Q310" i="7"/>
  <c r="T278" i="7"/>
  <c r="D857" i="7"/>
  <c r="T570" i="7"/>
  <c r="T396" i="7"/>
  <c r="Q319" i="7"/>
  <c r="R208" i="7"/>
  <c r="R166" i="7"/>
  <c r="C709" i="7"/>
  <c r="J529" i="7"/>
  <c r="E639" i="7"/>
  <c r="C579" i="7"/>
  <c r="S570" i="7"/>
  <c r="J540" i="7"/>
  <c r="Q509" i="7"/>
  <c r="R396" i="7"/>
  <c r="T354" i="7"/>
  <c r="S344" i="7"/>
  <c r="L278" i="7"/>
  <c r="S220" i="7"/>
  <c r="Q208" i="7"/>
  <c r="T94" i="7"/>
  <c r="L894" i="7"/>
  <c r="E420" i="7"/>
  <c r="E887" i="7"/>
  <c r="D785" i="7"/>
  <c r="K756" i="7"/>
  <c r="C639" i="7"/>
  <c r="R570" i="7"/>
  <c r="H540" i="7"/>
  <c r="T420" i="7"/>
  <c r="R344" i="7"/>
  <c r="J44" i="7"/>
  <c r="E570" i="7"/>
  <c r="N906" i="7"/>
  <c r="D887" i="7"/>
  <c r="M836" i="7"/>
  <c r="A785" i="7"/>
  <c r="H756" i="7"/>
  <c r="S685" i="7"/>
  <c r="N618" i="7"/>
  <c r="E585" i="7"/>
  <c r="Q570" i="7"/>
  <c r="A546" i="7"/>
  <c r="E540" i="7"/>
  <c r="T529" i="7"/>
  <c r="T524" i="7"/>
  <c r="T515" i="7"/>
  <c r="D486" i="7"/>
  <c r="S420" i="7"/>
  <c r="T369" i="7"/>
  <c r="Q344" i="7"/>
  <c r="T326" i="7"/>
  <c r="R245" i="7"/>
  <c r="H198" i="7"/>
  <c r="S187" i="7"/>
  <c r="J24" i="7"/>
  <c r="L747" i="7"/>
  <c r="N507" i="7"/>
  <c r="B299" i="7"/>
  <c r="C56" i="7"/>
  <c r="J47" i="7"/>
  <c r="H24" i="7"/>
  <c r="A190" i="7"/>
  <c r="A908" i="7"/>
  <c r="M689" i="7"/>
  <c r="C648" i="7"/>
  <c r="D124" i="7"/>
  <c r="R980" i="7"/>
  <c r="M964" i="7"/>
  <c r="H956" i="7"/>
  <c r="T916" i="7"/>
  <c r="B857" i="7"/>
  <c r="R847" i="7"/>
  <c r="B815" i="7"/>
  <c r="T778" i="7"/>
  <c r="M767" i="7"/>
  <c r="D760" i="7"/>
  <c r="A740" i="7"/>
  <c r="E704" i="7"/>
  <c r="S697" i="7"/>
  <c r="R696" i="7"/>
  <c r="J689" i="7"/>
  <c r="D685" i="7"/>
  <c r="B678" i="7"/>
  <c r="H669" i="7"/>
  <c r="A648" i="7"/>
  <c r="C640" i="7"/>
  <c r="S618" i="7"/>
  <c r="S614" i="7"/>
  <c r="S577" i="7"/>
  <c r="N520" i="7"/>
  <c r="L509" i="7"/>
  <c r="L507" i="7"/>
  <c r="T497" i="7"/>
  <c r="T488" i="7"/>
  <c r="M464" i="7"/>
  <c r="Q438" i="7"/>
  <c r="K419" i="7"/>
  <c r="B396" i="7"/>
  <c r="R374" i="7"/>
  <c r="Q364" i="7"/>
  <c r="S354" i="7"/>
  <c r="S326" i="7"/>
  <c r="R319" i="7"/>
  <c r="B290" i="7"/>
  <c r="D286" i="7"/>
  <c r="C280" i="7"/>
  <c r="T275" i="7"/>
  <c r="R238" i="7"/>
  <c r="T198" i="7"/>
  <c r="S196" i="7"/>
  <c r="S166" i="7"/>
  <c r="C158" i="7"/>
  <c r="T146" i="7"/>
  <c r="T126" i="7"/>
  <c r="Q76" i="7"/>
  <c r="E60" i="7"/>
  <c r="B56" i="7"/>
  <c r="T46" i="7"/>
  <c r="E24" i="7"/>
  <c r="D294" i="7"/>
  <c r="D999" i="7"/>
  <c r="C864" i="7"/>
  <c r="N767" i="7"/>
  <c r="C638" i="7"/>
  <c r="M127" i="7"/>
  <c r="Q988" i="7"/>
  <c r="C964" i="7"/>
  <c r="D956" i="7"/>
  <c r="K942" i="7"/>
  <c r="R925" i="7"/>
  <c r="S838" i="7"/>
  <c r="T768" i="7"/>
  <c r="K767" i="7"/>
  <c r="R732" i="7"/>
  <c r="Q697" i="7"/>
  <c r="E689" i="7"/>
  <c r="E669" i="7"/>
  <c r="B640" i="7"/>
  <c r="Q599" i="7"/>
  <c r="H520" i="7"/>
  <c r="J509" i="7"/>
  <c r="A507" i="7"/>
  <c r="C419" i="7"/>
  <c r="A396" i="7"/>
  <c r="A290" i="7"/>
  <c r="D60" i="7"/>
  <c r="D24" i="7"/>
  <c r="B908" i="7"/>
  <c r="E648" i="7"/>
  <c r="H578" i="7"/>
  <c r="B148" i="7"/>
  <c r="H90" i="7"/>
  <c r="M669" i="7"/>
  <c r="E578" i="7"/>
  <c r="M138" i="7"/>
  <c r="J942" i="7"/>
  <c r="C767" i="7"/>
  <c r="Q732" i="7"/>
  <c r="D689" i="7"/>
  <c r="C669" i="7"/>
  <c r="E520" i="7"/>
  <c r="D509" i="7"/>
  <c r="M480" i="7"/>
  <c r="J438" i="7"/>
  <c r="K429" i="7"/>
  <c r="N374" i="7"/>
  <c r="N339" i="7"/>
  <c r="J207" i="7"/>
  <c r="N146" i="7"/>
  <c r="K46" i="7"/>
  <c r="B698" i="7"/>
  <c r="B490" i="7"/>
  <c r="B710" i="7"/>
  <c r="J988" i="7"/>
  <c r="J985" i="7"/>
  <c r="E980" i="7"/>
  <c r="C971" i="7"/>
  <c r="B930" i="7"/>
  <c r="J925" i="7"/>
  <c r="Q905" i="7"/>
  <c r="S887" i="7"/>
  <c r="Q810" i="7"/>
  <c r="R776" i="7"/>
  <c r="J768" i="7"/>
  <c r="B767" i="7"/>
  <c r="L749" i="7"/>
  <c r="Q724" i="7"/>
  <c r="N700" i="7"/>
  <c r="N697" i="7"/>
  <c r="C689" i="7"/>
  <c r="C635" i="7"/>
  <c r="M618" i="7"/>
  <c r="R546" i="7"/>
  <c r="T540" i="7"/>
  <c r="E529" i="7"/>
  <c r="Q524" i="7"/>
  <c r="D520" i="7"/>
  <c r="C509" i="7"/>
  <c r="M496" i="7"/>
  <c r="D488" i="7"/>
  <c r="D460" i="7"/>
  <c r="E438" i="7"/>
  <c r="B429" i="7"/>
  <c r="K374" i="7"/>
  <c r="J369" i="7"/>
  <c r="L354" i="7"/>
  <c r="C326" i="7"/>
  <c r="B319" i="7"/>
  <c r="D300" i="7"/>
  <c r="R289" i="7"/>
  <c r="R284" i="7"/>
  <c r="J279" i="7"/>
  <c r="T270" i="7"/>
  <c r="D238" i="7"/>
  <c r="A207" i="7"/>
  <c r="Q198" i="7"/>
  <c r="T195" i="7"/>
  <c r="R155" i="7"/>
  <c r="K94" i="7"/>
  <c r="H67" i="7"/>
  <c r="K54" i="7"/>
  <c r="C46" i="7"/>
  <c r="N740" i="7"/>
  <c r="C220" i="7"/>
  <c r="T965" i="7"/>
  <c r="C925" i="7"/>
  <c r="R887" i="7"/>
  <c r="H768" i="7"/>
  <c r="R748" i="7"/>
  <c r="E700" i="7"/>
  <c r="M697" i="7"/>
  <c r="T648" i="7"/>
  <c r="J618" i="7"/>
  <c r="E576" i="7"/>
  <c r="S508" i="7"/>
  <c r="J420" i="7"/>
  <c r="R404" i="7"/>
  <c r="T397" i="7"/>
  <c r="J374" i="7"/>
  <c r="H369" i="7"/>
  <c r="D354" i="7"/>
  <c r="B326" i="7"/>
  <c r="C300" i="7"/>
  <c r="A238" i="7"/>
  <c r="K125" i="7"/>
  <c r="J94" i="7"/>
  <c r="N75" i="7"/>
  <c r="K58" i="7"/>
  <c r="R50" i="7"/>
  <c r="B46" i="7"/>
  <c r="D25" i="7"/>
  <c r="D299" i="7"/>
  <c r="C984" i="7"/>
  <c r="E760" i="7"/>
  <c r="E988" i="7"/>
  <c r="C988" i="7"/>
  <c r="D985" i="7"/>
  <c r="S965" i="7"/>
  <c r="A905" i="7"/>
  <c r="Q894" i="7"/>
  <c r="Q887" i="7"/>
  <c r="A865" i="7"/>
  <c r="Q844" i="7"/>
  <c r="E768" i="7"/>
  <c r="Q748" i="7"/>
  <c r="T740" i="7"/>
  <c r="C737" i="7"/>
  <c r="R710" i="7"/>
  <c r="K697" i="7"/>
  <c r="T687" i="7"/>
  <c r="C680" i="7"/>
  <c r="K674" i="7"/>
  <c r="S648" i="7"/>
  <c r="K639" i="7"/>
  <c r="N625" i="7"/>
  <c r="E618" i="7"/>
  <c r="D579" i="7"/>
  <c r="H570" i="7"/>
  <c r="D524" i="7"/>
  <c r="E510" i="7"/>
  <c r="Q508" i="7"/>
  <c r="R504" i="7"/>
  <c r="S486" i="7"/>
  <c r="R437" i="7"/>
  <c r="H420" i="7"/>
  <c r="S397" i="7"/>
  <c r="H374" i="7"/>
  <c r="C354" i="7"/>
  <c r="T317" i="7"/>
  <c r="B300" i="7"/>
  <c r="T294" i="7"/>
  <c r="C289" i="7"/>
  <c r="N284" i="7"/>
  <c r="R278" i="7"/>
  <c r="D270" i="7"/>
  <c r="D256" i="7"/>
  <c r="K198" i="7"/>
  <c r="R128" i="7"/>
  <c r="B125" i="7"/>
  <c r="B106" i="7"/>
  <c r="H94" i="7"/>
  <c r="K75" i="7"/>
  <c r="J58" i="7"/>
  <c r="C25" i="7"/>
  <c r="K956" i="7"/>
  <c r="D710" i="7"/>
  <c r="A306" i="7"/>
  <c r="J956" i="7"/>
  <c r="R984" i="7"/>
  <c r="Q978" i="7"/>
  <c r="T864" i="7"/>
  <c r="T849" i="7"/>
  <c r="Q817" i="7"/>
  <c r="R788" i="7"/>
  <c r="T764" i="7"/>
  <c r="S740" i="7"/>
  <c r="Q736" i="7"/>
  <c r="Q710" i="7"/>
  <c r="R534" i="7"/>
  <c r="T520" i="7"/>
  <c r="T509" i="7"/>
  <c r="T490" i="7"/>
  <c r="T426" i="7"/>
  <c r="D374" i="7"/>
  <c r="M337" i="7"/>
  <c r="R324" i="7"/>
  <c r="T299" i="7"/>
  <c r="Q294" i="7"/>
  <c r="K284" i="7"/>
  <c r="C270" i="7"/>
  <c r="M266" i="7"/>
  <c r="T220" i="7"/>
  <c r="J198" i="7"/>
  <c r="R190" i="7"/>
  <c r="A125" i="7"/>
  <c r="R97" i="7"/>
  <c r="E94" i="7"/>
  <c r="J75" i="7"/>
  <c r="Q30" i="7"/>
  <c r="S24" i="7"/>
  <c r="B746" i="7"/>
  <c r="L746" i="7"/>
  <c r="K926" i="7"/>
  <c r="L764" i="7"/>
  <c r="T969" i="7"/>
  <c r="R930" i="7"/>
  <c r="D866" i="7"/>
  <c r="R715" i="7"/>
  <c r="E715" i="7"/>
  <c r="B664" i="7"/>
  <c r="H664" i="7"/>
  <c r="T664" i="7"/>
  <c r="A656" i="7"/>
  <c r="R616" i="7"/>
  <c r="C616" i="7"/>
  <c r="E568" i="7"/>
  <c r="A568" i="7"/>
  <c r="B568" i="7"/>
  <c r="C568" i="7"/>
  <c r="A547" i="7"/>
  <c r="B547" i="7"/>
  <c r="D547" i="7"/>
  <c r="H547" i="7"/>
  <c r="L485" i="7"/>
  <c r="E485" i="7"/>
  <c r="K485" i="7"/>
  <c r="N485" i="7"/>
  <c r="J467" i="7"/>
  <c r="R467" i="7"/>
  <c r="B467" i="7"/>
  <c r="A440" i="7"/>
  <c r="E440" i="7"/>
  <c r="R400" i="7"/>
  <c r="S400" i="7"/>
  <c r="B186" i="7"/>
  <c r="Q186" i="7"/>
  <c r="S186" i="7"/>
  <c r="A186" i="7"/>
  <c r="C186" i="7"/>
  <c r="D29" i="7"/>
  <c r="M29" i="7"/>
  <c r="R29" i="7"/>
  <c r="J949" i="7"/>
  <c r="K866" i="7"/>
  <c r="K746" i="7"/>
  <c r="L738" i="7"/>
  <c r="Q738" i="7"/>
  <c r="A998" i="7"/>
  <c r="R976" i="7"/>
  <c r="S969" i="7"/>
  <c r="N956" i="7"/>
  <c r="M954" i="7"/>
  <c r="E947" i="7"/>
  <c r="T939" i="7"/>
  <c r="Q930" i="7"/>
  <c r="R888" i="7"/>
  <c r="T886" i="7"/>
  <c r="T866" i="7"/>
  <c r="S849" i="7"/>
  <c r="R846" i="7"/>
  <c r="M837" i="7"/>
  <c r="Q815" i="7"/>
  <c r="J806" i="7"/>
  <c r="M799" i="7"/>
  <c r="L785" i="7"/>
  <c r="M756" i="7"/>
  <c r="T746" i="7"/>
  <c r="E738" i="7"/>
  <c r="H728" i="7"/>
  <c r="R685" i="7"/>
  <c r="N664" i="7"/>
  <c r="M644" i="7"/>
  <c r="E616" i="7"/>
  <c r="M600" i="7"/>
  <c r="K547" i="7"/>
  <c r="D485" i="7"/>
  <c r="H467" i="7"/>
  <c r="H440" i="7"/>
  <c r="D400" i="7"/>
  <c r="S248" i="7"/>
  <c r="C248" i="7"/>
  <c r="R218" i="7"/>
  <c r="S218" i="7"/>
  <c r="T218" i="7"/>
  <c r="S200" i="7"/>
  <c r="K186" i="7"/>
  <c r="E807" i="7"/>
  <c r="Q997" i="7"/>
  <c r="Q976" i="7"/>
  <c r="Q959" i="7"/>
  <c r="Q950" i="7"/>
  <c r="S939" i="7"/>
  <c r="T926" i="7"/>
  <c r="R900" i="7"/>
  <c r="S866" i="7"/>
  <c r="Q846" i="7"/>
  <c r="K837" i="7"/>
  <c r="H806" i="7"/>
  <c r="E785" i="7"/>
  <c r="L756" i="7"/>
  <c r="S746" i="7"/>
  <c r="D738" i="7"/>
  <c r="B674" i="7"/>
  <c r="S674" i="7"/>
  <c r="E664" i="7"/>
  <c r="D616" i="7"/>
  <c r="S609" i="7"/>
  <c r="B578" i="7"/>
  <c r="J578" i="7"/>
  <c r="M564" i="7"/>
  <c r="J564" i="7"/>
  <c r="B554" i="7"/>
  <c r="J554" i="7"/>
  <c r="S554" i="7"/>
  <c r="J547" i="7"/>
  <c r="Q530" i="7"/>
  <c r="B510" i="7"/>
  <c r="L510" i="7"/>
  <c r="C467" i="7"/>
  <c r="D440" i="7"/>
  <c r="A408" i="7"/>
  <c r="S408" i="7"/>
  <c r="K375" i="7"/>
  <c r="J375" i="7"/>
  <c r="M375" i="7"/>
  <c r="Q375" i="7"/>
  <c r="T314" i="7"/>
  <c r="C218" i="7"/>
  <c r="R200" i="7"/>
  <c r="H186" i="7"/>
  <c r="A146" i="7"/>
  <c r="B146" i="7"/>
  <c r="C146" i="7"/>
  <c r="E146" i="7"/>
  <c r="H146" i="7"/>
  <c r="Q126" i="7"/>
  <c r="B126" i="7"/>
  <c r="C126" i="7"/>
  <c r="S126" i="7"/>
  <c r="H717" i="7"/>
  <c r="T717" i="7"/>
  <c r="S667" i="7"/>
  <c r="Q667" i="7"/>
  <c r="N630" i="7"/>
  <c r="B615" i="7"/>
  <c r="J615" i="7"/>
  <c r="B609" i="7"/>
  <c r="K587" i="7"/>
  <c r="S574" i="7"/>
  <c r="T574" i="7"/>
  <c r="A566" i="7"/>
  <c r="S566" i="7"/>
  <c r="J560" i="7"/>
  <c r="Q516" i="7"/>
  <c r="S516" i="7"/>
  <c r="J474" i="7"/>
  <c r="D439" i="7"/>
  <c r="B399" i="7"/>
  <c r="S399" i="7"/>
  <c r="C399" i="7"/>
  <c r="D399" i="7"/>
  <c r="J399" i="7"/>
  <c r="N314" i="7"/>
  <c r="A107" i="7"/>
  <c r="D107" i="7"/>
  <c r="E107" i="7"/>
  <c r="H107" i="7"/>
  <c r="S996" i="7"/>
  <c r="Q990" i="7"/>
  <c r="A987" i="7"/>
  <c r="C980" i="7"/>
  <c r="E969" i="7"/>
  <c r="E956" i="7"/>
  <c r="K949" i="7"/>
  <c r="L926" i="7"/>
  <c r="Q920" i="7"/>
  <c r="K886" i="7"/>
  <c r="M866" i="7"/>
  <c r="B858" i="7"/>
  <c r="S847" i="7"/>
  <c r="D846" i="7"/>
  <c r="Q827" i="7"/>
  <c r="N814" i="7"/>
  <c r="N807" i="7"/>
  <c r="A788" i="7"/>
  <c r="N764" i="7"/>
  <c r="E756" i="7"/>
  <c r="M746" i="7"/>
  <c r="J730" i="7"/>
  <c r="S730" i="7"/>
  <c r="J725" i="7"/>
  <c r="Q716" i="7"/>
  <c r="Q666" i="7"/>
  <c r="S656" i="7"/>
  <c r="M630" i="7"/>
  <c r="L615" i="7"/>
  <c r="R586" i="7"/>
  <c r="C578" i="7"/>
  <c r="C566" i="7"/>
  <c r="B525" i="7"/>
  <c r="H525" i="7"/>
  <c r="T525" i="7"/>
  <c r="A516" i="7"/>
  <c r="C439" i="7"/>
  <c r="R427" i="7"/>
  <c r="M399" i="7"/>
  <c r="B375" i="7"/>
  <c r="Q349" i="7"/>
  <c r="C349" i="7"/>
  <c r="S336" i="7"/>
  <c r="C318" i="7"/>
  <c r="S286" i="7"/>
  <c r="A286" i="7"/>
  <c r="Q314" i="7"/>
  <c r="C314" i="7"/>
  <c r="D314" i="7"/>
  <c r="H314" i="7"/>
  <c r="J314" i="7"/>
  <c r="K314" i="7"/>
  <c r="C846" i="7"/>
  <c r="B535" i="7"/>
  <c r="S535" i="7"/>
  <c r="E535" i="7"/>
  <c r="H535" i="7"/>
  <c r="J535" i="7"/>
  <c r="B469" i="7"/>
  <c r="D469" i="7"/>
  <c r="H469" i="7"/>
  <c r="N469" i="7"/>
  <c r="B305" i="7"/>
  <c r="S305" i="7"/>
  <c r="T305" i="7"/>
  <c r="K184" i="7"/>
  <c r="R184" i="7"/>
  <c r="S184" i="7"/>
  <c r="B184" i="7"/>
  <c r="T184" i="7"/>
  <c r="C184" i="7"/>
  <c r="E184" i="7"/>
  <c r="H184" i="7"/>
  <c r="C999" i="7"/>
  <c r="Q996" i="7"/>
  <c r="S985" i="7"/>
  <c r="S978" i="7"/>
  <c r="T956" i="7"/>
  <c r="E949" i="7"/>
  <c r="S940" i="7"/>
  <c r="R927" i="7"/>
  <c r="J926" i="7"/>
  <c r="N920" i="7"/>
  <c r="Q910" i="7"/>
  <c r="R905" i="7"/>
  <c r="S885" i="7"/>
  <c r="J877" i="7"/>
  <c r="J866" i="7"/>
  <c r="B864" i="7"/>
  <c r="Q857" i="7"/>
  <c r="Q847" i="7"/>
  <c r="A846" i="7"/>
  <c r="D807" i="7"/>
  <c r="Q800" i="7"/>
  <c r="Q795" i="7"/>
  <c r="S768" i="7"/>
  <c r="T760" i="7"/>
  <c r="T756" i="7"/>
  <c r="R755" i="7"/>
  <c r="M747" i="7"/>
  <c r="Q747" i="7"/>
  <c r="H746" i="7"/>
  <c r="L716" i="7"/>
  <c r="Q687" i="7"/>
  <c r="B669" i="7"/>
  <c r="S669" i="7"/>
  <c r="K669" i="7"/>
  <c r="H656" i="7"/>
  <c r="Q645" i="7"/>
  <c r="A645" i="7"/>
  <c r="T624" i="7"/>
  <c r="D615" i="7"/>
  <c r="T568" i="7"/>
  <c r="B565" i="7"/>
  <c r="J565" i="7"/>
  <c r="Q565" i="7"/>
  <c r="R565" i="7"/>
  <c r="S565" i="7"/>
  <c r="L535" i="7"/>
  <c r="E525" i="7"/>
  <c r="N479" i="7"/>
  <c r="N464" i="7"/>
  <c r="R464" i="7"/>
  <c r="B464" i="7"/>
  <c r="C464" i="7"/>
  <c r="K446" i="7"/>
  <c r="A438" i="7"/>
  <c r="M438" i="7"/>
  <c r="R438" i="7"/>
  <c r="S438" i="7"/>
  <c r="C438" i="7"/>
  <c r="T438" i="7"/>
  <c r="R434" i="7"/>
  <c r="H336" i="7"/>
  <c r="C305" i="7"/>
  <c r="M184" i="7"/>
  <c r="B65" i="7"/>
  <c r="T65" i="7"/>
  <c r="D65" i="7"/>
  <c r="E65" i="7"/>
  <c r="H65" i="7"/>
  <c r="Q65" i="7"/>
  <c r="B630" i="7"/>
  <c r="S630" i="7"/>
  <c r="J630" i="7"/>
  <c r="R575" i="7"/>
  <c r="L575" i="7"/>
  <c r="B560" i="7"/>
  <c r="H560" i="7"/>
  <c r="R560" i="7"/>
  <c r="S560" i="7"/>
  <c r="L14" i="7"/>
  <c r="M14" i="7"/>
  <c r="N959" i="7"/>
  <c r="C879" i="7"/>
  <c r="E846" i="7"/>
  <c r="E717" i="7"/>
  <c r="S956" i="7"/>
  <c r="T954" i="7"/>
  <c r="B949" i="7"/>
  <c r="R940" i="7"/>
  <c r="H926" i="7"/>
  <c r="H920" i="7"/>
  <c r="T896" i="7"/>
  <c r="H866" i="7"/>
  <c r="R860" i="7"/>
  <c r="S837" i="7"/>
  <c r="T806" i="7"/>
  <c r="S756" i="7"/>
  <c r="E746" i="7"/>
  <c r="B716" i="7"/>
  <c r="J680" i="7"/>
  <c r="E680" i="7"/>
  <c r="M676" i="7"/>
  <c r="R676" i="7"/>
  <c r="S664" i="7"/>
  <c r="D630" i="7"/>
  <c r="S568" i="7"/>
  <c r="Q549" i="7"/>
  <c r="L549" i="7"/>
  <c r="T549" i="7"/>
  <c r="K535" i="7"/>
  <c r="S467" i="7"/>
  <c r="B455" i="7"/>
  <c r="A455" i="7"/>
  <c r="K398" i="7"/>
  <c r="Q398" i="7"/>
  <c r="Q340" i="7"/>
  <c r="R340" i="7"/>
  <c r="C235" i="7"/>
  <c r="B206" i="7"/>
  <c r="H206" i="7"/>
  <c r="K206" i="7"/>
  <c r="L206" i="7"/>
  <c r="M206" i="7"/>
  <c r="N206" i="7"/>
  <c r="J184" i="7"/>
  <c r="J65" i="7"/>
  <c r="A997" i="7"/>
  <c r="C858" i="7"/>
  <c r="B707" i="7"/>
  <c r="S707" i="7"/>
  <c r="N656" i="7"/>
  <c r="B656" i="7"/>
  <c r="R656" i="7"/>
  <c r="L630" i="7"/>
  <c r="K615" i="7"/>
  <c r="A550" i="7"/>
  <c r="C550" i="7"/>
  <c r="S998" i="7"/>
  <c r="Q998" i="7"/>
  <c r="A996" i="7"/>
  <c r="S980" i="7"/>
  <c r="K967" i="7"/>
  <c r="R956" i="7"/>
  <c r="M927" i="7"/>
  <c r="E926" i="7"/>
  <c r="T919" i="7"/>
  <c r="S896" i="7"/>
  <c r="K868" i="7"/>
  <c r="E866" i="7"/>
  <c r="N857" i="7"/>
  <c r="D847" i="7"/>
  <c r="R837" i="7"/>
  <c r="T825" i="7"/>
  <c r="R806" i="7"/>
  <c r="S785" i="7"/>
  <c r="K768" i="7"/>
  <c r="Q756" i="7"/>
  <c r="D747" i="7"/>
  <c r="C746" i="7"/>
  <c r="T738" i="7"/>
  <c r="Q728" i="7"/>
  <c r="A716" i="7"/>
  <c r="B709" i="7"/>
  <c r="D709" i="7"/>
  <c r="B704" i="7"/>
  <c r="T704" i="7"/>
  <c r="B689" i="7"/>
  <c r="L689" i="7"/>
  <c r="S689" i="7"/>
  <c r="R686" i="7"/>
  <c r="C686" i="7"/>
  <c r="D680" i="7"/>
  <c r="C676" i="7"/>
  <c r="L669" i="7"/>
  <c r="R664" i="7"/>
  <c r="D656" i="7"/>
  <c r="R648" i="7"/>
  <c r="B648" i="7"/>
  <c r="B645" i="7"/>
  <c r="M624" i="7"/>
  <c r="K576" i="7"/>
  <c r="J576" i="7"/>
  <c r="R576" i="7"/>
  <c r="S576" i="7"/>
  <c r="Q568" i="7"/>
  <c r="H565" i="7"/>
  <c r="D535" i="7"/>
  <c r="T485" i="7"/>
  <c r="Q467" i="7"/>
  <c r="L464" i="7"/>
  <c r="H438" i="7"/>
  <c r="K434" i="7"/>
  <c r="A426" i="7"/>
  <c r="D398" i="7"/>
  <c r="R296" i="7"/>
  <c r="T296" i="7"/>
  <c r="T248" i="7"/>
  <c r="S208" i="7"/>
  <c r="J187" i="7"/>
  <c r="B187" i="7"/>
  <c r="C187" i="7"/>
  <c r="E187" i="7"/>
  <c r="M187" i="7"/>
  <c r="A77" i="7"/>
  <c r="C77" i="7"/>
  <c r="S4" i="7"/>
  <c r="Q585" i="7"/>
  <c r="R529" i="7"/>
  <c r="S519" i="7"/>
  <c r="R509" i="7"/>
  <c r="R495" i="7"/>
  <c r="A420" i="7"/>
  <c r="Q397" i="7"/>
  <c r="T374" i="7"/>
  <c r="R370" i="7"/>
  <c r="E369" i="7"/>
  <c r="R354" i="7"/>
  <c r="S338" i="7"/>
  <c r="S317" i="7"/>
  <c r="R294" i="7"/>
  <c r="Q289" i="7"/>
  <c r="S280" i="7"/>
  <c r="S270" i="7"/>
  <c r="Q230" i="7"/>
  <c r="C198" i="7"/>
  <c r="S190" i="7"/>
  <c r="R174" i="7"/>
  <c r="R165" i="7"/>
  <c r="Q158" i="7"/>
  <c r="S127" i="7"/>
  <c r="S124" i="7"/>
  <c r="T90" i="7"/>
  <c r="C60" i="7"/>
  <c r="H48" i="7"/>
  <c r="T44" i="7"/>
  <c r="B25" i="7"/>
  <c r="R519" i="7"/>
  <c r="R338" i="7"/>
  <c r="T300" i="7"/>
  <c r="R270" i="7"/>
  <c r="S84" i="7"/>
  <c r="E48" i="7"/>
  <c r="K397" i="7"/>
  <c r="M359" i="7"/>
  <c r="Q338" i="7"/>
  <c r="R300" i="7"/>
  <c r="J289" i="7"/>
  <c r="A285" i="7"/>
  <c r="D280" i="7"/>
  <c r="Q270" i="7"/>
  <c r="L207" i="7"/>
  <c r="N165" i="7"/>
  <c r="N158" i="7"/>
  <c r="R136" i="7"/>
  <c r="T125" i="7"/>
  <c r="E124" i="7"/>
  <c r="R114" i="7"/>
  <c r="J90" i="7"/>
  <c r="J67" i="7"/>
  <c r="L54" i="7"/>
  <c r="K44" i="7"/>
  <c r="M374" i="7"/>
  <c r="H354" i="7"/>
  <c r="L338" i="7"/>
  <c r="H300" i="7"/>
  <c r="B289" i="7"/>
  <c r="B280" i="7"/>
  <c r="H270" i="7"/>
  <c r="L250" i="7"/>
  <c r="D207" i="7"/>
  <c r="D165" i="7"/>
  <c r="A158" i="7"/>
  <c r="K127" i="7"/>
  <c r="N125" i="7"/>
  <c r="E106" i="7"/>
  <c r="T60" i="7"/>
  <c r="J54" i="7"/>
  <c r="H44" i="7"/>
  <c r="H34" i="7"/>
  <c r="C618" i="7"/>
  <c r="C529" i="7"/>
  <c r="E509" i="7"/>
  <c r="K507" i="7"/>
  <c r="L374" i="7"/>
  <c r="A357" i="7"/>
  <c r="E354" i="7"/>
  <c r="D326" i="7"/>
  <c r="E300" i="7"/>
  <c r="E270" i="7"/>
  <c r="C267" i="7"/>
  <c r="E236" i="7"/>
  <c r="A165" i="7"/>
  <c r="D127" i="7"/>
  <c r="C106" i="7"/>
  <c r="N94" i="7"/>
  <c r="S60" i="7"/>
  <c r="H54" i="7"/>
  <c r="E44" i="7"/>
  <c r="R30" i="7"/>
  <c r="H27" i="7"/>
  <c r="S723" i="7"/>
  <c r="R723" i="7"/>
  <c r="Q303" i="7"/>
  <c r="S303" i="7"/>
  <c r="R303" i="7"/>
  <c r="N903" i="7"/>
  <c r="Q903" i="7"/>
  <c r="T903" i="7"/>
  <c r="Q753" i="7"/>
  <c r="R753" i="7"/>
  <c r="K753" i="7"/>
  <c r="D993" i="7"/>
  <c r="Q993" i="7"/>
  <c r="S993" i="7"/>
  <c r="D933" i="7"/>
  <c r="H933" i="7"/>
  <c r="N933" i="7"/>
  <c r="C833" i="7"/>
  <c r="K833" i="7"/>
  <c r="L833" i="7"/>
  <c r="E833" i="7"/>
  <c r="H833" i="7"/>
  <c r="R833" i="7"/>
  <c r="S943" i="7"/>
  <c r="Q943" i="7"/>
  <c r="R943" i="7"/>
  <c r="M883" i="7"/>
  <c r="H883" i="7"/>
  <c r="K883" i="7"/>
  <c r="E883" i="7"/>
  <c r="T883" i="7"/>
  <c r="C883" i="7"/>
  <c r="K683" i="7"/>
  <c r="S683" i="7"/>
  <c r="Q683" i="7"/>
  <c r="D983" i="7"/>
  <c r="S983" i="7"/>
  <c r="Q983" i="7"/>
  <c r="A983" i="7"/>
  <c r="N983" i="7"/>
  <c r="M923" i="7"/>
  <c r="J923" i="7"/>
  <c r="K923" i="7"/>
  <c r="N923" i="7"/>
  <c r="Q923" i="7"/>
  <c r="E923" i="7"/>
  <c r="S923" i="7"/>
  <c r="D923" i="7"/>
  <c r="B923" i="7"/>
  <c r="T923" i="7"/>
  <c r="H923" i="7"/>
  <c r="Q873" i="7"/>
  <c r="E873" i="7"/>
  <c r="R873" i="7"/>
  <c r="B603" i="7"/>
  <c r="C603" i="7"/>
  <c r="H603" i="7"/>
  <c r="M603" i="7"/>
  <c r="T603" i="7"/>
  <c r="E603" i="7"/>
  <c r="S603" i="7"/>
  <c r="M893" i="7"/>
  <c r="E893" i="7"/>
  <c r="K893" i="7"/>
  <c r="L893" i="7"/>
  <c r="H893" i="7"/>
  <c r="J893" i="7"/>
  <c r="K713" i="7"/>
  <c r="S713" i="7"/>
  <c r="T713" i="7"/>
  <c r="C713" i="7"/>
  <c r="D713" i="7"/>
  <c r="E713" i="7"/>
  <c r="H713" i="7"/>
  <c r="R713" i="7"/>
  <c r="K953" i="7"/>
  <c r="L953" i="7"/>
  <c r="N953" i="7"/>
  <c r="Q953" i="7"/>
  <c r="L913" i="7"/>
  <c r="N913" i="7"/>
  <c r="J913" i="7"/>
  <c r="K913" i="7"/>
  <c r="H913" i="7"/>
  <c r="A913" i="7"/>
  <c r="Q913" i="7"/>
  <c r="B913" i="7"/>
  <c r="S913" i="7"/>
  <c r="C913" i="7"/>
  <c r="T913" i="7"/>
  <c r="E913" i="7"/>
  <c r="S803" i="7"/>
  <c r="B803" i="7"/>
  <c r="R803" i="7"/>
  <c r="A653" i="7"/>
  <c r="S653" i="7"/>
  <c r="T653" i="7"/>
  <c r="D653" i="7"/>
  <c r="A443" i="7"/>
  <c r="R443" i="7"/>
  <c r="S443" i="7"/>
  <c r="C443" i="7"/>
  <c r="T443" i="7"/>
  <c r="D443" i="7"/>
  <c r="E443" i="7"/>
  <c r="H443" i="7"/>
  <c r="K443" i="7"/>
  <c r="J333" i="7"/>
  <c r="R333" i="7"/>
  <c r="S333" i="7"/>
  <c r="T333" i="7"/>
  <c r="B233" i="7"/>
  <c r="R233" i="7"/>
  <c r="S233" i="7"/>
  <c r="E233" i="7"/>
  <c r="D233" i="7"/>
  <c r="J233" i="7"/>
  <c r="T233" i="7"/>
  <c r="H233" i="7"/>
  <c r="K233" i="7"/>
  <c r="L233" i="7"/>
  <c r="C915" i="7"/>
  <c r="K895" i="7"/>
  <c r="A895" i="7"/>
  <c r="H895" i="7"/>
  <c r="M828" i="7"/>
  <c r="B828" i="7"/>
  <c r="Q828" i="7"/>
  <c r="N804" i="7"/>
  <c r="S804" i="7"/>
  <c r="T773" i="7"/>
  <c r="J904" i="7"/>
  <c r="H890" i="7"/>
  <c r="N869" i="7"/>
  <c r="S869" i="7"/>
  <c r="N855" i="7"/>
  <c r="L754" i="7"/>
  <c r="L736" i="7"/>
  <c r="T999" i="7"/>
  <c r="H989" i="7"/>
  <c r="D986" i="7"/>
  <c r="J973" i="7"/>
  <c r="L950" i="7"/>
  <c r="D946" i="7"/>
  <c r="L939" i="7"/>
  <c r="K934" i="7"/>
  <c r="N930" i="7"/>
  <c r="M929" i="7"/>
  <c r="C919" i="7"/>
  <c r="M916" i="7"/>
  <c r="N905" i="7"/>
  <c r="B904" i="7"/>
  <c r="E900" i="7"/>
  <c r="M895" i="7"/>
  <c r="E890" i="7"/>
  <c r="M880" i="7"/>
  <c r="R880" i="7"/>
  <c r="A876" i="7"/>
  <c r="K874" i="7"/>
  <c r="M827" i="7"/>
  <c r="R827" i="7"/>
  <c r="B827" i="7"/>
  <c r="J827" i="7"/>
  <c r="B825" i="7"/>
  <c r="B797" i="7"/>
  <c r="A797" i="7"/>
  <c r="N797" i="7"/>
  <c r="Q781" i="7"/>
  <c r="R773" i="7"/>
  <c r="K698" i="7"/>
  <c r="S698" i="7"/>
  <c r="T698" i="7"/>
  <c r="B694" i="7"/>
  <c r="T694" i="7"/>
  <c r="C694" i="7"/>
  <c r="E694" i="7"/>
  <c r="H694" i="7"/>
  <c r="J694" i="7"/>
  <c r="K694" i="7"/>
  <c r="L653" i="7"/>
  <c r="N447" i="7"/>
  <c r="Q447" i="7"/>
  <c r="R447" i="7"/>
  <c r="A447" i="7"/>
  <c r="D447" i="7"/>
  <c r="E447" i="7"/>
  <c r="L104" i="7"/>
  <c r="S104" i="7"/>
  <c r="B104" i="7"/>
  <c r="T104" i="7"/>
  <c r="C104" i="7"/>
  <c r="D104" i="7"/>
  <c r="E104" i="7"/>
  <c r="N104" i="7"/>
  <c r="H104" i="7"/>
  <c r="Q104" i="7"/>
  <c r="J754" i="7"/>
  <c r="A754" i="7"/>
  <c r="B754" i="7"/>
  <c r="H754" i="7"/>
  <c r="M754" i="7"/>
  <c r="B654" i="7"/>
  <c r="C654" i="7"/>
  <c r="E654" i="7"/>
  <c r="T654" i="7"/>
  <c r="Q654" i="7"/>
  <c r="R654" i="7"/>
  <c r="S654" i="7"/>
  <c r="D654" i="7"/>
  <c r="H654" i="7"/>
  <c r="K654" i="7"/>
  <c r="L654" i="7"/>
  <c r="L433" i="7"/>
  <c r="Q433" i="7"/>
  <c r="D353" i="7"/>
  <c r="E353" i="7"/>
  <c r="R193" i="7"/>
  <c r="S193" i="7"/>
  <c r="A193" i="7"/>
  <c r="C193" i="7"/>
  <c r="Q193" i="7"/>
  <c r="J986" i="7"/>
  <c r="N973" i="7"/>
  <c r="S295" i="7"/>
  <c r="B295" i="7"/>
  <c r="H295" i="7"/>
  <c r="D295" i="7"/>
  <c r="Q295" i="7"/>
  <c r="J989" i="7"/>
  <c r="A790" i="7"/>
  <c r="T790" i="7"/>
  <c r="E790" i="7"/>
  <c r="N295" i="7"/>
  <c r="E791" i="7"/>
  <c r="H791" i="7"/>
  <c r="J581" i="7"/>
  <c r="M581" i="7"/>
  <c r="E989" i="7"/>
  <c r="C976" i="7"/>
  <c r="H973" i="7"/>
  <c r="H950" i="7"/>
  <c r="C946" i="7"/>
  <c r="E939" i="7"/>
  <c r="M930" i="7"/>
  <c r="B919" i="7"/>
  <c r="L916" i="7"/>
  <c r="L905" i="7"/>
  <c r="D900" i="7"/>
  <c r="B896" i="7"/>
  <c r="D896" i="7"/>
  <c r="L895" i="7"/>
  <c r="D890" i="7"/>
  <c r="H874" i="7"/>
  <c r="B856" i="7"/>
  <c r="C856" i="7"/>
  <c r="Q856" i="7"/>
  <c r="D856" i="7"/>
  <c r="R856" i="7"/>
  <c r="H856" i="7"/>
  <c r="T856" i="7"/>
  <c r="L856" i="7"/>
  <c r="T853" i="7"/>
  <c r="M838" i="7"/>
  <c r="C838" i="7"/>
  <c r="D838" i="7"/>
  <c r="Q838" i="7"/>
  <c r="T838" i="7"/>
  <c r="M824" i="7"/>
  <c r="Q824" i="7"/>
  <c r="S824" i="7"/>
  <c r="B824" i="7"/>
  <c r="J824" i="7"/>
  <c r="H790" i="7"/>
  <c r="N773" i="7"/>
  <c r="L693" i="7"/>
  <c r="H653" i="7"/>
  <c r="K588" i="7"/>
  <c r="T588" i="7"/>
  <c r="B588" i="7"/>
  <c r="E588" i="7"/>
  <c r="N588" i="7"/>
  <c r="S588" i="7"/>
  <c r="B518" i="7"/>
  <c r="S518" i="7"/>
  <c r="Q518" i="7"/>
  <c r="L387" i="7"/>
  <c r="J387" i="7"/>
  <c r="K387" i="7"/>
  <c r="B387" i="7"/>
  <c r="E387" i="7"/>
  <c r="H387" i="7"/>
  <c r="B583" i="7"/>
  <c r="H583" i="7"/>
  <c r="J583" i="7"/>
  <c r="K583" i="7"/>
  <c r="L543" i="7"/>
  <c r="N543" i="7"/>
  <c r="C493" i="7"/>
  <c r="L493" i="7"/>
  <c r="A423" i="7"/>
  <c r="R423" i="7"/>
  <c r="S423" i="7"/>
  <c r="C423" i="7"/>
  <c r="M423" i="7"/>
  <c r="T423" i="7"/>
  <c r="D423" i="7"/>
  <c r="E423" i="7"/>
  <c r="H423" i="7"/>
  <c r="D393" i="7"/>
  <c r="Q393" i="7"/>
  <c r="S393" i="7"/>
  <c r="A393" i="7"/>
  <c r="B393" i="7"/>
  <c r="C393" i="7"/>
  <c r="N393" i="7"/>
  <c r="R393" i="7"/>
  <c r="L313" i="7"/>
  <c r="M313" i="7"/>
  <c r="C313" i="7"/>
  <c r="J313" i="7"/>
  <c r="K313" i="7"/>
  <c r="E313" i="7"/>
  <c r="B253" i="7"/>
  <c r="R253" i="7"/>
  <c r="D253" i="7"/>
  <c r="S253" i="7"/>
  <c r="E253" i="7"/>
  <c r="T253" i="7"/>
  <c r="K253" i="7"/>
  <c r="H253" i="7"/>
  <c r="J253" i="7"/>
  <c r="L253" i="7"/>
  <c r="N253" i="7"/>
  <c r="M253" i="7"/>
  <c r="B183" i="7"/>
  <c r="A183" i="7"/>
  <c r="C183" i="7"/>
  <c r="D183" i="7"/>
  <c r="H183" i="7"/>
  <c r="M183" i="7"/>
  <c r="T183" i="7"/>
  <c r="K183" i="7"/>
  <c r="L183" i="7"/>
  <c r="N754" i="7"/>
  <c r="L443" i="7"/>
  <c r="N360" i="7"/>
  <c r="A360" i="7"/>
  <c r="B360" i="7"/>
  <c r="M360" i="7"/>
  <c r="R360" i="7"/>
  <c r="J360" i="7"/>
  <c r="Q20" i="7"/>
  <c r="B20" i="7"/>
  <c r="C20" i="7"/>
  <c r="K20" i="7"/>
  <c r="J995" i="7"/>
  <c r="N950" i="7"/>
  <c r="L748" i="7"/>
  <c r="S748" i="7"/>
  <c r="D748" i="7"/>
  <c r="H748" i="7"/>
  <c r="J748" i="7"/>
  <c r="M654" i="7"/>
  <c r="H831" i="7"/>
  <c r="J831" i="7"/>
  <c r="H761" i="7"/>
  <c r="J761" i="7"/>
  <c r="K761" i="7"/>
  <c r="C986" i="7"/>
  <c r="R999" i="7"/>
  <c r="E998" i="7"/>
  <c r="D996" i="7"/>
  <c r="C995" i="7"/>
  <c r="C990" i="7"/>
  <c r="D989" i="7"/>
  <c r="J987" i="7"/>
  <c r="A986" i="7"/>
  <c r="C985" i="7"/>
  <c r="A979" i="7"/>
  <c r="A976" i="7"/>
  <c r="D973" i="7"/>
  <c r="E967" i="7"/>
  <c r="Q956" i="7"/>
  <c r="C956" i="7"/>
  <c r="D950" i="7"/>
  <c r="A946" i="7"/>
  <c r="C939" i="7"/>
  <c r="L930" i="7"/>
  <c r="S928" i="7"/>
  <c r="R926" i="7"/>
  <c r="D926" i="7"/>
  <c r="T918" i="7"/>
  <c r="K916" i="7"/>
  <c r="T908" i="7"/>
  <c r="M906" i="7"/>
  <c r="J905" i="7"/>
  <c r="C900" i="7"/>
  <c r="H896" i="7"/>
  <c r="J895" i="7"/>
  <c r="N856" i="7"/>
  <c r="R853" i="7"/>
  <c r="R843" i="7"/>
  <c r="B838" i="7"/>
  <c r="L836" i="7"/>
  <c r="K831" i="7"/>
  <c r="E827" i="7"/>
  <c r="L824" i="7"/>
  <c r="Q814" i="7"/>
  <c r="S814" i="7"/>
  <c r="T814" i="7"/>
  <c r="C814" i="7"/>
  <c r="L814" i="7"/>
  <c r="N801" i="7"/>
  <c r="D790" i="7"/>
  <c r="A775" i="7"/>
  <c r="R775" i="7"/>
  <c r="S775" i="7"/>
  <c r="B775" i="7"/>
  <c r="C775" i="7"/>
  <c r="L775" i="7"/>
  <c r="D773" i="7"/>
  <c r="Q760" i="7"/>
  <c r="C760" i="7"/>
  <c r="H760" i="7"/>
  <c r="J693" i="7"/>
  <c r="A658" i="7"/>
  <c r="B658" i="7"/>
  <c r="E653" i="7"/>
  <c r="K626" i="7"/>
  <c r="M626" i="7"/>
  <c r="N626" i="7"/>
  <c r="C588" i="7"/>
  <c r="A518" i="7"/>
  <c r="M514" i="7"/>
  <c r="H447" i="7"/>
  <c r="Q793" i="7"/>
  <c r="D793" i="7"/>
  <c r="R745" i="7"/>
  <c r="S745" i="7"/>
  <c r="B468" i="7"/>
  <c r="C468" i="7"/>
  <c r="L468" i="7"/>
  <c r="L733" i="7"/>
  <c r="C733" i="7"/>
  <c r="R733" i="7"/>
  <c r="Q563" i="7"/>
  <c r="E563" i="7"/>
  <c r="H563" i="7"/>
  <c r="M563" i="7"/>
  <c r="N563" i="7"/>
  <c r="S563" i="7"/>
  <c r="T563" i="7"/>
  <c r="D413" i="7"/>
  <c r="A413" i="7"/>
  <c r="Q363" i="7"/>
  <c r="B363" i="7"/>
  <c r="C363" i="7"/>
  <c r="T363" i="7"/>
  <c r="R293" i="7"/>
  <c r="T293" i="7"/>
  <c r="B223" i="7"/>
  <c r="K223" i="7"/>
  <c r="Q223" i="7"/>
  <c r="C223" i="7"/>
  <c r="T223" i="7"/>
  <c r="D223" i="7"/>
  <c r="E223" i="7"/>
  <c r="H223" i="7"/>
  <c r="J223" i="7"/>
  <c r="R223" i="7"/>
  <c r="S223" i="7"/>
  <c r="L173" i="7"/>
  <c r="K173" i="7"/>
  <c r="Q173" i="7"/>
  <c r="R173" i="7"/>
  <c r="B173" i="7"/>
  <c r="H173" i="7"/>
  <c r="T173" i="7"/>
  <c r="D173" i="7"/>
  <c r="A173" i="7"/>
  <c r="C173" i="7"/>
  <c r="Q83" i="7"/>
  <c r="K83" i="7"/>
  <c r="L83" i="7"/>
  <c r="N83" i="7"/>
  <c r="T83" i="7"/>
  <c r="C83" i="7"/>
  <c r="D83" i="7"/>
  <c r="H83" i="7"/>
  <c r="J83" i="7"/>
  <c r="K995" i="7"/>
  <c r="M957" i="7"/>
  <c r="N946" i="7"/>
  <c r="J423" i="7"/>
  <c r="J841" i="7"/>
  <c r="M841" i="7"/>
  <c r="E721" i="7"/>
  <c r="Q721" i="7"/>
  <c r="E995" i="7"/>
  <c r="S999" i="7"/>
  <c r="D995" i="7"/>
  <c r="Q999" i="7"/>
  <c r="C998" i="7"/>
  <c r="C996" i="7"/>
  <c r="A990" i="7"/>
  <c r="S988" i="7"/>
  <c r="C987" i="7"/>
  <c r="B973" i="7"/>
  <c r="D967" i="7"/>
  <c r="T958" i="7"/>
  <c r="S951" i="7"/>
  <c r="C950" i="7"/>
  <c r="T945" i="7"/>
  <c r="B939" i="7"/>
  <c r="J930" i="7"/>
  <c r="Q926" i="7"/>
  <c r="C926" i="7"/>
  <c r="Q918" i="7"/>
  <c r="J916" i="7"/>
  <c r="S908" i="7"/>
  <c r="L906" i="7"/>
  <c r="H905" i="7"/>
  <c r="A900" i="7"/>
  <c r="E896" i="7"/>
  <c r="E895" i="7"/>
  <c r="S889" i="7"/>
  <c r="K889" i="7"/>
  <c r="K875" i="7"/>
  <c r="D875" i="7"/>
  <c r="M875" i="7"/>
  <c r="S875" i="7"/>
  <c r="M856" i="7"/>
  <c r="D827" i="7"/>
  <c r="K824" i="7"/>
  <c r="M818" i="7"/>
  <c r="H818" i="7"/>
  <c r="J818" i="7"/>
  <c r="Q818" i="7"/>
  <c r="E770" i="7"/>
  <c r="R770" i="7"/>
  <c r="R766" i="7"/>
  <c r="A766" i="7"/>
  <c r="C766" i="7"/>
  <c r="D766" i="7"/>
  <c r="K766" i="7"/>
  <c r="Q766" i="7"/>
  <c r="D755" i="7"/>
  <c r="A755" i="7"/>
  <c r="S755" i="7"/>
  <c r="B755" i="7"/>
  <c r="T755" i="7"/>
  <c r="C755" i="7"/>
  <c r="E755" i="7"/>
  <c r="N755" i="7"/>
  <c r="R718" i="7"/>
  <c r="Q598" i="7"/>
  <c r="T598" i="7"/>
  <c r="B563" i="7"/>
  <c r="R557" i="7"/>
  <c r="S557" i="7"/>
  <c r="A557" i="7"/>
  <c r="T557" i="7"/>
  <c r="B557" i="7"/>
  <c r="E557" i="7"/>
  <c r="H557" i="7"/>
  <c r="D557" i="7"/>
  <c r="L557" i="7"/>
  <c r="B504" i="7"/>
  <c r="T504" i="7"/>
  <c r="D504" i="7"/>
  <c r="J504" i="7"/>
  <c r="L495" i="7"/>
  <c r="S495" i="7"/>
  <c r="C495" i="7"/>
  <c r="D495" i="7"/>
  <c r="H495" i="7"/>
  <c r="N495" i="7"/>
  <c r="K890" i="7"/>
  <c r="L890" i="7"/>
  <c r="Q890" i="7"/>
  <c r="C890" i="7"/>
  <c r="T890" i="7"/>
  <c r="D695" i="7"/>
  <c r="S695" i="7"/>
  <c r="B695" i="7"/>
  <c r="C695" i="7"/>
  <c r="E695" i="7"/>
  <c r="J695" i="7"/>
  <c r="K695" i="7"/>
  <c r="L695" i="7"/>
  <c r="B555" i="7"/>
  <c r="S555" i="7"/>
  <c r="D555" i="7"/>
  <c r="E555" i="7"/>
  <c r="R555" i="7"/>
  <c r="M853" i="7"/>
  <c r="J853" i="7"/>
  <c r="S853" i="7"/>
  <c r="L743" i="7"/>
  <c r="C743" i="7"/>
  <c r="D743" i="7"/>
  <c r="S743" i="7"/>
  <c r="T743" i="7"/>
  <c r="S623" i="7"/>
  <c r="Q623" i="7"/>
  <c r="A623" i="7"/>
  <c r="A553" i="7"/>
  <c r="C553" i="7"/>
  <c r="S553" i="7"/>
  <c r="T553" i="7"/>
  <c r="D403" i="7"/>
  <c r="S403" i="7"/>
  <c r="T403" i="7"/>
  <c r="A403" i="7"/>
  <c r="C323" i="7"/>
  <c r="S323" i="7"/>
  <c r="D323" i="7"/>
  <c r="T323" i="7"/>
  <c r="H323" i="7"/>
  <c r="K323" i="7"/>
  <c r="L323" i="7"/>
  <c r="N323" i="7"/>
  <c r="R323" i="7"/>
  <c r="B323" i="7"/>
  <c r="M323" i="7"/>
  <c r="Q323" i="7"/>
  <c r="B243" i="7"/>
  <c r="C243" i="7"/>
  <c r="S243" i="7"/>
  <c r="D243" i="7"/>
  <c r="T243" i="7"/>
  <c r="E243" i="7"/>
  <c r="K243" i="7"/>
  <c r="H243" i="7"/>
  <c r="J243" i="7"/>
  <c r="L243" i="7"/>
  <c r="R243" i="7"/>
  <c r="Q243" i="7"/>
  <c r="D103" i="7"/>
  <c r="T103" i="7"/>
  <c r="H103" i="7"/>
  <c r="J103" i="7"/>
  <c r="K103" i="7"/>
  <c r="L103" i="7"/>
  <c r="N103" i="7"/>
  <c r="M103" i="7"/>
  <c r="Q103" i="7"/>
  <c r="R103" i="7"/>
  <c r="B103" i="7"/>
  <c r="C103" i="7"/>
  <c r="K989" i="7"/>
  <c r="N874" i="7"/>
  <c r="J874" i="7"/>
  <c r="M874" i="7"/>
  <c r="J793" i="7"/>
  <c r="B736" i="7"/>
  <c r="R736" i="7"/>
  <c r="T736" i="7"/>
  <c r="C736" i="7"/>
  <c r="D736" i="7"/>
  <c r="J736" i="7"/>
  <c r="K736" i="7"/>
  <c r="N654" i="7"/>
  <c r="E986" i="7"/>
  <c r="K973" i="7"/>
  <c r="Q783" i="7"/>
  <c r="S117" i="7"/>
  <c r="T117" i="7"/>
  <c r="T989" i="7"/>
  <c r="T971" i="7"/>
  <c r="R951" i="7"/>
  <c r="B950" i="7"/>
  <c r="S946" i="7"/>
  <c r="H930" i="7"/>
  <c r="H916" i="7"/>
  <c r="K911" i="7"/>
  <c r="E905" i="7"/>
  <c r="L901" i="7"/>
  <c r="C896" i="7"/>
  <c r="D895" i="7"/>
  <c r="B878" i="7"/>
  <c r="N878" i="7"/>
  <c r="H875" i="7"/>
  <c r="B859" i="7"/>
  <c r="K859" i="7"/>
  <c r="L859" i="7"/>
  <c r="K856" i="7"/>
  <c r="D853" i="7"/>
  <c r="C830" i="7"/>
  <c r="T826" i="7"/>
  <c r="J826" i="7"/>
  <c r="M826" i="7"/>
  <c r="H824" i="7"/>
  <c r="E818" i="7"/>
  <c r="T769" i="7"/>
  <c r="B769" i="7"/>
  <c r="K769" i="7"/>
  <c r="N766" i="7"/>
  <c r="M755" i="7"/>
  <c r="T733" i="7"/>
  <c r="R675" i="7"/>
  <c r="S675" i="7"/>
  <c r="A563" i="7"/>
  <c r="N557" i="7"/>
  <c r="B553" i="7"/>
  <c r="K845" i="7"/>
  <c r="C845" i="7"/>
  <c r="D845" i="7"/>
  <c r="Q845" i="7"/>
  <c r="D805" i="7"/>
  <c r="E805" i="7"/>
  <c r="N805" i="7"/>
  <c r="Q414" i="7"/>
  <c r="A414" i="7"/>
  <c r="C414" i="7"/>
  <c r="S414" i="7"/>
  <c r="B213" i="7"/>
  <c r="R213" i="7"/>
  <c r="S213" i="7"/>
  <c r="T213" i="7"/>
  <c r="D213" i="7"/>
  <c r="H213" i="7"/>
  <c r="J213" i="7"/>
  <c r="E213" i="7"/>
  <c r="N143" i="7"/>
  <c r="R143" i="7"/>
  <c r="L73" i="7"/>
  <c r="A73" i="7"/>
  <c r="B73" i="7"/>
  <c r="E73" i="7"/>
  <c r="K73" i="7"/>
  <c r="T73" i="7"/>
  <c r="Q73" i="7"/>
  <c r="N890" i="7"/>
  <c r="R825" i="7"/>
  <c r="C825" i="7"/>
  <c r="S825" i="7"/>
  <c r="E946" i="7"/>
  <c r="A915" i="7"/>
  <c r="Q786" i="7"/>
  <c r="R786" i="7"/>
  <c r="A744" i="7"/>
  <c r="B389" i="7"/>
  <c r="R389" i="7"/>
  <c r="C389" i="7"/>
  <c r="S389" i="7"/>
  <c r="E389" i="7"/>
  <c r="H389" i="7"/>
  <c r="K389" i="7"/>
  <c r="D389" i="7"/>
  <c r="J389" i="7"/>
  <c r="N389" i="7"/>
  <c r="Q389" i="7"/>
  <c r="T389" i="7"/>
  <c r="H999" i="7"/>
  <c r="S973" i="7"/>
  <c r="S971" i="7"/>
  <c r="J969" i="7"/>
  <c r="J958" i="7"/>
  <c r="M956" i="7"/>
  <c r="Q951" i="7"/>
  <c r="R946" i="7"/>
  <c r="J945" i="7"/>
  <c r="T930" i="7"/>
  <c r="E930" i="7"/>
  <c r="N926" i="7"/>
  <c r="D920" i="7"/>
  <c r="C918" i="7"/>
  <c r="S915" i="7"/>
  <c r="J911" i="7"/>
  <c r="K908" i="7"/>
  <c r="T905" i="7"/>
  <c r="D905" i="7"/>
  <c r="T900" i="7"/>
  <c r="T895" i="7"/>
  <c r="S890" i="7"/>
  <c r="N877" i="7"/>
  <c r="D877" i="7"/>
  <c r="L877" i="7"/>
  <c r="E875" i="7"/>
  <c r="J859" i="7"/>
  <c r="J856" i="7"/>
  <c r="C853" i="7"/>
  <c r="S845" i="7"/>
  <c r="B835" i="7"/>
  <c r="Q835" i="7"/>
  <c r="H826" i="7"/>
  <c r="C824" i="7"/>
  <c r="D818" i="7"/>
  <c r="J814" i="7"/>
  <c r="M769" i="7"/>
  <c r="H755" i="7"/>
  <c r="S733" i="7"/>
  <c r="B724" i="7"/>
  <c r="C724" i="7"/>
  <c r="S724" i="7"/>
  <c r="D724" i="7"/>
  <c r="E724" i="7"/>
  <c r="J724" i="7"/>
  <c r="K724" i="7"/>
  <c r="L724" i="7"/>
  <c r="M724" i="7"/>
  <c r="R695" i="7"/>
  <c r="K667" i="7"/>
  <c r="T667" i="7"/>
  <c r="C667" i="7"/>
  <c r="E667" i="7"/>
  <c r="H667" i="7"/>
  <c r="J667" i="7"/>
  <c r="D649" i="7"/>
  <c r="E649" i="7"/>
  <c r="K649" i="7"/>
  <c r="Q649" i="7"/>
  <c r="R649" i="7"/>
  <c r="T649" i="7"/>
  <c r="A649" i="7"/>
  <c r="C649" i="7"/>
  <c r="M415" i="7"/>
  <c r="S415" i="7"/>
  <c r="L739" i="7"/>
  <c r="A739" i="7"/>
  <c r="B739" i="7"/>
  <c r="E773" i="7"/>
  <c r="A773" i="7"/>
  <c r="B773" i="7"/>
  <c r="C773" i="7"/>
  <c r="Q613" i="7"/>
  <c r="B613" i="7"/>
  <c r="A383" i="7"/>
  <c r="R383" i="7"/>
  <c r="S383" i="7"/>
  <c r="C383" i="7"/>
  <c r="Q383" i="7"/>
  <c r="Q263" i="7"/>
  <c r="C263" i="7"/>
  <c r="J263" i="7"/>
  <c r="L263" i="7"/>
  <c r="E263" i="7"/>
  <c r="H263" i="7"/>
  <c r="B203" i="7"/>
  <c r="E203" i="7"/>
  <c r="H203" i="7"/>
  <c r="J203" i="7"/>
  <c r="M203" i="7"/>
  <c r="L203" i="7"/>
  <c r="R203" i="7"/>
  <c r="S203" i="7"/>
  <c r="T203" i="7"/>
  <c r="K203" i="7"/>
  <c r="M63" i="7"/>
  <c r="K63" i="7"/>
  <c r="N63" i="7"/>
  <c r="J63" i="7"/>
  <c r="L459" i="7"/>
  <c r="C459" i="7"/>
  <c r="D459" i="7"/>
  <c r="J459" i="7"/>
  <c r="K459" i="7"/>
  <c r="N459" i="7"/>
  <c r="J919" i="7"/>
  <c r="N895" i="7"/>
  <c r="K810" i="7"/>
  <c r="R810" i="7"/>
  <c r="T810" i="7"/>
  <c r="B810" i="7"/>
  <c r="L489" i="7"/>
  <c r="H489" i="7"/>
  <c r="J489" i="7"/>
  <c r="K489" i="7"/>
  <c r="B501" i="7"/>
  <c r="J501" i="7"/>
  <c r="S995" i="7"/>
  <c r="S989" i="7"/>
  <c r="S986" i="7"/>
  <c r="E999" i="7"/>
  <c r="R995" i="7"/>
  <c r="R989" i="7"/>
  <c r="N988" i="7"/>
  <c r="R986" i="7"/>
  <c r="M985" i="7"/>
  <c r="D984" i="7"/>
  <c r="K980" i="7"/>
  <c r="Q977" i="7"/>
  <c r="Q973" i="7"/>
  <c r="D971" i="7"/>
  <c r="S960" i="7"/>
  <c r="E958" i="7"/>
  <c r="L956" i="7"/>
  <c r="S950" i="7"/>
  <c r="L949" i="7"/>
  <c r="S930" i="7"/>
  <c r="D930" i="7"/>
  <c r="M926" i="7"/>
  <c r="M925" i="7"/>
  <c r="A920" i="7"/>
  <c r="A918" i="7"/>
  <c r="R915" i="7"/>
  <c r="H911" i="7"/>
  <c r="C908" i="7"/>
  <c r="S905" i="7"/>
  <c r="C905" i="7"/>
  <c r="S900" i="7"/>
  <c r="S895" i="7"/>
  <c r="R890" i="7"/>
  <c r="M877" i="7"/>
  <c r="C875" i="7"/>
  <c r="R870" i="7"/>
  <c r="H859" i="7"/>
  <c r="E856" i="7"/>
  <c r="R845" i="7"/>
  <c r="S840" i="7"/>
  <c r="A826" i="7"/>
  <c r="Q823" i="7"/>
  <c r="E814" i="7"/>
  <c r="Q805" i="7"/>
  <c r="B784" i="7"/>
  <c r="J784" i="7"/>
  <c r="K784" i="7"/>
  <c r="L784" i="7"/>
  <c r="N784" i="7"/>
  <c r="E775" i="7"/>
  <c r="J769" i="7"/>
  <c r="C765" i="7"/>
  <c r="T754" i="7"/>
  <c r="D733" i="7"/>
  <c r="R706" i="7"/>
  <c r="Q695" i="7"/>
  <c r="K678" i="7"/>
  <c r="R678" i="7"/>
  <c r="S678" i="7"/>
  <c r="T678" i="7"/>
  <c r="L649" i="7"/>
  <c r="A580" i="7"/>
  <c r="M580" i="7"/>
  <c r="N580" i="7"/>
  <c r="Q555" i="7"/>
  <c r="R468" i="7"/>
  <c r="T414" i="7"/>
  <c r="J886" i="7"/>
  <c r="C806" i="7"/>
  <c r="B785" i="7"/>
  <c r="J756" i="7"/>
  <c r="B747" i="7"/>
  <c r="J746" i="7"/>
  <c r="Q740" i="7"/>
  <c r="Q737" i="7"/>
  <c r="S725" i="7"/>
  <c r="Q717" i="7"/>
  <c r="R709" i="7"/>
  <c r="Q685" i="7"/>
  <c r="B680" i="7"/>
  <c r="Q674" i="7"/>
  <c r="J669" i="7"/>
  <c r="Q664" i="7"/>
  <c r="C664" i="7"/>
  <c r="T656" i="7"/>
  <c r="C656" i="7"/>
  <c r="B639" i="7"/>
  <c r="H639" i="7"/>
  <c r="J639" i="7"/>
  <c r="N639" i="7"/>
  <c r="R639" i="7"/>
  <c r="R635" i="7"/>
  <c r="R629" i="7"/>
  <c r="B600" i="7"/>
  <c r="R600" i="7"/>
  <c r="D600" i="7"/>
  <c r="S600" i="7"/>
  <c r="E600" i="7"/>
  <c r="T600" i="7"/>
  <c r="H600" i="7"/>
  <c r="K600" i="7"/>
  <c r="L600" i="7"/>
  <c r="M587" i="7"/>
  <c r="R587" i="7"/>
  <c r="S587" i="7"/>
  <c r="T587" i="7"/>
  <c r="C587" i="7"/>
  <c r="E587" i="7"/>
  <c r="H587" i="7"/>
  <c r="R530" i="7"/>
  <c r="A530" i="7"/>
  <c r="C530" i="7"/>
  <c r="Q709" i="7"/>
  <c r="A650" i="7"/>
  <c r="D650" i="7"/>
  <c r="Q650" i="7"/>
  <c r="R625" i="7"/>
  <c r="S625" i="7"/>
  <c r="A625" i="7"/>
  <c r="E625" i="7"/>
  <c r="H625" i="7"/>
  <c r="B575" i="7"/>
  <c r="E575" i="7"/>
  <c r="T575" i="7"/>
  <c r="H575" i="7"/>
  <c r="J575" i="7"/>
  <c r="K575" i="7"/>
  <c r="M575" i="7"/>
  <c r="N575" i="7"/>
  <c r="L470" i="7"/>
  <c r="S470" i="7"/>
  <c r="C470" i="7"/>
  <c r="D470" i="7"/>
  <c r="H470" i="7"/>
  <c r="B394" i="7"/>
  <c r="L394" i="7"/>
  <c r="M394" i="7"/>
  <c r="Q394" i="7"/>
  <c r="C394" i="7"/>
  <c r="R394" i="7"/>
  <c r="E394" i="7"/>
  <c r="T394" i="7"/>
  <c r="S394" i="7"/>
  <c r="D394" i="7"/>
  <c r="H394" i="7"/>
  <c r="B635" i="7"/>
  <c r="E635" i="7"/>
  <c r="S635" i="7"/>
  <c r="H635" i="7"/>
  <c r="T635" i="7"/>
  <c r="K635" i="7"/>
  <c r="N635" i="7"/>
  <c r="S629" i="7"/>
  <c r="T629" i="7"/>
  <c r="C629" i="7"/>
  <c r="N629" i="7"/>
  <c r="Q620" i="7"/>
  <c r="M620" i="7"/>
  <c r="A556" i="7"/>
  <c r="R556" i="7"/>
  <c r="B556" i="7"/>
  <c r="S556" i="7"/>
  <c r="C556" i="7"/>
  <c r="D556" i="7"/>
  <c r="J556" i="7"/>
  <c r="K556" i="7"/>
  <c r="B478" i="7"/>
  <c r="E478" i="7"/>
  <c r="J478" i="7"/>
  <c r="K478" i="7"/>
  <c r="N470" i="7"/>
  <c r="K394" i="7"/>
  <c r="L265" i="7"/>
  <c r="C265" i="7"/>
  <c r="N265" i="7"/>
  <c r="R265" i="7"/>
  <c r="A265" i="7"/>
  <c r="D265" i="7"/>
  <c r="Q265" i="7"/>
  <c r="N225" i="7"/>
  <c r="C887" i="7"/>
  <c r="S864" i="7"/>
  <c r="A858" i="7"/>
  <c r="J837" i="7"/>
  <c r="Q806" i="7"/>
  <c r="S788" i="7"/>
  <c r="R785" i="7"/>
  <c r="B764" i="7"/>
  <c r="R756" i="7"/>
  <c r="D756" i="7"/>
  <c r="K749" i="7"/>
  <c r="R746" i="7"/>
  <c r="D746" i="7"/>
  <c r="H740" i="7"/>
  <c r="R738" i="7"/>
  <c r="B737" i="7"/>
  <c r="E725" i="7"/>
  <c r="C717" i="7"/>
  <c r="L709" i="7"/>
  <c r="Q707" i="7"/>
  <c r="R704" i="7"/>
  <c r="Q696" i="7"/>
  <c r="C685" i="7"/>
  <c r="Q680" i="7"/>
  <c r="J674" i="7"/>
  <c r="R669" i="7"/>
  <c r="D669" i="7"/>
  <c r="M664" i="7"/>
  <c r="Q660" i="7"/>
  <c r="S657" i="7"/>
  <c r="Q656" i="7"/>
  <c r="B650" i="7"/>
  <c r="Q646" i="7"/>
  <c r="A646" i="7"/>
  <c r="D639" i="7"/>
  <c r="M635" i="7"/>
  <c r="B629" i="7"/>
  <c r="D625" i="7"/>
  <c r="J600" i="7"/>
  <c r="D587" i="7"/>
  <c r="D575" i="7"/>
  <c r="N556" i="7"/>
  <c r="C457" i="7"/>
  <c r="R457" i="7"/>
  <c r="S457" i="7"/>
  <c r="A457" i="7"/>
  <c r="R445" i="7"/>
  <c r="A445" i="7"/>
  <c r="B445" i="7"/>
  <c r="J394" i="7"/>
  <c r="R366" i="7"/>
  <c r="B366" i="7"/>
  <c r="D366" i="7"/>
  <c r="H366" i="7"/>
  <c r="E366" i="7"/>
  <c r="J749" i="7"/>
  <c r="E740" i="7"/>
  <c r="A737" i="7"/>
  <c r="D725" i="7"/>
  <c r="B717" i="7"/>
  <c r="K709" i="7"/>
  <c r="H674" i="7"/>
  <c r="L664" i="7"/>
  <c r="L635" i="7"/>
  <c r="S628" i="7"/>
  <c r="T628" i="7"/>
  <c r="D605" i="7"/>
  <c r="E605" i="7"/>
  <c r="Q605" i="7"/>
  <c r="M556" i="7"/>
  <c r="A537" i="7"/>
  <c r="R537" i="7"/>
  <c r="S537" i="7"/>
  <c r="T537" i="7"/>
  <c r="B457" i="7"/>
  <c r="A448" i="7"/>
  <c r="R448" i="7"/>
  <c r="S448" i="7"/>
  <c r="C448" i="7"/>
  <c r="T448" i="7"/>
  <c r="D448" i="7"/>
  <c r="E448" i="7"/>
  <c r="H448" i="7"/>
  <c r="K448" i="7"/>
  <c r="K445" i="7"/>
  <c r="L806" i="7"/>
  <c r="N785" i="7"/>
  <c r="M759" i="7"/>
  <c r="B749" i="7"/>
  <c r="D740" i="7"/>
  <c r="C725" i="7"/>
  <c r="J709" i="7"/>
  <c r="C707" i="7"/>
  <c r="J704" i="7"/>
  <c r="B696" i="7"/>
  <c r="K680" i="7"/>
  <c r="E674" i="7"/>
  <c r="K664" i="7"/>
  <c r="N657" i="7"/>
  <c r="K656" i="7"/>
  <c r="J635" i="7"/>
  <c r="K624" i="7"/>
  <c r="R624" i="7"/>
  <c r="C624" i="7"/>
  <c r="S624" i="7"/>
  <c r="E624" i="7"/>
  <c r="J624" i="7"/>
  <c r="L624" i="7"/>
  <c r="K589" i="7"/>
  <c r="C589" i="7"/>
  <c r="D589" i="7"/>
  <c r="E589" i="7"/>
  <c r="R589" i="7"/>
  <c r="S589" i="7"/>
  <c r="E556" i="7"/>
  <c r="A536" i="7"/>
  <c r="D536" i="7"/>
  <c r="E536" i="7"/>
  <c r="M448" i="7"/>
  <c r="A380" i="7"/>
  <c r="N380" i="7"/>
  <c r="Q380" i="7"/>
  <c r="B176" i="7"/>
  <c r="T176" i="7"/>
  <c r="A176" i="7"/>
  <c r="N176" i="7"/>
  <c r="Q176" i="7"/>
  <c r="S176" i="7"/>
  <c r="C176" i="7"/>
  <c r="E864" i="7"/>
  <c r="C837" i="7"/>
  <c r="K806" i="7"/>
  <c r="A800" i="7"/>
  <c r="C788" i="7"/>
  <c r="M785" i="7"/>
  <c r="A774" i="7"/>
  <c r="L767" i="7"/>
  <c r="H759" i="7"/>
  <c r="N756" i="7"/>
  <c r="N746" i="7"/>
  <c r="C740" i="7"/>
  <c r="H738" i="7"/>
  <c r="H709" i="7"/>
  <c r="H704" i="7"/>
  <c r="L697" i="7"/>
  <c r="K689" i="7"/>
  <c r="C674" i="7"/>
  <c r="N669" i="7"/>
  <c r="J664" i="7"/>
  <c r="J656" i="7"/>
  <c r="D648" i="7"/>
  <c r="H648" i="7"/>
  <c r="D635" i="7"/>
  <c r="S627" i="7"/>
  <c r="T627" i="7"/>
  <c r="N624" i="7"/>
  <c r="K599" i="7"/>
  <c r="S599" i="7"/>
  <c r="H574" i="7"/>
  <c r="B574" i="7"/>
  <c r="C574" i="7"/>
  <c r="D574" i="7"/>
  <c r="E574" i="7"/>
  <c r="Q574" i="7"/>
  <c r="R574" i="7"/>
  <c r="J536" i="7"/>
  <c r="L480" i="7"/>
  <c r="Q480" i="7"/>
  <c r="R480" i="7"/>
  <c r="B480" i="7"/>
  <c r="S480" i="7"/>
  <c r="C480" i="7"/>
  <c r="D480" i="7"/>
  <c r="H480" i="7"/>
  <c r="J480" i="7"/>
  <c r="L448" i="7"/>
  <c r="Q425" i="7"/>
  <c r="S425" i="7"/>
  <c r="T425" i="7"/>
  <c r="A425" i="7"/>
  <c r="B425" i="7"/>
  <c r="D176" i="7"/>
  <c r="K630" i="7"/>
  <c r="H618" i="7"/>
  <c r="A616" i="7"/>
  <c r="H615" i="7"/>
  <c r="R610" i="7"/>
  <c r="T569" i="7"/>
  <c r="T560" i="7"/>
  <c r="D560" i="7"/>
  <c r="R549" i="7"/>
  <c r="E547" i="7"/>
  <c r="R545" i="7"/>
  <c r="D540" i="7"/>
  <c r="D529" i="7"/>
  <c r="S525" i="7"/>
  <c r="S524" i="7"/>
  <c r="Q520" i="7"/>
  <c r="C520" i="7"/>
  <c r="T517" i="7"/>
  <c r="R515" i="7"/>
  <c r="D510" i="7"/>
  <c r="J507" i="7"/>
  <c r="S497" i="7"/>
  <c r="S490" i="7"/>
  <c r="Q484" i="7"/>
  <c r="J464" i="7"/>
  <c r="J328" i="7"/>
  <c r="R328" i="7"/>
  <c r="S328" i="7"/>
  <c r="K328" i="7"/>
  <c r="T615" i="7"/>
  <c r="E615" i="7"/>
  <c r="T577" i="7"/>
  <c r="C560" i="7"/>
  <c r="Q545" i="7"/>
  <c r="S517" i="7"/>
  <c r="Q515" i="7"/>
  <c r="R497" i="7"/>
  <c r="R490" i="7"/>
  <c r="N434" i="7"/>
  <c r="D434" i="7"/>
  <c r="J434" i="7"/>
  <c r="L434" i="7"/>
  <c r="B359" i="7"/>
  <c r="C359" i="7"/>
  <c r="R359" i="7"/>
  <c r="D359" i="7"/>
  <c r="S359" i="7"/>
  <c r="E359" i="7"/>
  <c r="T359" i="7"/>
  <c r="H359" i="7"/>
  <c r="J359" i="7"/>
  <c r="L359" i="7"/>
  <c r="B334" i="7"/>
  <c r="E334" i="7"/>
  <c r="T334" i="7"/>
  <c r="H334" i="7"/>
  <c r="J334" i="7"/>
  <c r="K334" i="7"/>
  <c r="L334" i="7"/>
  <c r="N334" i="7"/>
  <c r="B325" i="7"/>
  <c r="D325" i="7"/>
  <c r="H325" i="7"/>
  <c r="J325" i="7"/>
  <c r="R325" i="7"/>
  <c r="Q309" i="7"/>
  <c r="R309" i="7"/>
  <c r="T309" i="7"/>
  <c r="C309" i="7"/>
  <c r="L255" i="7"/>
  <c r="J255" i="7"/>
  <c r="K255" i="7"/>
  <c r="M255" i="7"/>
  <c r="R255" i="7"/>
  <c r="C255" i="7"/>
  <c r="D255" i="7"/>
  <c r="E255" i="7"/>
  <c r="H255" i="7"/>
  <c r="N255" i="7"/>
  <c r="S255" i="7"/>
  <c r="R240" i="7"/>
  <c r="T240" i="7"/>
  <c r="B70" i="7"/>
  <c r="J70" i="7"/>
  <c r="K70" i="7"/>
  <c r="R57" i="7"/>
  <c r="E57" i="7"/>
  <c r="H57" i="7"/>
  <c r="A376" i="7"/>
  <c r="T376" i="7"/>
  <c r="C376" i="7"/>
  <c r="E376" i="7"/>
  <c r="B157" i="7"/>
  <c r="S157" i="7"/>
  <c r="A147" i="7"/>
  <c r="H147" i="7"/>
  <c r="J147" i="7"/>
  <c r="K147" i="7"/>
  <c r="L147" i="7"/>
  <c r="S147" i="7"/>
  <c r="D147" i="7"/>
  <c r="E147" i="7"/>
  <c r="M147" i="7"/>
  <c r="T147" i="7"/>
  <c r="R144" i="7"/>
  <c r="Q144" i="7"/>
  <c r="N70" i="7"/>
  <c r="A9" i="7"/>
  <c r="K9" i="7"/>
  <c r="L9" i="7"/>
  <c r="T630" i="7"/>
  <c r="E630" i="7"/>
  <c r="T618" i="7"/>
  <c r="B618" i="7"/>
  <c r="R615" i="7"/>
  <c r="T614" i="7"/>
  <c r="Q609" i="7"/>
  <c r="D585" i="7"/>
  <c r="B579" i="7"/>
  <c r="R577" i="7"/>
  <c r="D576" i="7"/>
  <c r="Q560" i="7"/>
  <c r="B549" i="7"/>
  <c r="J545" i="7"/>
  <c r="S540" i="7"/>
  <c r="S529" i="7"/>
  <c r="M525" i="7"/>
  <c r="M520" i="7"/>
  <c r="Q519" i="7"/>
  <c r="A517" i="7"/>
  <c r="J515" i="7"/>
  <c r="R510" i="7"/>
  <c r="M490" i="7"/>
  <c r="B486" i="7"/>
  <c r="R477" i="7"/>
  <c r="H474" i="7"/>
  <c r="D465" i="7"/>
  <c r="Q455" i="7"/>
  <c r="C444" i="7"/>
  <c r="A434" i="7"/>
  <c r="N424" i="7"/>
  <c r="A404" i="7"/>
  <c r="C404" i="7"/>
  <c r="M404" i="7"/>
  <c r="Q384" i="7"/>
  <c r="R384" i="7"/>
  <c r="H376" i="7"/>
  <c r="B364" i="7"/>
  <c r="R364" i="7"/>
  <c r="S364" i="7"/>
  <c r="C364" i="7"/>
  <c r="E364" i="7"/>
  <c r="K359" i="7"/>
  <c r="B339" i="7"/>
  <c r="C339" i="7"/>
  <c r="Q339" i="7"/>
  <c r="D339" i="7"/>
  <c r="R339" i="7"/>
  <c r="E339" i="7"/>
  <c r="S339" i="7"/>
  <c r="H339" i="7"/>
  <c r="T339" i="7"/>
  <c r="J339" i="7"/>
  <c r="L339" i="7"/>
  <c r="D334" i="7"/>
  <c r="D309" i="7"/>
  <c r="M239" i="7"/>
  <c r="B228" i="7"/>
  <c r="E228" i="7"/>
  <c r="T228" i="7"/>
  <c r="H228" i="7"/>
  <c r="J228" i="7"/>
  <c r="N228" i="7"/>
  <c r="R228" i="7"/>
  <c r="S228" i="7"/>
  <c r="C228" i="7"/>
  <c r="K228" i="7"/>
  <c r="K144" i="7"/>
  <c r="H545" i="7"/>
  <c r="L525" i="7"/>
  <c r="L520" i="7"/>
  <c r="H515" i="7"/>
  <c r="K490" i="7"/>
  <c r="D474" i="7"/>
  <c r="A388" i="7"/>
  <c r="T388" i="7"/>
  <c r="C388" i="7"/>
  <c r="D388" i="7"/>
  <c r="H388" i="7"/>
  <c r="D376" i="7"/>
  <c r="S324" i="7"/>
  <c r="T324" i="7"/>
  <c r="B324" i="7"/>
  <c r="C324" i="7"/>
  <c r="D324" i="7"/>
  <c r="K324" i="7"/>
  <c r="B309" i="7"/>
  <c r="L275" i="7"/>
  <c r="Q275" i="7"/>
  <c r="D275" i="7"/>
  <c r="B275" i="7"/>
  <c r="C275" i="7"/>
  <c r="E275" i="7"/>
  <c r="H275" i="7"/>
  <c r="J275" i="7"/>
  <c r="R275" i="7"/>
  <c r="L228" i="7"/>
  <c r="D195" i="7"/>
  <c r="B195" i="7"/>
  <c r="A195" i="7"/>
  <c r="N180" i="7"/>
  <c r="R180" i="7"/>
  <c r="R159" i="7"/>
  <c r="S159" i="7"/>
  <c r="B159" i="7"/>
  <c r="R630" i="7"/>
  <c r="N615" i="7"/>
  <c r="L609" i="7"/>
  <c r="R584" i="7"/>
  <c r="S578" i="7"/>
  <c r="D577" i="7"/>
  <c r="B576" i="7"/>
  <c r="B566" i="7"/>
  <c r="D565" i="7"/>
  <c r="N560" i="7"/>
  <c r="T547" i="7"/>
  <c r="E545" i="7"/>
  <c r="Q540" i="7"/>
  <c r="Q529" i="7"/>
  <c r="K525" i="7"/>
  <c r="C524" i="7"/>
  <c r="K520" i="7"/>
  <c r="C519" i="7"/>
  <c r="R516" i="7"/>
  <c r="E515" i="7"/>
  <c r="N510" i="7"/>
  <c r="T507" i="7"/>
  <c r="H496" i="7"/>
  <c r="D490" i="7"/>
  <c r="M477" i="7"/>
  <c r="J469" i="7"/>
  <c r="Q464" i="7"/>
  <c r="H460" i="7"/>
  <c r="K455" i="7"/>
  <c r="H446" i="7"/>
  <c r="S440" i="7"/>
  <c r="S426" i="7"/>
  <c r="N388" i="7"/>
  <c r="A370" i="7"/>
  <c r="B370" i="7"/>
  <c r="C370" i="7"/>
  <c r="N370" i="7"/>
  <c r="D364" i="7"/>
  <c r="R348" i="7"/>
  <c r="M339" i="7"/>
  <c r="E324" i="7"/>
  <c r="Q304" i="7"/>
  <c r="T304" i="7"/>
  <c r="D228" i="7"/>
  <c r="C159" i="7"/>
  <c r="Q134" i="7"/>
  <c r="B134" i="7"/>
  <c r="C134" i="7"/>
  <c r="E134" i="7"/>
  <c r="D134" i="7"/>
  <c r="T134" i="7"/>
  <c r="L84" i="7"/>
  <c r="D84" i="7"/>
  <c r="C84" i="7"/>
  <c r="A37" i="7"/>
  <c r="K37" i="7"/>
  <c r="J37" i="7"/>
  <c r="M616" i="7"/>
  <c r="M615" i="7"/>
  <c r="D609" i="7"/>
  <c r="T585" i="7"/>
  <c r="T579" i="7"/>
  <c r="C577" i="7"/>
  <c r="K560" i="7"/>
  <c r="D545" i="7"/>
  <c r="J525" i="7"/>
  <c r="J520" i="7"/>
  <c r="D515" i="7"/>
  <c r="M510" i="7"/>
  <c r="C490" i="7"/>
  <c r="C477" i="7"/>
  <c r="E460" i="7"/>
  <c r="B436" i="7"/>
  <c r="S436" i="7"/>
  <c r="T436" i="7"/>
  <c r="A390" i="7"/>
  <c r="D390" i="7"/>
  <c r="J390" i="7"/>
  <c r="E388" i="7"/>
  <c r="B357" i="7"/>
  <c r="N357" i="7"/>
  <c r="L336" i="7"/>
  <c r="T336" i="7"/>
  <c r="A336" i="7"/>
  <c r="D336" i="7"/>
  <c r="E336" i="7"/>
  <c r="N336" i="7"/>
  <c r="Q285" i="7"/>
  <c r="B285" i="7"/>
  <c r="C285" i="7"/>
  <c r="D285" i="7"/>
  <c r="H285" i="7"/>
  <c r="K285" i="7"/>
  <c r="R285" i="7"/>
  <c r="T250" i="7"/>
  <c r="A250" i="7"/>
  <c r="J250" i="7"/>
  <c r="Q250" i="7"/>
  <c r="S250" i="7"/>
  <c r="B250" i="7"/>
  <c r="K246" i="7"/>
  <c r="L246" i="7"/>
  <c r="M246" i="7"/>
  <c r="B246" i="7"/>
  <c r="Q246" i="7"/>
  <c r="C246" i="7"/>
  <c r="E246" i="7"/>
  <c r="H246" i="7"/>
  <c r="J246" i="7"/>
  <c r="N246" i="7"/>
  <c r="S246" i="7"/>
  <c r="A219" i="7"/>
  <c r="S219" i="7"/>
  <c r="N37" i="7"/>
  <c r="T280" i="7"/>
  <c r="Q278" i="7"/>
  <c r="J278" i="7"/>
  <c r="T170" i="7"/>
  <c r="J170" i="7"/>
  <c r="N170" i="7"/>
  <c r="M155" i="7"/>
  <c r="J155" i="7"/>
  <c r="K155" i="7"/>
  <c r="L155" i="7"/>
  <c r="N155" i="7"/>
  <c r="B100" i="7"/>
  <c r="D100" i="7"/>
  <c r="M100" i="7"/>
  <c r="N100" i="7"/>
  <c r="R100" i="7"/>
  <c r="B88" i="7"/>
  <c r="C88" i="7"/>
  <c r="D88" i="7"/>
  <c r="Q88" i="7"/>
  <c r="L76" i="7"/>
  <c r="B76" i="7"/>
  <c r="C76" i="7"/>
  <c r="E76" i="7"/>
  <c r="K76" i="7"/>
  <c r="Q249" i="7"/>
  <c r="S249" i="7"/>
  <c r="R149" i="7"/>
  <c r="S149" i="7"/>
  <c r="L119" i="7"/>
  <c r="E119" i="7"/>
  <c r="H119" i="7"/>
  <c r="J119" i="7"/>
  <c r="R119" i="7"/>
  <c r="T119" i="7"/>
  <c r="L109" i="7"/>
  <c r="R109" i="7"/>
  <c r="S109" i="7"/>
  <c r="L99" i="7"/>
  <c r="D99" i="7"/>
  <c r="T99" i="7"/>
  <c r="E99" i="7"/>
  <c r="H99" i="7"/>
  <c r="J99" i="7"/>
  <c r="K99" i="7"/>
  <c r="L399" i="7"/>
  <c r="R368" i="7"/>
  <c r="T356" i="7"/>
  <c r="K344" i="7"/>
  <c r="S290" i="7"/>
  <c r="M284" i="7"/>
  <c r="R280" i="7"/>
  <c r="C279" i="7"/>
  <c r="L279" i="7"/>
  <c r="E278" i="7"/>
  <c r="S234" i="7"/>
  <c r="R188" i="7"/>
  <c r="R185" i="7"/>
  <c r="A185" i="7"/>
  <c r="B185" i="7"/>
  <c r="D185" i="7"/>
  <c r="T185" i="7"/>
  <c r="Q174" i="7"/>
  <c r="S174" i="7"/>
  <c r="T174" i="7"/>
  <c r="C174" i="7"/>
  <c r="S167" i="7"/>
  <c r="D155" i="7"/>
  <c r="C138" i="7"/>
  <c r="K138" i="7"/>
  <c r="L114" i="7"/>
  <c r="S114" i="7"/>
  <c r="T114" i="7"/>
  <c r="J114" i="7"/>
  <c r="T95" i="7"/>
  <c r="R408" i="7"/>
  <c r="E400" i="7"/>
  <c r="K399" i="7"/>
  <c r="N398" i="7"/>
  <c r="S396" i="7"/>
  <c r="R375" i="7"/>
  <c r="S374" i="7"/>
  <c r="E374" i="7"/>
  <c r="S356" i="7"/>
  <c r="M354" i="7"/>
  <c r="J344" i="7"/>
  <c r="N337" i="7"/>
  <c r="R329" i="7"/>
  <c r="C319" i="7"/>
  <c r="N305" i="7"/>
  <c r="S300" i="7"/>
  <c r="D296" i="7"/>
  <c r="Q290" i="7"/>
  <c r="K289" i="7"/>
  <c r="M286" i="7"/>
  <c r="L284" i="7"/>
  <c r="Q280" i="7"/>
  <c r="K279" i="7"/>
  <c r="D278" i="7"/>
  <c r="B208" i="7"/>
  <c r="T208" i="7"/>
  <c r="C208" i="7"/>
  <c r="D208" i="7"/>
  <c r="N208" i="7"/>
  <c r="Q188" i="7"/>
  <c r="M185" i="7"/>
  <c r="R167" i="7"/>
  <c r="B155" i="7"/>
  <c r="A145" i="7"/>
  <c r="B145" i="7"/>
  <c r="H145" i="7"/>
  <c r="J145" i="7"/>
  <c r="K145" i="7"/>
  <c r="M145" i="7"/>
  <c r="J86" i="7"/>
  <c r="S86" i="7"/>
  <c r="T86" i="7"/>
  <c r="Q26" i="7"/>
  <c r="E26" i="7"/>
  <c r="C278" i="7"/>
  <c r="Q234" i="7"/>
  <c r="C234" i="7"/>
  <c r="K227" i="7"/>
  <c r="C227" i="7"/>
  <c r="E227" i="7"/>
  <c r="H227" i="7"/>
  <c r="N227" i="7"/>
  <c r="Q164" i="7"/>
  <c r="S164" i="7"/>
  <c r="N145" i="7"/>
  <c r="H114" i="7"/>
  <c r="D95" i="7"/>
  <c r="E95" i="7"/>
  <c r="B86" i="7"/>
  <c r="K26" i="7"/>
  <c r="L438" i="7"/>
  <c r="C400" i="7"/>
  <c r="H399" i="7"/>
  <c r="C398" i="7"/>
  <c r="Q374" i="7"/>
  <c r="C374" i="7"/>
  <c r="D356" i="7"/>
  <c r="K354" i="7"/>
  <c r="E344" i="7"/>
  <c r="A296" i="7"/>
  <c r="H290" i="7"/>
  <c r="H289" i="7"/>
  <c r="K286" i="7"/>
  <c r="J284" i="7"/>
  <c r="H280" i="7"/>
  <c r="D279" i="7"/>
  <c r="B278" i="7"/>
  <c r="Q257" i="7"/>
  <c r="R257" i="7"/>
  <c r="B248" i="7"/>
  <c r="D248" i="7"/>
  <c r="E248" i="7"/>
  <c r="H248" i="7"/>
  <c r="Q248" i="7"/>
  <c r="D234" i="7"/>
  <c r="L227" i="7"/>
  <c r="B218" i="7"/>
  <c r="D218" i="7"/>
  <c r="E218" i="7"/>
  <c r="H218" i="7"/>
  <c r="Q218" i="7"/>
  <c r="E208" i="7"/>
  <c r="A188" i="7"/>
  <c r="L145" i="7"/>
  <c r="B95" i="7"/>
  <c r="A34" i="7"/>
  <c r="S34" i="7"/>
  <c r="T34" i="7"/>
  <c r="D34" i="7"/>
  <c r="E34" i="7"/>
  <c r="J34" i="7"/>
  <c r="J26" i="7"/>
  <c r="J439" i="7"/>
  <c r="K438" i="7"/>
  <c r="A419" i="7"/>
  <c r="C408" i="7"/>
  <c r="T399" i="7"/>
  <c r="E399" i="7"/>
  <c r="B398" i="7"/>
  <c r="C396" i="7"/>
  <c r="A356" i="7"/>
  <c r="J354" i="7"/>
  <c r="N349" i="7"/>
  <c r="T344" i="7"/>
  <c r="D344" i="7"/>
  <c r="L306" i="7"/>
  <c r="J300" i="7"/>
  <c r="A299" i="7"/>
  <c r="D290" i="7"/>
  <c r="D289" i="7"/>
  <c r="J286" i="7"/>
  <c r="H284" i="7"/>
  <c r="E280" i="7"/>
  <c r="B279" i="7"/>
  <c r="A256" i="7"/>
  <c r="J256" i="7"/>
  <c r="K256" i="7"/>
  <c r="M256" i="7"/>
  <c r="J248" i="7"/>
  <c r="B234" i="7"/>
  <c r="J227" i="7"/>
  <c r="N218" i="7"/>
  <c r="N207" i="7"/>
  <c r="S207" i="7"/>
  <c r="C207" i="7"/>
  <c r="A128" i="7"/>
  <c r="J109" i="7"/>
  <c r="B99" i="7"/>
  <c r="N64" i="7"/>
  <c r="B64" i="7"/>
  <c r="C64" i="7"/>
  <c r="K34" i="7"/>
  <c r="A29" i="7"/>
  <c r="S29" i="7"/>
  <c r="T29" i="7"/>
  <c r="L29" i="7"/>
  <c r="D26" i="7"/>
  <c r="A14" i="7"/>
  <c r="E14" i="7"/>
  <c r="H14" i="7"/>
  <c r="K14" i="7"/>
  <c r="S267" i="7"/>
  <c r="J206" i="7"/>
  <c r="D198" i="7"/>
  <c r="T186" i="7"/>
  <c r="T127" i="7"/>
  <c r="S97" i="7"/>
  <c r="D94" i="7"/>
  <c r="T85" i="7"/>
  <c r="S65" i="7"/>
  <c r="C65" i="7"/>
  <c r="R60" i="7"/>
  <c r="D44" i="7"/>
  <c r="T24" i="7"/>
  <c r="Q204" i="7"/>
  <c r="T177" i="7"/>
  <c r="T160" i="7"/>
  <c r="K140" i="7"/>
  <c r="R124" i="7"/>
  <c r="M107" i="7"/>
  <c r="H97" i="7"/>
  <c r="S90" i="7"/>
  <c r="M85" i="7"/>
  <c r="L60" i="7"/>
  <c r="N56" i="7"/>
  <c r="A50" i="7"/>
  <c r="S46" i="7"/>
  <c r="N25" i="7"/>
  <c r="M24" i="7"/>
  <c r="J140" i="7"/>
  <c r="L107" i="7"/>
  <c r="E97" i="7"/>
  <c r="L85" i="7"/>
  <c r="L65" i="7"/>
  <c r="K60" i="7"/>
  <c r="M56" i="7"/>
  <c r="R46" i="7"/>
  <c r="M44" i="7"/>
  <c r="M25" i="7"/>
  <c r="L24" i="7"/>
  <c r="K6" i="7"/>
  <c r="A270" i="7"/>
  <c r="B267" i="7"/>
  <c r="A235" i="7"/>
  <c r="N204" i="7"/>
  <c r="J186" i="7"/>
  <c r="D184" i="7"/>
  <c r="D177" i="7"/>
  <c r="D158" i="7"/>
  <c r="D146" i="7"/>
  <c r="H140" i="7"/>
  <c r="L127" i="7"/>
  <c r="H124" i="7"/>
  <c r="K107" i="7"/>
  <c r="M94" i="7"/>
  <c r="K90" i="7"/>
  <c r="K85" i="7"/>
  <c r="N67" i="7"/>
  <c r="K65" i="7"/>
  <c r="J60" i="7"/>
  <c r="K56" i="7"/>
  <c r="Q46" i="7"/>
  <c r="L44" i="7"/>
  <c r="J27" i="7"/>
  <c r="L25" i="7"/>
  <c r="K24" i="7"/>
  <c r="J6" i="7"/>
  <c r="J107" i="7"/>
  <c r="D85" i="7"/>
  <c r="H60" i="7"/>
  <c r="J56" i="7"/>
  <c r="K25" i="7"/>
  <c r="M982" i="7"/>
  <c r="C982" i="7"/>
  <c r="Q982" i="7"/>
  <c r="E982" i="7"/>
  <c r="N982" i="7"/>
  <c r="J982" i="7"/>
  <c r="K982" i="7"/>
  <c r="L982" i="7"/>
  <c r="S982" i="7"/>
  <c r="A982" i="7"/>
  <c r="B812" i="7"/>
  <c r="E812" i="7"/>
  <c r="C812" i="7"/>
  <c r="D812" i="7"/>
  <c r="S812" i="7"/>
  <c r="R812" i="7"/>
  <c r="Q812" i="7"/>
  <c r="H981" i="7"/>
  <c r="E981" i="7"/>
  <c r="R981" i="7"/>
  <c r="J981" i="7"/>
  <c r="Q981" i="7"/>
  <c r="C981" i="7"/>
  <c r="K981" i="7"/>
  <c r="D981" i="7"/>
  <c r="L981" i="7"/>
  <c r="N981" i="7"/>
  <c r="A981" i="7"/>
  <c r="S981" i="7"/>
  <c r="B941" i="7"/>
  <c r="C941" i="7"/>
  <c r="Q941" i="7"/>
  <c r="D941" i="7"/>
  <c r="R941" i="7"/>
  <c r="E941" i="7"/>
  <c r="S941" i="7"/>
  <c r="H941" i="7"/>
  <c r="T941" i="7"/>
  <c r="J941" i="7"/>
  <c r="A941" i="7"/>
  <c r="K941" i="7"/>
  <c r="L941" i="7"/>
  <c r="M941" i="7"/>
  <c r="N941" i="7"/>
  <c r="B931" i="7"/>
  <c r="E931" i="7"/>
  <c r="S931" i="7"/>
  <c r="H931" i="7"/>
  <c r="T931" i="7"/>
  <c r="J931" i="7"/>
  <c r="K931" i="7"/>
  <c r="L931" i="7"/>
  <c r="M931" i="7"/>
  <c r="N931" i="7"/>
  <c r="Q931" i="7"/>
  <c r="R931" i="7"/>
  <c r="D931" i="7"/>
  <c r="C931" i="7"/>
  <c r="A931" i="7"/>
  <c r="B871" i="7"/>
  <c r="C871" i="7"/>
  <c r="Q871" i="7"/>
  <c r="D871" i="7"/>
  <c r="R871" i="7"/>
  <c r="E871" i="7"/>
  <c r="S871" i="7"/>
  <c r="H871" i="7"/>
  <c r="T871" i="7"/>
  <c r="J871" i="7"/>
  <c r="K871" i="7"/>
  <c r="A871" i="7"/>
  <c r="L871" i="7"/>
  <c r="M871" i="7"/>
  <c r="N871" i="7"/>
  <c r="Q551" i="7"/>
  <c r="R551" i="7"/>
  <c r="A551" i="7"/>
  <c r="S551" i="7"/>
  <c r="B551" i="7"/>
  <c r="C551" i="7"/>
  <c r="D551" i="7"/>
  <c r="E551" i="7"/>
  <c r="M551" i="7"/>
  <c r="N551" i="7"/>
  <c r="C962" i="7"/>
  <c r="N962" i="7"/>
  <c r="Q962" i="7"/>
  <c r="S962" i="7"/>
  <c r="K962" i="7"/>
  <c r="B962" i="7"/>
  <c r="L962" i="7"/>
  <c r="J962" i="7"/>
  <c r="D962" i="7"/>
  <c r="B792" i="7"/>
  <c r="R792" i="7"/>
  <c r="C792" i="7"/>
  <c r="D792" i="7"/>
  <c r="K792" i="7"/>
  <c r="L792" i="7"/>
  <c r="A792" i="7"/>
  <c r="J792" i="7"/>
  <c r="M792" i="7"/>
  <c r="N792" i="7"/>
  <c r="Q792" i="7"/>
  <c r="S662" i="7"/>
  <c r="T662" i="7"/>
  <c r="A662" i="7"/>
  <c r="B662" i="7"/>
  <c r="E662" i="7"/>
  <c r="H662" i="7"/>
  <c r="J662" i="7"/>
  <c r="K662" i="7"/>
  <c r="L662" i="7"/>
  <c r="D972" i="7"/>
  <c r="N972" i="7"/>
  <c r="Q972" i="7"/>
  <c r="J972" i="7"/>
  <c r="S972" i="7"/>
  <c r="B972" i="7"/>
  <c r="T672" i="7"/>
  <c r="B672" i="7"/>
  <c r="C672" i="7"/>
  <c r="Q672" i="7"/>
  <c r="E672" i="7"/>
  <c r="S672" i="7"/>
  <c r="Q832" i="7"/>
  <c r="R832" i="7"/>
  <c r="B832" i="7"/>
  <c r="C832" i="7"/>
  <c r="A562" i="7"/>
  <c r="R562" i="7"/>
  <c r="B562" i="7"/>
  <c r="S562" i="7"/>
  <c r="D562" i="7"/>
  <c r="T562" i="7"/>
  <c r="E562" i="7"/>
  <c r="H562" i="7"/>
  <c r="J562" i="7"/>
  <c r="K562" i="7"/>
  <c r="L562" i="7"/>
  <c r="N562" i="7"/>
  <c r="C952" i="7"/>
  <c r="D952" i="7"/>
  <c r="J952" i="7"/>
  <c r="K952" i="7"/>
  <c r="L952" i="7"/>
  <c r="B952" i="7"/>
  <c r="N952" i="7"/>
  <c r="Q952" i="7"/>
  <c r="R952" i="7"/>
  <c r="S952" i="7"/>
  <c r="J735" i="7"/>
  <c r="S735" i="7"/>
  <c r="A735" i="7"/>
  <c r="T735" i="7"/>
  <c r="C735" i="7"/>
  <c r="D735" i="7"/>
  <c r="E735" i="7"/>
  <c r="H735" i="7"/>
  <c r="R735" i="7"/>
  <c r="A132" i="7"/>
  <c r="D132" i="7"/>
  <c r="T132" i="7"/>
  <c r="E132" i="7"/>
  <c r="H132" i="7"/>
  <c r="M132" i="7"/>
  <c r="K132" i="7"/>
  <c r="L132" i="7"/>
  <c r="R132" i="7"/>
  <c r="S132" i="7"/>
  <c r="J132" i="7"/>
  <c r="C682" i="7"/>
  <c r="E682" i="7"/>
  <c r="H682" i="7"/>
  <c r="J682" i="7"/>
  <c r="K682" i="7"/>
  <c r="L682" i="7"/>
  <c r="S682" i="7"/>
  <c r="T682" i="7"/>
  <c r="B418" i="7"/>
  <c r="E418" i="7"/>
  <c r="J418" i="7"/>
  <c r="L418" i="7"/>
  <c r="A418" i="7"/>
  <c r="H418" i="7"/>
  <c r="Q418" i="7"/>
  <c r="T418" i="7"/>
  <c r="N932" i="7"/>
  <c r="B932" i="7"/>
  <c r="Q932" i="7"/>
  <c r="C932" i="7"/>
  <c r="R932" i="7"/>
  <c r="D932" i="7"/>
  <c r="S932" i="7"/>
  <c r="E932" i="7"/>
  <c r="B872" i="7"/>
  <c r="R872" i="7"/>
  <c r="C872" i="7"/>
  <c r="E872" i="7"/>
  <c r="N802" i="7"/>
  <c r="Q802" i="7"/>
  <c r="C802" i="7"/>
  <c r="A802" i="7"/>
  <c r="B802" i="7"/>
  <c r="D802" i="7"/>
  <c r="J802" i="7"/>
  <c r="A722" i="7"/>
  <c r="B722" i="7"/>
  <c r="C722" i="7"/>
  <c r="E722" i="7"/>
  <c r="M722" i="7"/>
  <c r="Q722" i="7"/>
  <c r="S722" i="7"/>
  <c r="T722" i="7"/>
  <c r="M592" i="7"/>
  <c r="L592" i="7"/>
  <c r="N592" i="7"/>
  <c r="Q592" i="7"/>
  <c r="R592" i="7"/>
  <c r="B592" i="7"/>
  <c r="S592" i="7"/>
  <c r="C592" i="7"/>
  <c r="T592" i="7"/>
  <c r="H592" i="7"/>
  <c r="D592" i="7"/>
  <c r="E592" i="7"/>
  <c r="A542" i="7"/>
  <c r="E542" i="7"/>
  <c r="H542" i="7"/>
  <c r="J542" i="7"/>
  <c r="J472" i="7"/>
  <c r="E472" i="7"/>
  <c r="S472" i="7"/>
  <c r="T472" i="7"/>
  <c r="D472" i="7"/>
  <c r="T402" i="7"/>
  <c r="N402" i="7"/>
  <c r="M252" i="7"/>
  <c r="N252" i="7"/>
  <c r="J182" i="7"/>
  <c r="K182" i="7"/>
  <c r="A112" i="7"/>
  <c r="H112" i="7"/>
  <c r="L112" i="7"/>
  <c r="M112" i="7"/>
  <c r="R112" i="7"/>
  <c r="E112" i="7"/>
  <c r="T112" i="7"/>
  <c r="K112" i="7"/>
  <c r="S112" i="7"/>
  <c r="D112" i="7"/>
  <c r="J112" i="7"/>
  <c r="M72" i="7"/>
  <c r="H72" i="7"/>
  <c r="J72" i="7"/>
  <c r="K72" i="7"/>
  <c r="L72" i="7"/>
  <c r="Q72" i="7"/>
  <c r="B72" i="7"/>
  <c r="R72" i="7"/>
  <c r="E72" i="7"/>
  <c r="C72" i="7"/>
  <c r="D72" i="7"/>
  <c r="S72" i="7"/>
  <c r="T72" i="7"/>
  <c r="E936" i="7"/>
  <c r="L872" i="7"/>
  <c r="B665" i="7"/>
  <c r="R665" i="7"/>
  <c r="S665" i="7"/>
  <c r="C665" i="7"/>
  <c r="B961" i="7"/>
  <c r="A961" i="7"/>
  <c r="D961" i="7"/>
  <c r="R961" i="7"/>
  <c r="E961" i="7"/>
  <c r="S961" i="7"/>
  <c r="H961" i="7"/>
  <c r="T961" i="7"/>
  <c r="B901" i="7"/>
  <c r="A901" i="7"/>
  <c r="C901" i="7"/>
  <c r="Q901" i="7"/>
  <c r="D901" i="7"/>
  <c r="R901" i="7"/>
  <c r="E901" i="7"/>
  <c r="S901" i="7"/>
  <c r="H901" i="7"/>
  <c r="T901" i="7"/>
  <c r="J901" i="7"/>
  <c r="B861" i="7"/>
  <c r="M861" i="7"/>
  <c r="N861" i="7"/>
  <c r="A861" i="7"/>
  <c r="C861" i="7"/>
  <c r="Q861" i="7"/>
  <c r="D861" i="7"/>
  <c r="R861" i="7"/>
  <c r="E861" i="7"/>
  <c r="S861" i="7"/>
  <c r="B801" i="7"/>
  <c r="D801" i="7"/>
  <c r="R801" i="7"/>
  <c r="E801" i="7"/>
  <c r="S801" i="7"/>
  <c r="H801" i="7"/>
  <c r="T801" i="7"/>
  <c r="L801" i="7"/>
  <c r="Q801" i="7"/>
  <c r="A801" i="7"/>
  <c r="C801" i="7"/>
  <c r="B751" i="7"/>
  <c r="L751" i="7"/>
  <c r="M751" i="7"/>
  <c r="N751" i="7"/>
  <c r="A751" i="7"/>
  <c r="C751" i="7"/>
  <c r="Q751" i="7"/>
  <c r="D751" i="7"/>
  <c r="R751" i="7"/>
  <c r="S751" i="7"/>
  <c r="T751" i="7"/>
  <c r="A701" i="7"/>
  <c r="N701" i="7"/>
  <c r="A641" i="7"/>
  <c r="B641" i="7"/>
  <c r="D641" i="7"/>
  <c r="R641" i="7"/>
  <c r="S641" i="7"/>
  <c r="T641" i="7"/>
  <c r="B591" i="7"/>
  <c r="M591" i="7"/>
  <c r="N591" i="7"/>
  <c r="R591" i="7"/>
  <c r="C591" i="7"/>
  <c r="S591" i="7"/>
  <c r="D591" i="7"/>
  <c r="E591" i="7"/>
  <c r="J591" i="7"/>
  <c r="K591" i="7"/>
  <c r="L591" i="7"/>
  <c r="A541" i="7"/>
  <c r="C541" i="7"/>
  <c r="D541" i="7"/>
  <c r="E541" i="7"/>
  <c r="J541" i="7"/>
  <c r="K541" i="7"/>
  <c r="M541" i="7"/>
  <c r="N541" i="7"/>
  <c r="R541" i="7"/>
  <c r="S541" i="7"/>
  <c r="B471" i="7"/>
  <c r="H471" i="7"/>
  <c r="K471" i="7"/>
  <c r="L471" i="7"/>
  <c r="M471" i="7"/>
  <c r="S421" i="7"/>
  <c r="T421" i="7"/>
  <c r="A421" i="7"/>
  <c r="B421" i="7"/>
  <c r="E421" i="7"/>
  <c r="H421" i="7"/>
  <c r="J421" i="7"/>
  <c r="L351" i="7"/>
  <c r="E351" i="7"/>
  <c r="H351" i="7"/>
  <c r="J351" i="7"/>
  <c r="K351" i="7"/>
  <c r="N351" i="7"/>
  <c r="R351" i="7"/>
  <c r="A351" i="7"/>
  <c r="T351" i="7"/>
  <c r="D351" i="7"/>
  <c r="S351" i="7"/>
  <c r="S281" i="7"/>
  <c r="M281" i="7"/>
  <c r="A281" i="7"/>
  <c r="N241" i="7"/>
  <c r="Q241" i="7"/>
  <c r="C241" i="7"/>
  <c r="J241" i="7"/>
  <c r="S241" i="7"/>
  <c r="A241" i="7"/>
  <c r="B241" i="7"/>
  <c r="J101" i="7"/>
  <c r="H101" i="7"/>
  <c r="M101" i="7"/>
  <c r="R101" i="7"/>
  <c r="S101" i="7"/>
  <c r="E101" i="7"/>
  <c r="D101" i="7"/>
  <c r="K101" i="7"/>
  <c r="L101" i="7"/>
  <c r="T101" i="7"/>
  <c r="C101" i="7"/>
  <c r="J91" i="7"/>
  <c r="B91" i="7"/>
  <c r="C91" i="7"/>
  <c r="M91" i="7"/>
  <c r="N91" i="7"/>
  <c r="Q91" i="7"/>
  <c r="R91" i="7"/>
  <c r="S81" i="7"/>
  <c r="A81" i="7"/>
  <c r="T81" i="7"/>
  <c r="B81" i="7"/>
  <c r="C81" i="7"/>
  <c r="D81" i="7"/>
  <c r="E81" i="7"/>
  <c r="N81" i="7"/>
  <c r="R81" i="7"/>
  <c r="Q81" i="7"/>
  <c r="T51" i="7"/>
  <c r="L979" i="7"/>
  <c r="L977" i="7"/>
  <c r="M976" i="7"/>
  <c r="J975" i="7"/>
  <c r="R971" i="7"/>
  <c r="K970" i="7"/>
  <c r="N970" i="7"/>
  <c r="Q970" i="7"/>
  <c r="J963" i="7"/>
  <c r="Q961" i="7"/>
  <c r="N960" i="7"/>
  <c r="M943" i="7"/>
  <c r="H943" i="7"/>
  <c r="J943" i="7"/>
  <c r="K943" i="7"/>
  <c r="L943" i="7"/>
  <c r="N943" i="7"/>
  <c r="K940" i="7"/>
  <c r="H940" i="7"/>
  <c r="J940" i="7"/>
  <c r="L940" i="7"/>
  <c r="M940" i="7"/>
  <c r="N940" i="7"/>
  <c r="D936" i="7"/>
  <c r="M932" i="7"/>
  <c r="B922" i="7"/>
  <c r="N898" i="7"/>
  <c r="M888" i="7"/>
  <c r="C888" i="7"/>
  <c r="S888" i="7"/>
  <c r="D888" i="7"/>
  <c r="T888" i="7"/>
  <c r="E888" i="7"/>
  <c r="H888" i="7"/>
  <c r="K888" i="7"/>
  <c r="L888" i="7"/>
  <c r="K872" i="7"/>
  <c r="K860" i="7"/>
  <c r="S860" i="7"/>
  <c r="T860" i="7"/>
  <c r="B860" i="7"/>
  <c r="C860" i="7"/>
  <c r="D860" i="7"/>
  <c r="N854" i="7"/>
  <c r="B849" i="7"/>
  <c r="C849" i="7"/>
  <c r="E849" i="7"/>
  <c r="H849" i="7"/>
  <c r="C844" i="7"/>
  <c r="E844" i="7"/>
  <c r="H844" i="7"/>
  <c r="J844" i="7"/>
  <c r="K844" i="7"/>
  <c r="L844" i="7"/>
  <c r="N844" i="7"/>
  <c r="L841" i="7"/>
  <c r="K801" i="7"/>
  <c r="B776" i="7"/>
  <c r="H776" i="7"/>
  <c r="T776" i="7"/>
  <c r="J776" i="7"/>
  <c r="K776" i="7"/>
  <c r="M776" i="7"/>
  <c r="N776" i="7"/>
  <c r="S776" i="7"/>
  <c r="A776" i="7"/>
  <c r="C776" i="7"/>
  <c r="D776" i="7"/>
  <c r="E776" i="7"/>
  <c r="B714" i="7"/>
  <c r="C714" i="7"/>
  <c r="Q714" i="7"/>
  <c r="D714" i="7"/>
  <c r="R714" i="7"/>
  <c r="E714" i="7"/>
  <c r="S714" i="7"/>
  <c r="H714" i="7"/>
  <c r="T714" i="7"/>
  <c r="J714" i="7"/>
  <c r="K714" i="7"/>
  <c r="A714" i="7"/>
  <c r="L714" i="7"/>
  <c r="K708" i="7"/>
  <c r="D708" i="7"/>
  <c r="S708" i="7"/>
  <c r="E708" i="7"/>
  <c r="T708" i="7"/>
  <c r="H708" i="7"/>
  <c r="J708" i="7"/>
  <c r="L708" i="7"/>
  <c r="M708" i="7"/>
  <c r="R708" i="7"/>
  <c r="B708" i="7"/>
  <c r="N684" i="7"/>
  <c r="J665" i="7"/>
  <c r="A994" i="7"/>
  <c r="B834" i="7"/>
  <c r="Q834" i="7"/>
  <c r="C834" i="7"/>
  <c r="E834" i="7"/>
  <c r="N991" i="7"/>
  <c r="N735" i="7"/>
  <c r="E862" i="7"/>
  <c r="Q862" i="7"/>
  <c r="R862" i="7"/>
  <c r="S862" i="7"/>
  <c r="A642" i="7"/>
  <c r="T642" i="7"/>
  <c r="A572" i="7"/>
  <c r="E572" i="7"/>
  <c r="L572" i="7"/>
  <c r="S572" i="7"/>
  <c r="T572" i="7"/>
  <c r="Q502" i="7"/>
  <c r="R502" i="7"/>
  <c r="Q452" i="7"/>
  <c r="A452" i="7"/>
  <c r="A382" i="7"/>
  <c r="B382" i="7"/>
  <c r="E382" i="7"/>
  <c r="H382" i="7"/>
  <c r="J382" i="7"/>
  <c r="M382" i="7"/>
  <c r="N382" i="7"/>
  <c r="T382" i="7"/>
  <c r="R322" i="7"/>
  <c r="D322" i="7"/>
  <c r="S322" i="7"/>
  <c r="B322" i="7"/>
  <c r="Q242" i="7"/>
  <c r="S242" i="7"/>
  <c r="A242" i="7"/>
  <c r="B242" i="7"/>
  <c r="D242" i="7"/>
  <c r="J242" i="7"/>
  <c r="M242" i="7"/>
  <c r="R162" i="7"/>
  <c r="K162" i="7"/>
  <c r="L162" i="7"/>
  <c r="S162" i="7"/>
  <c r="J162" i="7"/>
  <c r="B162" i="7"/>
  <c r="H162" i="7"/>
  <c r="T32" i="7"/>
  <c r="B891" i="7"/>
  <c r="C891" i="7"/>
  <c r="Q891" i="7"/>
  <c r="D891" i="7"/>
  <c r="R891" i="7"/>
  <c r="E891" i="7"/>
  <c r="S891" i="7"/>
  <c r="H891" i="7"/>
  <c r="T891" i="7"/>
  <c r="J891" i="7"/>
  <c r="K891" i="7"/>
  <c r="A880" i="7"/>
  <c r="C880" i="7"/>
  <c r="B804" i="7"/>
  <c r="T804" i="7"/>
  <c r="E804" i="7"/>
  <c r="H804" i="7"/>
  <c r="L804" i="7"/>
  <c r="A804" i="7"/>
  <c r="J804" i="7"/>
  <c r="K804" i="7"/>
  <c r="B951" i="7"/>
  <c r="K951" i="7"/>
  <c r="L951" i="7"/>
  <c r="M951" i="7"/>
  <c r="N951" i="7"/>
  <c r="A951" i="7"/>
  <c r="B881" i="7"/>
  <c r="A881" i="7"/>
  <c r="C881" i="7"/>
  <c r="Q881" i="7"/>
  <c r="D881" i="7"/>
  <c r="R881" i="7"/>
  <c r="E881" i="7"/>
  <c r="S881" i="7"/>
  <c r="H881" i="7"/>
  <c r="T881" i="7"/>
  <c r="J881" i="7"/>
  <c r="B821" i="7"/>
  <c r="N821" i="7"/>
  <c r="A821" i="7"/>
  <c r="C821" i="7"/>
  <c r="Q821" i="7"/>
  <c r="H821" i="7"/>
  <c r="T821" i="7"/>
  <c r="D821" i="7"/>
  <c r="E821" i="7"/>
  <c r="J821" i="7"/>
  <c r="K821" i="7"/>
  <c r="L821" i="7"/>
  <c r="B761" i="7"/>
  <c r="M761" i="7"/>
  <c r="N761" i="7"/>
  <c r="A761" i="7"/>
  <c r="D761" i="7"/>
  <c r="R761" i="7"/>
  <c r="E761" i="7"/>
  <c r="S761" i="7"/>
  <c r="L761" i="7"/>
  <c r="Q761" i="7"/>
  <c r="T761" i="7"/>
  <c r="M691" i="7"/>
  <c r="D691" i="7"/>
  <c r="E691" i="7"/>
  <c r="H691" i="7"/>
  <c r="J691" i="7"/>
  <c r="Q691" i="7"/>
  <c r="B691" i="7"/>
  <c r="C691" i="7"/>
  <c r="R691" i="7"/>
  <c r="S691" i="7"/>
  <c r="M631" i="7"/>
  <c r="N631" i="7"/>
  <c r="Q631" i="7"/>
  <c r="E631" i="7"/>
  <c r="J631" i="7"/>
  <c r="R631" i="7"/>
  <c r="S631" i="7"/>
  <c r="C631" i="7"/>
  <c r="D631" i="7"/>
  <c r="B571" i="7"/>
  <c r="A571" i="7"/>
  <c r="C571" i="7"/>
  <c r="E571" i="7"/>
  <c r="J571" i="7"/>
  <c r="K571" i="7"/>
  <c r="Q571" i="7"/>
  <c r="H511" i="7"/>
  <c r="S511" i="7"/>
  <c r="A511" i="7"/>
  <c r="N511" i="7"/>
  <c r="Q511" i="7"/>
  <c r="R511" i="7"/>
  <c r="C511" i="7"/>
  <c r="D511" i="7"/>
  <c r="E511" i="7"/>
  <c r="J511" i="7"/>
  <c r="S441" i="7"/>
  <c r="T441" i="7"/>
  <c r="A441" i="7"/>
  <c r="B441" i="7"/>
  <c r="E441" i="7"/>
  <c r="J441" i="7"/>
  <c r="N441" i="7"/>
  <c r="M401" i="7"/>
  <c r="D401" i="7"/>
  <c r="E401" i="7"/>
  <c r="H401" i="7"/>
  <c r="L401" i="7"/>
  <c r="N401" i="7"/>
  <c r="R401" i="7"/>
  <c r="T401" i="7"/>
  <c r="S401" i="7"/>
  <c r="C401" i="7"/>
  <c r="L361" i="7"/>
  <c r="N361" i="7"/>
  <c r="R361" i="7"/>
  <c r="S361" i="7"/>
  <c r="A361" i="7"/>
  <c r="T361" i="7"/>
  <c r="D361" i="7"/>
  <c r="E361" i="7"/>
  <c r="J361" i="7"/>
  <c r="K361" i="7"/>
  <c r="H361" i="7"/>
  <c r="S301" i="7"/>
  <c r="R301" i="7"/>
  <c r="C221" i="7"/>
  <c r="E221" i="7"/>
  <c r="H221" i="7"/>
  <c r="K221" i="7"/>
  <c r="N221" i="7"/>
  <c r="Q221" i="7"/>
  <c r="S221" i="7"/>
  <c r="T221" i="7"/>
  <c r="B221" i="7"/>
  <c r="L221" i="7"/>
  <c r="B151" i="7"/>
  <c r="A151" i="7"/>
  <c r="C151" i="7"/>
  <c r="T151" i="7"/>
  <c r="S151" i="7"/>
  <c r="D151" i="7"/>
  <c r="E151" i="7"/>
  <c r="H151" i="7"/>
  <c r="K151" i="7"/>
  <c r="Q151" i="7"/>
  <c r="M151" i="7"/>
  <c r="N151" i="7"/>
  <c r="K71" i="7"/>
  <c r="L71" i="7"/>
  <c r="M71" i="7"/>
  <c r="N71" i="7"/>
  <c r="R71" i="7"/>
  <c r="J71" i="7"/>
  <c r="A71" i="7"/>
  <c r="C71" i="7"/>
  <c r="N993" i="7"/>
  <c r="M990" i="7"/>
  <c r="K979" i="7"/>
  <c r="N978" i="7"/>
  <c r="J977" i="7"/>
  <c r="L976" i="7"/>
  <c r="Q971" i="7"/>
  <c r="B966" i="7"/>
  <c r="C966" i="7"/>
  <c r="Q966" i="7"/>
  <c r="E966" i="7"/>
  <c r="S966" i="7"/>
  <c r="H966" i="7"/>
  <c r="T966" i="7"/>
  <c r="J966" i="7"/>
  <c r="K965" i="7"/>
  <c r="C965" i="7"/>
  <c r="E965" i="7"/>
  <c r="J965" i="7"/>
  <c r="M965" i="7"/>
  <c r="H963" i="7"/>
  <c r="N961" i="7"/>
  <c r="L960" i="7"/>
  <c r="H951" i="7"/>
  <c r="E943" i="7"/>
  <c r="D940" i="7"/>
  <c r="L932" i="7"/>
  <c r="M928" i="7"/>
  <c r="T928" i="7"/>
  <c r="C928" i="7"/>
  <c r="D928" i="7"/>
  <c r="E928" i="7"/>
  <c r="J928" i="7"/>
  <c r="T921" i="7"/>
  <c r="L902" i="7"/>
  <c r="L898" i="7"/>
  <c r="M891" i="7"/>
  <c r="N888" i="7"/>
  <c r="K885" i="7"/>
  <c r="E885" i="7"/>
  <c r="T885" i="7"/>
  <c r="H885" i="7"/>
  <c r="J885" i="7"/>
  <c r="L885" i="7"/>
  <c r="M885" i="7"/>
  <c r="N885" i="7"/>
  <c r="J872" i="7"/>
  <c r="C862" i="7"/>
  <c r="E860" i="7"/>
  <c r="T851" i="7"/>
  <c r="B844" i="7"/>
  <c r="K841" i="7"/>
  <c r="B816" i="7"/>
  <c r="E816" i="7"/>
  <c r="S816" i="7"/>
  <c r="H816" i="7"/>
  <c r="T816" i="7"/>
  <c r="J816" i="7"/>
  <c r="M816" i="7"/>
  <c r="Q816" i="7"/>
  <c r="R816" i="7"/>
  <c r="A816" i="7"/>
  <c r="C816" i="7"/>
  <c r="D816" i="7"/>
  <c r="M804" i="7"/>
  <c r="J801" i="7"/>
  <c r="L776" i="7"/>
  <c r="C761" i="7"/>
  <c r="R711" i="7"/>
  <c r="M706" i="7"/>
  <c r="B706" i="7"/>
  <c r="S706" i="7"/>
  <c r="C706" i="7"/>
  <c r="T706" i="7"/>
  <c r="D706" i="7"/>
  <c r="E706" i="7"/>
  <c r="H706" i="7"/>
  <c r="J706" i="7"/>
  <c r="K706" i="7"/>
  <c r="D684" i="7"/>
  <c r="E665" i="7"/>
  <c r="A596" i="7"/>
  <c r="E596" i="7"/>
  <c r="J596" i="7"/>
  <c r="B936" i="7"/>
  <c r="H936" i="7"/>
  <c r="T936" i="7"/>
  <c r="J936" i="7"/>
  <c r="K936" i="7"/>
  <c r="L936" i="7"/>
  <c r="M936" i="7"/>
  <c r="B682" i="7"/>
  <c r="A892" i="7"/>
  <c r="Q892" i="7"/>
  <c r="S892" i="7"/>
  <c r="B892" i="7"/>
  <c r="C892" i="7"/>
  <c r="B822" i="7"/>
  <c r="L822" i="7"/>
  <c r="M822" i="7"/>
  <c r="E822" i="7"/>
  <c r="J822" i="7"/>
  <c r="K822" i="7"/>
  <c r="R822" i="7"/>
  <c r="Q622" i="7"/>
  <c r="S622" i="7"/>
  <c r="J462" i="7"/>
  <c r="E462" i="7"/>
  <c r="K462" i="7"/>
  <c r="L462" i="7"/>
  <c r="M462" i="7"/>
  <c r="T462" i="7"/>
  <c r="S392" i="7"/>
  <c r="A392" i="7"/>
  <c r="M392" i="7"/>
  <c r="N392" i="7"/>
  <c r="K232" i="7"/>
  <c r="B232" i="7"/>
  <c r="S232" i="7"/>
  <c r="C232" i="7"/>
  <c r="T232" i="7"/>
  <c r="D232" i="7"/>
  <c r="E232" i="7"/>
  <c r="J232" i="7"/>
  <c r="L232" i="7"/>
  <c r="N232" i="7"/>
  <c r="Q232" i="7"/>
  <c r="R232" i="7"/>
  <c r="M192" i="7"/>
  <c r="R192" i="7"/>
  <c r="A122" i="7"/>
  <c r="M122" i="7"/>
  <c r="R122" i="7"/>
  <c r="S122" i="7"/>
  <c r="H122" i="7"/>
  <c r="T122" i="7"/>
  <c r="D122" i="7"/>
  <c r="L122" i="7"/>
  <c r="E122" i="7"/>
  <c r="J122" i="7"/>
  <c r="K122" i="7"/>
  <c r="C102" i="7"/>
  <c r="E102" i="7"/>
  <c r="S102" i="7"/>
  <c r="T102" i="7"/>
  <c r="D102" i="7"/>
  <c r="B102" i="7"/>
  <c r="Q102" i="7"/>
  <c r="A82" i="7"/>
  <c r="Q82" i="7"/>
  <c r="C82" i="7"/>
  <c r="R82" i="7"/>
  <c r="D82" i="7"/>
  <c r="S82" i="7"/>
  <c r="E82" i="7"/>
  <c r="T82" i="7"/>
  <c r="H82" i="7"/>
  <c r="J82" i="7"/>
  <c r="M82" i="7"/>
  <c r="K82" i="7"/>
  <c r="L82" i="7"/>
  <c r="R52" i="7"/>
  <c r="A52" i="7"/>
  <c r="B52" i="7"/>
  <c r="D52" i="7"/>
  <c r="H52" i="7"/>
  <c r="J52" i="7"/>
  <c r="C611" i="7"/>
  <c r="B611" i="7"/>
  <c r="D611" i="7"/>
  <c r="J611" i="7"/>
  <c r="K611" i="7"/>
  <c r="L611" i="7"/>
  <c r="Q611" i="7"/>
  <c r="S611" i="7"/>
  <c r="B481" i="7"/>
  <c r="E481" i="7"/>
  <c r="H481" i="7"/>
  <c r="T481" i="7"/>
  <c r="M411" i="7"/>
  <c r="K411" i="7"/>
  <c r="L411" i="7"/>
  <c r="N411" i="7"/>
  <c r="B411" i="7"/>
  <c r="Q411" i="7"/>
  <c r="C411" i="7"/>
  <c r="D411" i="7"/>
  <c r="E411" i="7"/>
  <c r="H411" i="7"/>
  <c r="J411" i="7"/>
  <c r="R411" i="7"/>
  <c r="S411" i="7"/>
  <c r="A321" i="7"/>
  <c r="K321" i="7"/>
  <c r="E321" i="7"/>
  <c r="H321" i="7"/>
  <c r="J321" i="7"/>
  <c r="T321" i="7"/>
  <c r="L1000" i="7"/>
  <c r="K991" i="7"/>
  <c r="J992" i="7"/>
  <c r="H970" i="7"/>
  <c r="J1000" i="7"/>
  <c r="N999" i="7"/>
  <c r="N997" i="7"/>
  <c r="N996" i="7"/>
  <c r="Q995" i="7"/>
  <c r="A995" i="7"/>
  <c r="J994" i="7"/>
  <c r="J993" i="7"/>
  <c r="C992" i="7"/>
  <c r="E991" i="7"/>
  <c r="L990" i="7"/>
  <c r="Q989" i="7"/>
  <c r="C989" i="7"/>
  <c r="Q987" i="7"/>
  <c r="Q986" i="7"/>
  <c r="L984" i="7"/>
  <c r="Q980" i="7"/>
  <c r="A980" i="7"/>
  <c r="J979" i="7"/>
  <c r="J978" i="7"/>
  <c r="E977" i="7"/>
  <c r="S974" i="7"/>
  <c r="N971" i="7"/>
  <c r="D970" i="7"/>
  <c r="N966" i="7"/>
  <c r="D965" i="7"/>
  <c r="M961" i="7"/>
  <c r="B954" i="7"/>
  <c r="C954" i="7"/>
  <c r="E954" i="7"/>
  <c r="H954" i="7"/>
  <c r="E951" i="7"/>
  <c r="D943" i="7"/>
  <c r="C940" i="7"/>
  <c r="M938" i="7"/>
  <c r="C938" i="7"/>
  <c r="J938" i="7"/>
  <c r="L938" i="7"/>
  <c r="A936" i="7"/>
  <c r="K932" i="7"/>
  <c r="L928" i="7"/>
  <c r="S921" i="7"/>
  <c r="K910" i="7"/>
  <c r="C910" i="7"/>
  <c r="R910" i="7"/>
  <c r="D910" i="7"/>
  <c r="S910" i="7"/>
  <c r="E910" i="7"/>
  <c r="T910" i="7"/>
  <c r="H910" i="7"/>
  <c r="J910" i="7"/>
  <c r="L910" i="7"/>
  <c r="J902" i="7"/>
  <c r="L891" i="7"/>
  <c r="B888" i="7"/>
  <c r="D885" i="7"/>
  <c r="A869" i="7"/>
  <c r="B869" i="7"/>
  <c r="C869" i="7"/>
  <c r="M869" i="7"/>
  <c r="B862" i="7"/>
  <c r="L851" i="7"/>
  <c r="S821" i="7"/>
  <c r="N816" i="7"/>
  <c r="L811" i="7"/>
  <c r="B809" i="7"/>
  <c r="H809" i="7"/>
  <c r="L809" i="7"/>
  <c r="J809" i="7"/>
  <c r="B779" i="7"/>
  <c r="E779" i="7"/>
  <c r="H779" i="7"/>
  <c r="S779" i="7"/>
  <c r="T779" i="7"/>
  <c r="R726" i="7"/>
  <c r="M714" i="7"/>
  <c r="C708" i="7"/>
  <c r="T691" i="7"/>
  <c r="B670" i="7"/>
  <c r="Q670" i="7"/>
  <c r="R670" i="7"/>
  <c r="D665" i="7"/>
  <c r="K596" i="7"/>
  <c r="N979" i="7"/>
  <c r="M963" i="7"/>
  <c r="N963" i="7"/>
  <c r="Q963" i="7"/>
  <c r="R963" i="7"/>
  <c r="B963" i="7"/>
  <c r="S963" i="7"/>
  <c r="A794" i="7"/>
  <c r="B794" i="7"/>
  <c r="T794" i="7"/>
  <c r="E794" i="7"/>
  <c r="Q770" i="7"/>
  <c r="S770" i="7"/>
  <c r="T770" i="7"/>
  <c r="A770" i="7"/>
  <c r="C770" i="7"/>
  <c r="D770" i="7"/>
  <c r="B770" i="7"/>
  <c r="E942" i="7"/>
  <c r="M942" i="7"/>
  <c r="N942" i="7"/>
  <c r="Q942" i="7"/>
  <c r="B942" i="7"/>
  <c r="R942" i="7"/>
  <c r="B842" i="7"/>
  <c r="K842" i="7"/>
  <c r="R842" i="7"/>
  <c r="S842" i="7"/>
  <c r="B772" i="7"/>
  <c r="J772" i="7"/>
  <c r="K772" i="7"/>
  <c r="L772" i="7"/>
  <c r="Q772" i="7"/>
  <c r="N772" i="7"/>
  <c r="B712" i="7"/>
  <c r="C712" i="7"/>
  <c r="T712" i="7"/>
  <c r="E712" i="7"/>
  <c r="H712" i="7"/>
  <c r="J712" i="7"/>
  <c r="K712" i="7"/>
  <c r="L712" i="7"/>
  <c r="M712" i="7"/>
  <c r="N712" i="7"/>
  <c r="S712" i="7"/>
  <c r="S652" i="7"/>
  <c r="A652" i="7"/>
  <c r="M512" i="7"/>
  <c r="N512" i="7"/>
  <c r="T512" i="7"/>
  <c r="A512" i="7"/>
  <c r="E512" i="7"/>
  <c r="H512" i="7"/>
  <c r="J512" i="7"/>
  <c r="K512" i="7"/>
  <c r="L512" i="7"/>
  <c r="S512" i="7"/>
  <c r="J432" i="7"/>
  <c r="A432" i="7"/>
  <c r="R432" i="7"/>
  <c r="C432" i="7"/>
  <c r="S432" i="7"/>
  <c r="E432" i="7"/>
  <c r="H432" i="7"/>
  <c r="Q432" i="7"/>
  <c r="T432" i="7"/>
  <c r="D432" i="7"/>
  <c r="L432" i="7"/>
  <c r="M432" i="7"/>
  <c r="N432" i="7"/>
  <c r="S352" i="7"/>
  <c r="B352" i="7"/>
  <c r="E352" i="7"/>
  <c r="M352" i="7"/>
  <c r="N352" i="7"/>
  <c r="A352" i="7"/>
  <c r="J282" i="7"/>
  <c r="D282" i="7"/>
  <c r="E282" i="7"/>
  <c r="H282" i="7"/>
  <c r="K282" i="7"/>
  <c r="M282" i="7"/>
  <c r="S282" i="7"/>
  <c r="T282" i="7"/>
  <c r="C222" i="7"/>
  <c r="R222" i="7"/>
  <c r="A142" i="7"/>
  <c r="M142" i="7"/>
  <c r="R142" i="7"/>
  <c r="H142" i="7"/>
  <c r="L142" i="7"/>
  <c r="S142" i="7"/>
  <c r="T142" i="7"/>
  <c r="D142" i="7"/>
  <c r="E142" i="7"/>
  <c r="J142" i="7"/>
  <c r="K142" i="7"/>
  <c r="B976" i="7"/>
  <c r="N976" i="7"/>
  <c r="K963" i="7"/>
  <c r="B867" i="7"/>
  <c r="M823" i="7"/>
  <c r="R823" i="7"/>
  <c r="S823" i="7"/>
  <c r="T823" i="7"/>
  <c r="C823" i="7"/>
  <c r="B823" i="7"/>
  <c r="D823" i="7"/>
  <c r="L505" i="7"/>
  <c r="C505" i="7"/>
  <c r="R505" i="7"/>
  <c r="D505" i="7"/>
  <c r="S505" i="7"/>
  <c r="J505" i="7"/>
  <c r="K505" i="7"/>
  <c r="B505" i="7"/>
  <c r="E505" i="7"/>
  <c r="H505" i="7"/>
  <c r="M505" i="7"/>
  <c r="N505" i="7"/>
  <c r="T505" i="7"/>
  <c r="B831" i="7"/>
  <c r="M831" i="7"/>
  <c r="N831" i="7"/>
  <c r="E831" i="7"/>
  <c r="S831" i="7"/>
  <c r="Q831" i="7"/>
  <c r="R831" i="7"/>
  <c r="A831" i="7"/>
  <c r="T831" i="7"/>
  <c r="C831" i="7"/>
  <c r="D831" i="7"/>
  <c r="B771" i="7"/>
  <c r="M771" i="7"/>
  <c r="N771" i="7"/>
  <c r="A771" i="7"/>
  <c r="D771" i="7"/>
  <c r="R771" i="7"/>
  <c r="E771" i="7"/>
  <c r="S771" i="7"/>
  <c r="C771" i="7"/>
  <c r="H771" i="7"/>
  <c r="J771" i="7"/>
  <c r="K771" i="7"/>
  <c r="L771" i="7"/>
  <c r="Q771" i="7"/>
  <c r="M721" i="7"/>
  <c r="H721" i="7"/>
  <c r="J721" i="7"/>
  <c r="K721" i="7"/>
  <c r="L721" i="7"/>
  <c r="N721" i="7"/>
  <c r="T721" i="7"/>
  <c r="B721" i="7"/>
  <c r="C721" i="7"/>
  <c r="D721" i="7"/>
  <c r="A651" i="7"/>
  <c r="B651" i="7"/>
  <c r="R651" i="7"/>
  <c r="S651" i="7"/>
  <c r="T651" i="7"/>
  <c r="C651" i="7"/>
  <c r="D651" i="7"/>
  <c r="E651" i="7"/>
  <c r="K491" i="7"/>
  <c r="N491" i="7"/>
  <c r="A491" i="7"/>
  <c r="A431" i="7"/>
  <c r="B431" i="7"/>
  <c r="H431" i="7"/>
  <c r="J431" i="7"/>
  <c r="M431" i="7"/>
  <c r="N431" i="7"/>
  <c r="S431" i="7"/>
  <c r="T431" i="7"/>
  <c r="E431" i="7"/>
  <c r="C381" i="7"/>
  <c r="S381" i="7"/>
  <c r="D381" i="7"/>
  <c r="T381" i="7"/>
  <c r="E381" i="7"/>
  <c r="H381" i="7"/>
  <c r="J381" i="7"/>
  <c r="K381" i="7"/>
  <c r="N381" i="7"/>
  <c r="A381" i="7"/>
  <c r="B381" i="7"/>
  <c r="Q381" i="7"/>
  <c r="R381" i="7"/>
  <c r="L331" i="7"/>
  <c r="B331" i="7"/>
  <c r="C331" i="7"/>
  <c r="D331" i="7"/>
  <c r="Q331" i="7"/>
  <c r="R331" i="7"/>
  <c r="S331" i="7"/>
  <c r="M271" i="7"/>
  <c r="N271" i="7"/>
  <c r="R271" i="7"/>
  <c r="A271" i="7"/>
  <c r="B181" i="7"/>
  <c r="C181" i="7"/>
  <c r="D181" i="7"/>
  <c r="E181" i="7"/>
  <c r="K181" i="7"/>
  <c r="N181" i="7"/>
  <c r="R181" i="7"/>
  <c r="S181" i="7"/>
  <c r="T181" i="7"/>
  <c r="Q121" i="7"/>
  <c r="R121" i="7"/>
  <c r="S121" i="7"/>
  <c r="T121" i="7"/>
  <c r="B121" i="7"/>
  <c r="D121" i="7"/>
  <c r="H121" i="7"/>
  <c r="K992" i="7"/>
  <c r="N984" i="7"/>
  <c r="M984" i="7"/>
  <c r="L996" i="7"/>
  <c r="T994" i="7"/>
  <c r="A992" i="7"/>
  <c r="K990" i="7"/>
  <c r="K984" i="7"/>
  <c r="T979" i="7"/>
  <c r="H979" i="7"/>
  <c r="E978" i="7"/>
  <c r="J976" i="7"/>
  <c r="L971" i="7"/>
  <c r="B970" i="7"/>
  <c r="M966" i="7"/>
  <c r="C963" i="7"/>
  <c r="L961" i="7"/>
  <c r="D951" i="7"/>
  <c r="C943" i="7"/>
  <c r="B940" i="7"/>
  <c r="J932" i="7"/>
  <c r="K921" i="7"/>
  <c r="J912" i="7"/>
  <c r="A891" i="7"/>
  <c r="C885" i="7"/>
  <c r="N881" i="7"/>
  <c r="B876" i="7"/>
  <c r="D876" i="7"/>
  <c r="R876" i="7"/>
  <c r="E876" i="7"/>
  <c r="S876" i="7"/>
  <c r="H876" i="7"/>
  <c r="T876" i="7"/>
  <c r="J876" i="7"/>
  <c r="K876" i="7"/>
  <c r="L876" i="7"/>
  <c r="T861" i="7"/>
  <c r="K851" i="7"/>
  <c r="M848" i="7"/>
  <c r="D848" i="7"/>
  <c r="S848" i="7"/>
  <c r="E848" i="7"/>
  <c r="T848" i="7"/>
  <c r="H848" i="7"/>
  <c r="J848" i="7"/>
  <c r="K848" i="7"/>
  <c r="L848" i="7"/>
  <c r="R821" i="7"/>
  <c r="L816" i="7"/>
  <c r="K811" i="7"/>
  <c r="D772" i="7"/>
  <c r="S612" i="7"/>
  <c r="B595" i="7"/>
  <c r="C595" i="7"/>
  <c r="Q595" i="7"/>
  <c r="D595" i="7"/>
  <c r="R595" i="7"/>
  <c r="E595" i="7"/>
  <c r="S595" i="7"/>
  <c r="H595" i="7"/>
  <c r="T595" i="7"/>
  <c r="J595" i="7"/>
  <c r="K595" i="7"/>
  <c r="L595" i="7"/>
  <c r="A595" i="7"/>
  <c r="M595" i="7"/>
  <c r="N595" i="7"/>
  <c r="A558" i="7"/>
  <c r="B558" i="7"/>
  <c r="Q558" i="7"/>
  <c r="S558" i="7"/>
  <c r="N992" i="7"/>
  <c r="M977" i="7"/>
  <c r="K977" i="7"/>
  <c r="N936" i="7"/>
  <c r="A663" i="7"/>
  <c r="B663" i="7"/>
  <c r="C663" i="7"/>
  <c r="D663" i="7"/>
  <c r="E663" i="7"/>
  <c r="S663" i="7"/>
  <c r="T663" i="7"/>
  <c r="Q435" i="7"/>
  <c r="C435" i="7"/>
  <c r="H435" i="7"/>
  <c r="J435" i="7"/>
  <c r="A902" i="7"/>
  <c r="R902" i="7"/>
  <c r="S902" i="7"/>
  <c r="B902" i="7"/>
  <c r="A742" i="7"/>
  <c r="B742" i="7"/>
  <c r="C742" i="7"/>
  <c r="L742" i="7"/>
  <c r="N742" i="7"/>
  <c r="M602" i="7"/>
  <c r="K602" i="7"/>
  <c r="L602" i="7"/>
  <c r="N602" i="7"/>
  <c r="R602" i="7"/>
  <c r="C602" i="7"/>
  <c r="S602" i="7"/>
  <c r="D602" i="7"/>
  <c r="T602" i="7"/>
  <c r="E602" i="7"/>
  <c r="H602" i="7"/>
  <c r="J602" i="7"/>
  <c r="J492" i="7"/>
  <c r="N492" i="7"/>
  <c r="B492" i="7"/>
  <c r="R492" i="7"/>
  <c r="C492" i="7"/>
  <c r="S492" i="7"/>
  <c r="D492" i="7"/>
  <c r="T492" i="7"/>
  <c r="E492" i="7"/>
  <c r="H492" i="7"/>
  <c r="K492" i="7"/>
  <c r="M492" i="7"/>
  <c r="Q492" i="7"/>
  <c r="J422" i="7"/>
  <c r="Q422" i="7"/>
  <c r="C422" i="7"/>
  <c r="S422" i="7"/>
  <c r="D422" i="7"/>
  <c r="T422" i="7"/>
  <c r="H422" i="7"/>
  <c r="L422" i="7"/>
  <c r="M422" i="7"/>
  <c r="N422" i="7"/>
  <c r="R422" i="7"/>
  <c r="A422" i="7"/>
  <c r="E422" i="7"/>
  <c r="A362" i="7"/>
  <c r="S362" i="7"/>
  <c r="B272" i="7"/>
  <c r="N272" i="7"/>
  <c r="Q272" i="7"/>
  <c r="S272" i="7"/>
  <c r="A272" i="7"/>
  <c r="E272" i="7"/>
  <c r="L272" i="7"/>
  <c r="C272" i="7"/>
  <c r="H272" i="7"/>
  <c r="K272" i="7"/>
  <c r="Q202" i="7"/>
  <c r="D202" i="7"/>
  <c r="E202" i="7"/>
  <c r="J202" i="7"/>
  <c r="L202" i="7"/>
  <c r="M1000" i="7"/>
  <c r="K975" i="7"/>
  <c r="M975" i="7"/>
  <c r="R975" i="7"/>
  <c r="K870" i="7"/>
  <c r="C870" i="7"/>
  <c r="E870" i="7"/>
  <c r="H870" i="7"/>
  <c r="J870" i="7"/>
  <c r="L870" i="7"/>
  <c r="M870" i="7"/>
  <c r="M770" i="7"/>
  <c r="B911" i="7"/>
  <c r="L911" i="7"/>
  <c r="M911" i="7"/>
  <c r="N911" i="7"/>
  <c r="A911" i="7"/>
  <c r="C911" i="7"/>
  <c r="Q911" i="7"/>
  <c r="D911" i="7"/>
  <c r="R911" i="7"/>
  <c r="B841" i="7"/>
  <c r="N841" i="7"/>
  <c r="A841" i="7"/>
  <c r="C841" i="7"/>
  <c r="Q841" i="7"/>
  <c r="D841" i="7"/>
  <c r="R841" i="7"/>
  <c r="E841" i="7"/>
  <c r="S841" i="7"/>
  <c r="H841" i="7"/>
  <c r="T841" i="7"/>
  <c r="B781" i="7"/>
  <c r="M781" i="7"/>
  <c r="N781" i="7"/>
  <c r="A781" i="7"/>
  <c r="D781" i="7"/>
  <c r="R781" i="7"/>
  <c r="E781" i="7"/>
  <c r="S781" i="7"/>
  <c r="C781" i="7"/>
  <c r="H781" i="7"/>
  <c r="J781" i="7"/>
  <c r="K781" i="7"/>
  <c r="M671" i="7"/>
  <c r="B671" i="7"/>
  <c r="Q671" i="7"/>
  <c r="C671" i="7"/>
  <c r="R671" i="7"/>
  <c r="D671" i="7"/>
  <c r="S671" i="7"/>
  <c r="E671" i="7"/>
  <c r="T671" i="7"/>
  <c r="H671" i="7"/>
  <c r="J671" i="7"/>
  <c r="K671" i="7"/>
  <c r="L671" i="7"/>
  <c r="N671" i="7"/>
  <c r="B211" i="7"/>
  <c r="M211" i="7"/>
  <c r="N211" i="7"/>
  <c r="A211" i="7"/>
  <c r="Q211" i="7"/>
  <c r="C211" i="7"/>
  <c r="S211" i="7"/>
  <c r="E211" i="7"/>
  <c r="T211" i="7"/>
  <c r="H211" i="7"/>
  <c r="J211" i="7"/>
  <c r="K211" i="7"/>
  <c r="L211" i="7"/>
  <c r="Q141" i="7"/>
  <c r="E141" i="7"/>
  <c r="S141" i="7"/>
  <c r="B141" i="7"/>
  <c r="C141" i="7"/>
  <c r="D141" i="7"/>
  <c r="T141" i="7"/>
  <c r="Q111" i="7"/>
  <c r="B111" i="7"/>
  <c r="T111" i="7"/>
  <c r="C41" i="7"/>
  <c r="S41" i="7"/>
  <c r="D41" i="7"/>
  <c r="T41" i="7"/>
  <c r="E41" i="7"/>
  <c r="H41" i="7"/>
  <c r="J41" i="7"/>
  <c r="K41" i="7"/>
  <c r="M41" i="7"/>
  <c r="B41" i="7"/>
  <c r="R41" i="7"/>
  <c r="Q41" i="7"/>
  <c r="J991" i="7"/>
  <c r="E1000" i="7"/>
  <c r="D1000" i="7"/>
  <c r="L999" i="7"/>
  <c r="K997" i="7"/>
  <c r="K996" i="7"/>
  <c r="N995" i="7"/>
  <c r="S994" i="7"/>
  <c r="E994" i="7"/>
  <c r="C993" i="7"/>
  <c r="S991" i="7"/>
  <c r="C991" i="7"/>
  <c r="J990" i="7"/>
  <c r="N989" i="7"/>
  <c r="N987" i="7"/>
  <c r="N986" i="7"/>
  <c r="Q985" i="7"/>
  <c r="A985" i="7"/>
  <c r="J984" i="7"/>
  <c r="J983" i="7"/>
  <c r="N980" i="7"/>
  <c r="S979" i="7"/>
  <c r="E979" i="7"/>
  <c r="C978" i="7"/>
  <c r="A977" i="7"/>
  <c r="H976" i="7"/>
  <c r="C974" i="7"/>
  <c r="J971" i="7"/>
  <c r="L966" i="7"/>
  <c r="K961" i="7"/>
  <c r="T959" i="7"/>
  <c r="B959" i="7"/>
  <c r="K954" i="7"/>
  <c r="C951" i="7"/>
  <c r="B943" i="7"/>
  <c r="S936" i="7"/>
  <c r="M910" i="7"/>
  <c r="C902" i="7"/>
  <c r="B885" i="7"/>
  <c r="M881" i="7"/>
  <c r="N876" i="7"/>
  <c r="L861" i="7"/>
  <c r="N848" i="7"/>
  <c r="M843" i="7"/>
  <c r="B843" i="7"/>
  <c r="C843" i="7"/>
  <c r="B829" i="7"/>
  <c r="E829" i="7"/>
  <c r="H829" i="7"/>
  <c r="J829" i="7"/>
  <c r="S829" i="7"/>
  <c r="M821" i="7"/>
  <c r="K816" i="7"/>
  <c r="D811" i="7"/>
  <c r="K809" i="7"/>
  <c r="B796" i="7"/>
  <c r="C796" i="7"/>
  <c r="Q796" i="7"/>
  <c r="D796" i="7"/>
  <c r="R796" i="7"/>
  <c r="E796" i="7"/>
  <c r="S796" i="7"/>
  <c r="K796" i="7"/>
  <c r="A796" i="7"/>
  <c r="H796" i="7"/>
  <c r="J796" i="7"/>
  <c r="L796" i="7"/>
  <c r="M796" i="7"/>
  <c r="N796" i="7"/>
  <c r="C772" i="7"/>
  <c r="K751" i="7"/>
  <c r="R742" i="7"/>
  <c r="H726" i="7"/>
  <c r="K723" i="7"/>
  <c r="D723" i="7"/>
  <c r="T723" i="7"/>
  <c r="E723" i="7"/>
  <c r="H723" i="7"/>
  <c r="J723" i="7"/>
  <c r="L723" i="7"/>
  <c r="M723" i="7"/>
  <c r="C723" i="7"/>
  <c r="N723" i="7"/>
  <c r="B659" i="7"/>
  <c r="D659" i="7"/>
  <c r="R659" i="7"/>
  <c r="E659" i="7"/>
  <c r="S659" i="7"/>
  <c r="H659" i="7"/>
  <c r="T659" i="7"/>
  <c r="J659" i="7"/>
  <c r="K659" i="7"/>
  <c r="L659" i="7"/>
  <c r="A659" i="7"/>
  <c r="C659" i="7"/>
  <c r="R612" i="7"/>
  <c r="B541" i="7"/>
  <c r="A912" i="7"/>
  <c r="L912" i="7"/>
  <c r="R912" i="7"/>
  <c r="Q752" i="7"/>
  <c r="R752" i="7"/>
  <c r="A752" i="7"/>
  <c r="N752" i="7"/>
  <c r="A632" i="7"/>
  <c r="Q632" i="7"/>
  <c r="T632" i="7"/>
  <c r="A552" i="7"/>
  <c r="B552" i="7"/>
  <c r="R552" i="7"/>
  <c r="E412" i="7"/>
  <c r="H412" i="7"/>
  <c r="L412" i="7"/>
  <c r="M412" i="7"/>
  <c r="N412" i="7"/>
  <c r="B412" i="7"/>
  <c r="C412" i="7"/>
  <c r="Q412" i="7"/>
  <c r="S412" i="7"/>
  <c r="T412" i="7"/>
  <c r="L342" i="7"/>
  <c r="M342" i="7"/>
  <c r="N342" i="7"/>
  <c r="K292" i="7"/>
  <c r="M292" i="7"/>
  <c r="N292" i="7"/>
  <c r="Q292" i="7"/>
  <c r="R292" i="7"/>
  <c r="T292" i="7"/>
  <c r="A292" i="7"/>
  <c r="B292" i="7"/>
  <c r="C292" i="7"/>
  <c r="E292" i="7"/>
  <c r="A212" i="7"/>
  <c r="L212" i="7"/>
  <c r="N212" i="7"/>
  <c r="R212" i="7"/>
  <c r="E212" i="7"/>
  <c r="J212" i="7"/>
  <c r="B212" i="7"/>
  <c r="D212" i="7"/>
  <c r="R152" i="7"/>
  <c r="D152" i="7"/>
  <c r="E152" i="7"/>
  <c r="H152" i="7"/>
  <c r="J152" i="7"/>
  <c r="T152" i="7"/>
  <c r="B92" i="7"/>
  <c r="D92" i="7"/>
  <c r="E92" i="7"/>
  <c r="H92" i="7"/>
  <c r="J92" i="7"/>
  <c r="K92" i="7"/>
  <c r="L92" i="7"/>
  <c r="C92" i="7"/>
  <c r="T92" i="7"/>
  <c r="R92" i="7"/>
  <c r="S92" i="7"/>
  <c r="M994" i="7"/>
  <c r="L991" i="7"/>
  <c r="A984" i="7"/>
  <c r="M979" i="7"/>
  <c r="K960" i="7"/>
  <c r="D960" i="7"/>
  <c r="H960" i="7"/>
  <c r="J960" i="7"/>
  <c r="A903" i="7"/>
  <c r="C903" i="7"/>
  <c r="H903" i="7"/>
  <c r="B921" i="7"/>
  <c r="L921" i="7"/>
  <c r="M921" i="7"/>
  <c r="N921" i="7"/>
  <c r="A921" i="7"/>
  <c r="C921" i="7"/>
  <c r="Q921" i="7"/>
  <c r="D921" i="7"/>
  <c r="R921" i="7"/>
  <c r="B851" i="7"/>
  <c r="M851" i="7"/>
  <c r="N851" i="7"/>
  <c r="A851" i="7"/>
  <c r="C851" i="7"/>
  <c r="Q851" i="7"/>
  <c r="D851" i="7"/>
  <c r="R851" i="7"/>
  <c r="E851" i="7"/>
  <c r="S851" i="7"/>
  <c r="B791" i="7"/>
  <c r="K791" i="7"/>
  <c r="L791" i="7"/>
  <c r="M791" i="7"/>
  <c r="A791" i="7"/>
  <c r="C791" i="7"/>
  <c r="Q791" i="7"/>
  <c r="R791" i="7"/>
  <c r="S791" i="7"/>
  <c r="T791" i="7"/>
  <c r="D791" i="7"/>
  <c r="M681" i="7"/>
  <c r="B681" i="7"/>
  <c r="C681" i="7"/>
  <c r="Q681" i="7"/>
  <c r="N581" i="7"/>
  <c r="Q581" i="7"/>
  <c r="R581" i="7"/>
  <c r="B581" i="7"/>
  <c r="S581" i="7"/>
  <c r="C581" i="7"/>
  <c r="D581" i="7"/>
  <c r="E581" i="7"/>
  <c r="N501" i="7"/>
  <c r="D501" i="7"/>
  <c r="T501" i="7"/>
  <c r="E501" i="7"/>
  <c r="H501" i="7"/>
  <c r="M501" i="7"/>
  <c r="R501" i="7"/>
  <c r="S501" i="7"/>
  <c r="K501" i="7"/>
  <c r="S461" i="7"/>
  <c r="B461" i="7"/>
  <c r="D461" i="7"/>
  <c r="M461" i="7"/>
  <c r="R461" i="7"/>
  <c r="A391" i="7"/>
  <c r="R391" i="7"/>
  <c r="S391" i="7"/>
  <c r="T391" i="7"/>
  <c r="B391" i="7"/>
  <c r="C391" i="7"/>
  <c r="D391" i="7"/>
  <c r="E391" i="7"/>
  <c r="K391" i="7"/>
  <c r="N391" i="7"/>
  <c r="K251" i="7"/>
  <c r="M251" i="7"/>
  <c r="N251" i="7"/>
  <c r="Q251" i="7"/>
  <c r="B251" i="7"/>
  <c r="S251" i="7"/>
  <c r="C251" i="7"/>
  <c r="T251" i="7"/>
  <c r="E251" i="7"/>
  <c r="H251" i="7"/>
  <c r="J251" i="7"/>
  <c r="B191" i="7"/>
  <c r="A191" i="7"/>
  <c r="Q191" i="7"/>
  <c r="C191" i="7"/>
  <c r="S191" i="7"/>
  <c r="E191" i="7"/>
  <c r="T191" i="7"/>
  <c r="H191" i="7"/>
  <c r="J191" i="7"/>
  <c r="K191" i="7"/>
  <c r="L191" i="7"/>
  <c r="M191" i="7"/>
  <c r="N191" i="7"/>
  <c r="N990" i="7"/>
  <c r="K1000" i="7"/>
  <c r="K994" i="7"/>
  <c r="H994" i="7"/>
  <c r="D991" i="7"/>
  <c r="A989" i="7"/>
  <c r="S1000" i="7"/>
  <c r="J997" i="7"/>
  <c r="A993" i="7"/>
  <c r="T984" i="7"/>
  <c r="E983" i="7"/>
  <c r="M980" i="7"/>
  <c r="R979" i="7"/>
  <c r="D979" i="7"/>
  <c r="A978" i="7"/>
  <c r="T976" i="7"/>
  <c r="E976" i="7"/>
  <c r="B967" i="7"/>
  <c r="R967" i="7"/>
  <c r="C967" i="7"/>
  <c r="K966" i="7"/>
  <c r="J961" i="7"/>
  <c r="S942" i="7"/>
  <c r="R936" i="7"/>
  <c r="H929" i="7"/>
  <c r="Q929" i="7"/>
  <c r="B929" i="7"/>
  <c r="S929" i="7"/>
  <c r="C929" i="7"/>
  <c r="T929" i="7"/>
  <c r="E929" i="7"/>
  <c r="J929" i="7"/>
  <c r="K929" i="7"/>
  <c r="H921" i="7"/>
  <c r="K915" i="7"/>
  <c r="E915" i="7"/>
  <c r="T915" i="7"/>
  <c r="H915" i="7"/>
  <c r="J915" i="7"/>
  <c r="L915" i="7"/>
  <c r="M915" i="7"/>
  <c r="N915" i="7"/>
  <c r="T911" i="7"/>
  <c r="A910" i="7"/>
  <c r="A907" i="7"/>
  <c r="D907" i="7"/>
  <c r="J907" i="7"/>
  <c r="N901" i="7"/>
  <c r="N892" i="7"/>
  <c r="L881" i="7"/>
  <c r="M876" i="7"/>
  <c r="M868" i="7"/>
  <c r="S868" i="7"/>
  <c r="B868" i="7"/>
  <c r="T868" i="7"/>
  <c r="D868" i="7"/>
  <c r="E868" i="7"/>
  <c r="H868" i="7"/>
  <c r="J868" i="7"/>
  <c r="K861" i="7"/>
  <c r="H851" i="7"/>
  <c r="C848" i="7"/>
  <c r="J842" i="7"/>
  <c r="K840" i="7"/>
  <c r="T840" i="7"/>
  <c r="C840" i="7"/>
  <c r="D840" i="7"/>
  <c r="E840" i="7"/>
  <c r="H840" i="7"/>
  <c r="B836" i="7"/>
  <c r="C836" i="7"/>
  <c r="Q836" i="7"/>
  <c r="D836" i="7"/>
  <c r="R836" i="7"/>
  <c r="E836" i="7"/>
  <c r="S836" i="7"/>
  <c r="H836" i="7"/>
  <c r="T836" i="7"/>
  <c r="J836" i="7"/>
  <c r="K836" i="7"/>
  <c r="T834" i="7"/>
  <c r="K820" i="7"/>
  <c r="T820" i="7"/>
  <c r="C820" i="7"/>
  <c r="J820" i="7"/>
  <c r="R820" i="7"/>
  <c r="E820" i="7"/>
  <c r="R802" i="7"/>
  <c r="N791" i="7"/>
  <c r="B786" i="7"/>
  <c r="H786" i="7"/>
  <c r="T786" i="7"/>
  <c r="J786" i="7"/>
  <c r="K786" i="7"/>
  <c r="M786" i="7"/>
  <c r="N786" i="7"/>
  <c r="A786" i="7"/>
  <c r="C786" i="7"/>
  <c r="D786" i="7"/>
  <c r="E786" i="7"/>
  <c r="L786" i="7"/>
  <c r="A772" i="7"/>
  <c r="J751" i="7"/>
  <c r="Q745" i="7"/>
  <c r="A745" i="7"/>
  <c r="B745" i="7"/>
  <c r="C745" i="7"/>
  <c r="D745" i="7"/>
  <c r="T745" i="7"/>
  <c r="Q742" i="7"/>
  <c r="S721" i="7"/>
  <c r="N659" i="7"/>
  <c r="Q643" i="7"/>
  <c r="R643" i="7"/>
  <c r="Q539" i="7"/>
  <c r="B539" i="7"/>
  <c r="R539" i="7"/>
  <c r="C539" i="7"/>
  <c r="S539" i="7"/>
  <c r="D539" i="7"/>
  <c r="T539" i="7"/>
  <c r="E539" i="7"/>
  <c r="H539" i="7"/>
  <c r="J539" i="7"/>
  <c r="L539" i="7"/>
  <c r="N1000" i="7"/>
  <c r="N994" i="7"/>
  <c r="J922" i="7"/>
  <c r="N922" i="7"/>
  <c r="Q922" i="7"/>
  <c r="S922" i="7"/>
  <c r="A782" i="7"/>
  <c r="R782" i="7"/>
  <c r="C782" i="7"/>
  <c r="B702" i="7"/>
  <c r="S702" i="7"/>
  <c r="T702" i="7"/>
  <c r="C702" i="7"/>
  <c r="E702" i="7"/>
  <c r="H702" i="7"/>
  <c r="J702" i="7"/>
  <c r="M612" i="7"/>
  <c r="C612" i="7"/>
  <c r="D612" i="7"/>
  <c r="J612" i="7"/>
  <c r="K612" i="7"/>
  <c r="N612" i="7"/>
  <c r="B612" i="7"/>
  <c r="M522" i="7"/>
  <c r="J522" i="7"/>
  <c r="K522" i="7"/>
  <c r="L522" i="7"/>
  <c r="N522" i="7"/>
  <c r="S522" i="7"/>
  <c r="T522" i="7"/>
  <c r="A522" i="7"/>
  <c r="E522" i="7"/>
  <c r="H522" i="7"/>
  <c r="A442" i="7"/>
  <c r="Q442" i="7"/>
  <c r="N372" i="7"/>
  <c r="A372" i="7"/>
  <c r="S372" i="7"/>
  <c r="B372" i="7"/>
  <c r="T372" i="7"/>
  <c r="E372" i="7"/>
  <c r="H372" i="7"/>
  <c r="J372" i="7"/>
  <c r="K372" i="7"/>
  <c r="L372" i="7"/>
  <c r="M372" i="7"/>
  <c r="H332" i="7"/>
  <c r="J332" i="7"/>
  <c r="K332" i="7"/>
  <c r="L332" i="7"/>
  <c r="M332" i="7"/>
  <c r="N332" i="7"/>
  <c r="B332" i="7"/>
  <c r="D332" i="7"/>
  <c r="E332" i="7"/>
  <c r="R332" i="7"/>
  <c r="S332" i="7"/>
  <c r="T332" i="7"/>
  <c r="B262" i="7"/>
  <c r="L262" i="7"/>
  <c r="N262" i="7"/>
  <c r="Q262" i="7"/>
  <c r="S262" i="7"/>
  <c r="A262" i="7"/>
  <c r="C262" i="7"/>
  <c r="E262" i="7"/>
  <c r="H262" i="7"/>
  <c r="K262" i="7"/>
  <c r="L992" i="7"/>
  <c r="N977" i="7"/>
  <c r="D942" i="7"/>
  <c r="E898" i="7"/>
  <c r="Q898" i="7"/>
  <c r="A898" i="7"/>
  <c r="S898" i="7"/>
  <c r="B898" i="7"/>
  <c r="T898" i="7"/>
  <c r="C898" i="7"/>
  <c r="H898" i="7"/>
  <c r="J898" i="7"/>
  <c r="B731" i="7"/>
  <c r="C731" i="7"/>
  <c r="Q731" i="7"/>
  <c r="D731" i="7"/>
  <c r="R731" i="7"/>
  <c r="E731" i="7"/>
  <c r="S731" i="7"/>
  <c r="H731" i="7"/>
  <c r="T731" i="7"/>
  <c r="J731" i="7"/>
  <c r="K731" i="7"/>
  <c r="A731" i="7"/>
  <c r="L731" i="7"/>
  <c r="M731" i="7"/>
  <c r="N731" i="7"/>
  <c r="B684" i="7"/>
  <c r="E684" i="7"/>
  <c r="S684" i="7"/>
  <c r="H684" i="7"/>
  <c r="T684" i="7"/>
  <c r="J684" i="7"/>
  <c r="K684" i="7"/>
  <c r="L684" i="7"/>
  <c r="M684" i="7"/>
  <c r="Q684" i="7"/>
  <c r="R684" i="7"/>
  <c r="A684" i="7"/>
  <c r="A433" i="7"/>
  <c r="M433" i="7"/>
  <c r="D433" i="7"/>
  <c r="R433" i="7"/>
  <c r="S433" i="7"/>
  <c r="C433" i="7"/>
  <c r="T433" i="7"/>
  <c r="E433" i="7"/>
  <c r="H433" i="7"/>
  <c r="J433" i="7"/>
  <c r="K433" i="7"/>
  <c r="B971" i="7"/>
  <c r="K971" i="7"/>
  <c r="M971" i="7"/>
  <c r="A971" i="7"/>
  <c r="B811" i="7"/>
  <c r="E811" i="7"/>
  <c r="S811" i="7"/>
  <c r="H811" i="7"/>
  <c r="T811" i="7"/>
  <c r="J811" i="7"/>
  <c r="M811" i="7"/>
  <c r="N811" i="7"/>
  <c r="Q811" i="7"/>
  <c r="R811" i="7"/>
  <c r="A811" i="7"/>
  <c r="B741" i="7"/>
  <c r="J741" i="7"/>
  <c r="K741" i="7"/>
  <c r="L741" i="7"/>
  <c r="M741" i="7"/>
  <c r="N741" i="7"/>
  <c r="A741" i="7"/>
  <c r="D741" i="7"/>
  <c r="E741" i="7"/>
  <c r="H741" i="7"/>
  <c r="Q741" i="7"/>
  <c r="R741" i="7"/>
  <c r="S741" i="7"/>
  <c r="M711" i="7"/>
  <c r="B711" i="7"/>
  <c r="C711" i="7"/>
  <c r="D711" i="7"/>
  <c r="E711" i="7"/>
  <c r="N711" i="7"/>
  <c r="S711" i="7"/>
  <c r="T711" i="7"/>
  <c r="Q661" i="7"/>
  <c r="A661" i="7"/>
  <c r="N601" i="7"/>
  <c r="Q601" i="7"/>
  <c r="R601" i="7"/>
  <c r="S601" i="7"/>
  <c r="B601" i="7"/>
  <c r="C601" i="7"/>
  <c r="K601" i="7"/>
  <c r="L601" i="7"/>
  <c r="D601" i="7"/>
  <c r="S531" i="7"/>
  <c r="A531" i="7"/>
  <c r="B531" i="7"/>
  <c r="C531" i="7"/>
  <c r="K531" i="7"/>
  <c r="N531" i="7"/>
  <c r="R531" i="7"/>
  <c r="Q531" i="7"/>
  <c r="A451" i="7"/>
  <c r="B451" i="7"/>
  <c r="E451" i="7"/>
  <c r="J451" i="7"/>
  <c r="N451" i="7"/>
  <c r="S451" i="7"/>
  <c r="T451" i="7"/>
  <c r="R371" i="7"/>
  <c r="S371" i="7"/>
  <c r="A371" i="7"/>
  <c r="B371" i="7"/>
  <c r="C371" i="7"/>
  <c r="Q371" i="7"/>
  <c r="L341" i="7"/>
  <c r="D341" i="7"/>
  <c r="E341" i="7"/>
  <c r="H341" i="7"/>
  <c r="J341" i="7"/>
  <c r="K341" i="7"/>
  <c r="N341" i="7"/>
  <c r="A341" i="7"/>
  <c r="R341" i="7"/>
  <c r="S341" i="7"/>
  <c r="T341" i="7"/>
  <c r="J291" i="7"/>
  <c r="K291" i="7"/>
  <c r="M291" i="7"/>
  <c r="E291" i="7"/>
  <c r="H291" i="7"/>
  <c r="S291" i="7"/>
  <c r="T291" i="7"/>
  <c r="A291" i="7"/>
  <c r="D291" i="7"/>
  <c r="B201" i="7"/>
  <c r="M201" i="7"/>
  <c r="N201" i="7"/>
  <c r="A201" i="7"/>
  <c r="Q201" i="7"/>
  <c r="C201" i="7"/>
  <c r="S201" i="7"/>
  <c r="E201" i="7"/>
  <c r="T201" i="7"/>
  <c r="H201" i="7"/>
  <c r="J201" i="7"/>
  <c r="K201" i="7"/>
  <c r="L201" i="7"/>
  <c r="L994" i="7"/>
  <c r="A999" i="7"/>
  <c r="M999" i="7"/>
  <c r="L997" i="7"/>
  <c r="E993" i="7"/>
  <c r="R1000" i="7"/>
  <c r="C1000" i="7"/>
  <c r="K999" i="7"/>
  <c r="N998" i="7"/>
  <c r="J996" i="7"/>
  <c r="M995" i="7"/>
  <c r="R994" i="7"/>
  <c r="D994" i="7"/>
  <c r="R991" i="7"/>
  <c r="A991" i="7"/>
  <c r="E990" i="7"/>
  <c r="M989" i="7"/>
  <c r="L987" i="7"/>
  <c r="L986" i="7"/>
  <c r="H984" i="7"/>
  <c r="Q1000" i="7"/>
  <c r="A1000" i="7"/>
  <c r="J999" i="7"/>
  <c r="J998" i="7"/>
  <c r="C997" i="7"/>
  <c r="E996" i="7"/>
  <c r="L995" i="7"/>
  <c r="Q994" i="7"/>
  <c r="C994" i="7"/>
  <c r="Q992" i="7"/>
  <c r="Q991" i="7"/>
  <c r="S990" i="7"/>
  <c r="D990" i="7"/>
  <c r="L989" i="7"/>
  <c r="K987" i="7"/>
  <c r="K986" i="7"/>
  <c r="N985" i="7"/>
  <c r="S984" i="7"/>
  <c r="E984" i="7"/>
  <c r="C983" i="7"/>
  <c r="L980" i="7"/>
  <c r="Q979" i="7"/>
  <c r="C979" i="7"/>
  <c r="S977" i="7"/>
  <c r="S976" i="7"/>
  <c r="D976" i="7"/>
  <c r="E971" i="7"/>
  <c r="L969" i="7"/>
  <c r="N969" i="7"/>
  <c r="B969" i="7"/>
  <c r="Q969" i="7"/>
  <c r="M967" i="7"/>
  <c r="D966" i="7"/>
  <c r="K964" i="7"/>
  <c r="C961" i="7"/>
  <c r="J959" i="7"/>
  <c r="M953" i="7"/>
  <c r="B953" i="7"/>
  <c r="R953" i="7"/>
  <c r="C953" i="7"/>
  <c r="S953" i="7"/>
  <c r="D953" i="7"/>
  <c r="H953" i="7"/>
  <c r="J953" i="7"/>
  <c r="T951" i="7"/>
  <c r="B946" i="7"/>
  <c r="H946" i="7"/>
  <c r="T946" i="7"/>
  <c r="J946" i="7"/>
  <c r="K946" i="7"/>
  <c r="L946" i="7"/>
  <c r="M946" i="7"/>
  <c r="T943" i="7"/>
  <c r="L942" i="7"/>
  <c r="Q936" i="7"/>
  <c r="M933" i="7"/>
  <c r="Q933" i="7"/>
  <c r="S933" i="7"/>
  <c r="B933" i="7"/>
  <c r="N929" i="7"/>
  <c r="E921" i="7"/>
  <c r="D915" i="7"/>
  <c r="S911" i="7"/>
  <c r="B906" i="7"/>
  <c r="C906" i="7"/>
  <c r="Q906" i="7"/>
  <c r="D906" i="7"/>
  <c r="R906" i="7"/>
  <c r="E906" i="7"/>
  <c r="S906" i="7"/>
  <c r="H906" i="7"/>
  <c r="T906" i="7"/>
  <c r="J906" i="7"/>
  <c r="K906" i="7"/>
  <c r="M901" i="7"/>
  <c r="S894" i="7"/>
  <c r="A894" i="7"/>
  <c r="J892" i="7"/>
  <c r="K881" i="7"/>
  <c r="C876" i="7"/>
  <c r="S873" i="7"/>
  <c r="T873" i="7"/>
  <c r="A873" i="7"/>
  <c r="B873" i="7"/>
  <c r="C873" i="7"/>
  <c r="D873" i="7"/>
  <c r="N868" i="7"/>
  <c r="J861" i="7"/>
  <c r="K855" i="7"/>
  <c r="S855" i="7"/>
  <c r="B855" i="7"/>
  <c r="T855" i="7"/>
  <c r="D855" i="7"/>
  <c r="E855" i="7"/>
  <c r="H855" i="7"/>
  <c r="J855" i="7"/>
  <c r="B848" i="7"/>
  <c r="B846" i="7"/>
  <c r="H846" i="7"/>
  <c r="T846" i="7"/>
  <c r="J846" i="7"/>
  <c r="K846" i="7"/>
  <c r="L846" i="7"/>
  <c r="M846" i="7"/>
  <c r="N846" i="7"/>
  <c r="E842" i="7"/>
  <c r="J840" i="7"/>
  <c r="N836" i="7"/>
  <c r="S834" i="7"/>
  <c r="L831" i="7"/>
  <c r="C829" i="7"/>
  <c r="M820" i="7"/>
  <c r="M802" i="7"/>
  <c r="A799" i="7"/>
  <c r="B799" i="7"/>
  <c r="E799" i="7"/>
  <c r="K799" i="7"/>
  <c r="H799" i="7"/>
  <c r="J799" i="7"/>
  <c r="J791" i="7"/>
  <c r="T781" i="7"/>
  <c r="T771" i="7"/>
  <c r="H751" i="7"/>
  <c r="T741" i="7"/>
  <c r="Q735" i="7"/>
  <c r="R721" i="7"/>
  <c r="B699" i="7"/>
  <c r="C699" i="7"/>
  <c r="Q699" i="7"/>
  <c r="D699" i="7"/>
  <c r="R699" i="7"/>
  <c r="E699" i="7"/>
  <c r="S699" i="7"/>
  <c r="H699" i="7"/>
  <c r="T699" i="7"/>
  <c r="J699" i="7"/>
  <c r="K699" i="7"/>
  <c r="A699" i="7"/>
  <c r="L699" i="7"/>
  <c r="M699" i="7"/>
  <c r="N699" i="7"/>
  <c r="Q682" i="7"/>
  <c r="M659" i="7"/>
  <c r="S642" i="7"/>
  <c r="B631" i="7"/>
  <c r="M539" i="7"/>
  <c r="A896" i="7"/>
  <c r="K835" i="7"/>
  <c r="D835" i="7"/>
  <c r="E835" i="7"/>
  <c r="T835" i="7"/>
  <c r="M835" i="7"/>
  <c r="A729" i="7"/>
  <c r="B729" i="7"/>
  <c r="L729" i="7"/>
  <c r="B675" i="7"/>
  <c r="E675" i="7"/>
  <c r="J675" i="7"/>
  <c r="K675" i="7"/>
  <c r="L675" i="7"/>
  <c r="M675" i="7"/>
  <c r="N675" i="7"/>
  <c r="M647" i="7"/>
  <c r="N647" i="7"/>
  <c r="S647" i="7"/>
  <c r="T647" i="7"/>
  <c r="A647" i="7"/>
  <c r="B647" i="7"/>
  <c r="E647" i="7"/>
  <c r="H647" i="7"/>
  <c r="Q939" i="7"/>
  <c r="S919" i="7"/>
  <c r="N918" i="7"/>
  <c r="S916" i="7"/>
  <c r="E916" i="7"/>
  <c r="Q908" i="7"/>
  <c r="S904" i="7"/>
  <c r="N900" i="7"/>
  <c r="J899" i="7"/>
  <c r="N896" i="7"/>
  <c r="T893" i="7"/>
  <c r="C893" i="7"/>
  <c r="N887" i="7"/>
  <c r="S886" i="7"/>
  <c r="E886" i="7"/>
  <c r="R883" i="7"/>
  <c r="S877" i="7"/>
  <c r="C877" i="7"/>
  <c r="Q875" i="7"/>
  <c r="T874" i="7"/>
  <c r="E874" i="7"/>
  <c r="Q866" i="7"/>
  <c r="C866" i="7"/>
  <c r="N864" i="7"/>
  <c r="S858" i="7"/>
  <c r="N838" i="7"/>
  <c r="Q837" i="7"/>
  <c r="B837" i="7"/>
  <c r="N835" i="7"/>
  <c r="Q819" i="7"/>
  <c r="S819" i="7"/>
  <c r="M808" i="7"/>
  <c r="R808" i="7"/>
  <c r="S808" i="7"/>
  <c r="B805" i="7"/>
  <c r="S805" i="7"/>
  <c r="A805" i="7"/>
  <c r="T805" i="7"/>
  <c r="C805" i="7"/>
  <c r="H805" i="7"/>
  <c r="A778" i="7"/>
  <c r="D778" i="7"/>
  <c r="H778" i="7"/>
  <c r="J778" i="7"/>
  <c r="N729" i="7"/>
  <c r="E710" i="7"/>
  <c r="J710" i="7"/>
  <c r="K710" i="7"/>
  <c r="L710" i="7"/>
  <c r="M710" i="7"/>
  <c r="N710" i="7"/>
  <c r="B687" i="7"/>
  <c r="C687" i="7"/>
  <c r="E687" i="7"/>
  <c r="H687" i="7"/>
  <c r="N687" i="7"/>
  <c r="D675" i="7"/>
  <c r="L647" i="7"/>
  <c r="M637" i="7"/>
  <c r="C637" i="7"/>
  <c r="R637" i="7"/>
  <c r="D637" i="7"/>
  <c r="S637" i="7"/>
  <c r="E637" i="7"/>
  <c r="T637" i="7"/>
  <c r="H637" i="7"/>
  <c r="B637" i="7"/>
  <c r="J637" i="7"/>
  <c r="K637" i="7"/>
  <c r="L637" i="7"/>
  <c r="T949" i="7"/>
  <c r="K918" i="7"/>
  <c r="R916" i="7"/>
  <c r="D916" i="7"/>
  <c r="M900" i="7"/>
  <c r="E899" i="7"/>
  <c r="M896" i="7"/>
  <c r="S893" i="7"/>
  <c r="A893" i="7"/>
  <c r="M887" i="7"/>
  <c r="R886" i="7"/>
  <c r="D886" i="7"/>
  <c r="T879" i="7"/>
  <c r="R877" i="7"/>
  <c r="B877" i="7"/>
  <c r="S874" i="7"/>
  <c r="C874" i="7"/>
  <c r="A866" i="7"/>
  <c r="M864" i="7"/>
  <c r="R858" i="7"/>
  <c r="L838" i="7"/>
  <c r="L835" i="7"/>
  <c r="B826" i="7"/>
  <c r="C826" i="7"/>
  <c r="Q826" i="7"/>
  <c r="D826" i="7"/>
  <c r="R826" i="7"/>
  <c r="E826" i="7"/>
  <c r="S826" i="7"/>
  <c r="K826" i="7"/>
  <c r="K825" i="7"/>
  <c r="H825" i="7"/>
  <c r="L825" i="7"/>
  <c r="M825" i="7"/>
  <c r="Q825" i="7"/>
  <c r="T800" i="7"/>
  <c r="B793" i="7"/>
  <c r="S793" i="7"/>
  <c r="A793" i="7"/>
  <c r="T793" i="7"/>
  <c r="C793" i="7"/>
  <c r="H793" i="7"/>
  <c r="A765" i="7"/>
  <c r="E765" i="7"/>
  <c r="H765" i="7"/>
  <c r="N765" i="7"/>
  <c r="Q765" i="7"/>
  <c r="S765" i="7"/>
  <c r="S686" i="7"/>
  <c r="B679" i="7"/>
  <c r="C679" i="7"/>
  <c r="Q679" i="7"/>
  <c r="D679" i="7"/>
  <c r="R679" i="7"/>
  <c r="E679" i="7"/>
  <c r="S679" i="7"/>
  <c r="H679" i="7"/>
  <c r="T679" i="7"/>
  <c r="J679" i="7"/>
  <c r="K679" i="7"/>
  <c r="C675" i="7"/>
  <c r="K673" i="7"/>
  <c r="R673" i="7"/>
  <c r="C673" i="7"/>
  <c r="S673" i="7"/>
  <c r="D673" i="7"/>
  <c r="T673" i="7"/>
  <c r="E673" i="7"/>
  <c r="H673" i="7"/>
  <c r="J673" i="7"/>
  <c r="R668" i="7"/>
  <c r="K647" i="7"/>
  <c r="N637" i="7"/>
  <c r="K614" i="7"/>
  <c r="C614" i="7"/>
  <c r="D614" i="7"/>
  <c r="E614" i="7"/>
  <c r="M614" i="7"/>
  <c r="B610" i="7"/>
  <c r="H610" i="7"/>
  <c r="T610" i="7"/>
  <c r="J610" i="7"/>
  <c r="K610" i="7"/>
  <c r="L610" i="7"/>
  <c r="M610" i="7"/>
  <c r="A610" i="7"/>
  <c r="C610" i="7"/>
  <c r="D610" i="7"/>
  <c r="E610" i="7"/>
  <c r="N610" i="7"/>
  <c r="A968" i="7"/>
  <c r="A956" i="7"/>
  <c r="R950" i="7"/>
  <c r="Q949" i="7"/>
  <c r="K947" i="7"/>
  <c r="E945" i="7"/>
  <c r="N939" i="7"/>
  <c r="H934" i="7"/>
  <c r="A926" i="7"/>
  <c r="M919" i="7"/>
  <c r="J918" i="7"/>
  <c r="Q916" i="7"/>
  <c r="C916" i="7"/>
  <c r="N908" i="7"/>
  <c r="M905" i="7"/>
  <c r="M904" i="7"/>
  <c r="L900" i="7"/>
  <c r="L896" i="7"/>
  <c r="R895" i="7"/>
  <c r="C895" i="7"/>
  <c r="Q893" i="7"/>
  <c r="M890" i="7"/>
  <c r="C889" i="7"/>
  <c r="L887" i="7"/>
  <c r="Q886" i="7"/>
  <c r="C886" i="7"/>
  <c r="L883" i="7"/>
  <c r="S879" i="7"/>
  <c r="Q877" i="7"/>
  <c r="N875" i="7"/>
  <c r="Q874" i="7"/>
  <c r="B874" i="7"/>
  <c r="N866" i="7"/>
  <c r="Q865" i="7"/>
  <c r="L864" i="7"/>
  <c r="S859" i="7"/>
  <c r="Q858" i="7"/>
  <c r="L857" i="7"/>
  <c r="A856" i="7"/>
  <c r="H853" i="7"/>
  <c r="K838" i="7"/>
  <c r="N837" i="7"/>
  <c r="J835" i="7"/>
  <c r="M833" i="7"/>
  <c r="T833" i="7"/>
  <c r="J833" i="7"/>
  <c r="K830" i="7"/>
  <c r="Q830" i="7"/>
  <c r="R830" i="7"/>
  <c r="N826" i="7"/>
  <c r="N825" i="7"/>
  <c r="C819" i="7"/>
  <c r="C808" i="7"/>
  <c r="L805" i="7"/>
  <c r="R797" i="7"/>
  <c r="N793" i="7"/>
  <c r="E778" i="7"/>
  <c r="D765" i="7"/>
  <c r="K728" i="7"/>
  <c r="R728" i="7"/>
  <c r="S728" i="7"/>
  <c r="B728" i="7"/>
  <c r="T728" i="7"/>
  <c r="C728" i="7"/>
  <c r="D728" i="7"/>
  <c r="E728" i="7"/>
  <c r="C710" i="7"/>
  <c r="N679" i="7"/>
  <c r="N673" i="7"/>
  <c r="J647" i="7"/>
  <c r="Q636" i="7"/>
  <c r="R636" i="7"/>
  <c r="B605" i="7"/>
  <c r="H605" i="7"/>
  <c r="T605" i="7"/>
  <c r="J605" i="7"/>
  <c r="K605" i="7"/>
  <c r="L605" i="7"/>
  <c r="M605" i="7"/>
  <c r="N605" i="7"/>
  <c r="R605" i="7"/>
  <c r="S605" i="7"/>
  <c r="A605" i="7"/>
  <c r="C605" i="7"/>
  <c r="H918" i="7"/>
  <c r="A916" i="7"/>
  <c r="J900" i="7"/>
  <c r="K896" i="7"/>
  <c r="K887" i="7"/>
  <c r="A886" i="7"/>
  <c r="J864" i="7"/>
  <c r="H838" i="7"/>
  <c r="H835" i="7"/>
  <c r="A787" i="7"/>
  <c r="B787" i="7"/>
  <c r="C787" i="7"/>
  <c r="J787" i="7"/>
  <c r="K787" i="7"/>
  <c r="Q780" i="7"/>
  <c r="R780" i="7"/>
  <c r="B719" i="7"/>
  <c r="C719" i="7"/>
  <c r="Q719" i="7"/>
  <c r="D719" i="7"/>
  <c r="R719" i="7"/>
  <c r="E719" i="7"/>
  <c r="S719" i="7"/>
  <c r="H719" i="7"/>
  <c r="T719" i="7"/>
  <c r="J719" i="7"/>
  <c r="K719" i="7"/>
  <c r="B715" i="7"/>
  <c r="S715" i="7"/>
  <c r="C715" i="7"/>
  <c r="D715" i="7"/>
  <c r="M686" i="7"/>
  <c r="D686" i="7"/>
  <c r="T686" i="7"/>
  <c r="E686" i="7"/>
  <c r="H686" i="7"/>
  <c r="J686" i="7"/>
  <c r="K686" i="7"/>
  <c r="L686" i="7"/>
  <c r="K668" i="7"/>
  <c r="B668" i="7"/>
  <c r="B644" i="7"/>
  <c r="E644" i="7"/>
  <c r="S644" i="7"/>
  <c r="H644" i="7"/>
  <c r="T644" i="7"/>
  <c r="K644" i="7"/>
  <c r="Q644" i="7"/>
  <c r="R644" i="7"/>
  <c r="A644" i="7"/>
  <c r="C644" i="7"/>
  <c r="D644" i="7"/>
  <c r="J644" i="7"/>
  <c r="B620" i="7"/>
  <c r="E620" i="7"/>
  <c r="S620" i="7"/>
  <c r="H620" i="7"/>
  <c r="T620" i="7"/>
  <c r="J620" i="7"/>
  <c r="K620" i="7"/>
  <c r="R620" i="7"/>
  <c r="A620" i="7"/>
  <c r="C620" i="7"/>
  <c r="D620" i="7"/>
  <c r="L620" i="7"/>
  <c r="M955" i="7"/>
  <c r="N949" i="7"/>
  <c r="E919" i="7"/>
  <c r="E918" i="7"/>
  <c r="N916" i="7"/>
  <c r="H900" i="7"/>
  <c r="J896" i="7"/>
  <c r="N893" i="7"/>
  <c r="J890" i="7"/>
  <c r="N886" i="7"/>
  <c r="J883" i="7"/>
  <c r="L875" i="7"/>
  <c r="L866" i="7"/>
  <c r="M859" i="7"/>
  <c r="E838" i="7"/>
  <c r="C835" i="7"/>
  <c r="L826" i="7"/>
  <c r="D825" i="7"/>
  <c r="C807" i="7"/>
  <c r="J807" i="7"/>
  <c r="K807" i="7"/>
  <c r="L807" i="7"/>
  <c r="Q807" i="7"/>
  <c r="A803" i="7"/>
  <c r="C803" i="7"/>
  <c r="B800" i="7"/>
  <c r="C800" i="7"/>
  <c r="D800" i="7"/>
  <c r="R800" i="7"/>
  <c r="E793" i="7"/>
  <c r="D787" i="7"/>
  <c r="N780" i="7"/>
  <c r="B766" i="7"/>
  <c r="E766" i="7"/>
  <c r="S766" i="7"/>
  <c r="H766" i="7"/>
  <c r="T766" i="7"/>
  <c r="J766" i="7"/>
  <c r="L766" i="7"/>
  <c r="M766" i="7"/>
  <c r="B765" i="7"/>
  <c r="N719" i="7"/>
  <c r="J715" i="7"/>
  <c r="Q700" i="7"/>
  <c r="R700" i="7"/>
  <c r="S700" i="7"/>
  <c r="B700" i="7"/>
  <c r="C700" i="7"/>
  <c r="K693" i="7"/>
  <c r="R693" i="7"/>
  <c r="B693" i="7"/>
  <c r="S693" i="7"/>
  <c r="C693" i="7"/>
  <c r="T693" i="7"/>
  <c r="D693" i="7"/>
  <c r="E693" i="7"/>
  <c r="H693" i="7"/>
  <c r="N686" i="7"/>
  <c r="L679" i="7"/>
  <c r="L673" i="7"/>
  <c r="C668" i="7"/>
  <c r="A660" i="7"/>
  <c r="B660" i="7"/>
  <c r="C660" i="7"/>
  <c r="N644" i="7"/>
  <c r="N620" i="7"/>
  <c r="Q597" i="7"/>
  <c r="R597" i="7"/>
  <c r="M527" i="7"/>
  <c r="S527" i="7"/>
  <c r="T527" i="7"/>
  <c r="A527" i="7"/>
  <c r="E527" i="7"/>
  <c r="H527" i="7"/>
  <c r="J527" i="7"/>
  <c r="K527" i="7"/>
  <c r="Q483" i="7"/>
  <c r="B483" i="7"/>
  <c r="R483" i="7"/>
  <c r="C483" i="7"/>
  <c r="S483" i="7"/>
  <c r="D483" i="7"/>
  <c r="T483" i="7"/>
  <c r="E483" i="7"/>
  <c r="H483" i="7"/>
  <c r="J483" i="7"/>
  <c r="L483" i="7"/>
  <c r="S827" i="7"/>
  <c r="C827" i="7"/>
  <c r="T824" i="7"/>
  <c r="E824" i="7"/>
  <c r="T818" i="7"/>
  <c r="B818" i="7"/>
  <c r="H814" i="7"/>
  <c r="S810" i="7"/>
  <c r="S806" i="7"/>
  <c r="E806" i="7"/>
  <c r="T788" i="7"/>
  <c r="T785" i="7"/>
  <c r="C785" i="7"/>
  <c r="E784" i="7"/>
  <c r="T775" i="7"/>
  <c r="D775" i="7"/>
  <c r="Q773" i="7"/>
  <c r="A769" i="7"/>
  <c r="D768" i="7"/>
  <c r="D767" i="7"/>
  <c r="T748" i="7"/>
  <c r="C748" i="7"/>
  <c r="A747" i="7"/>
  <c r="Q743" i="7"/>
  <c r="S738" i="7"/>
  <c r="R737" i="7"/>
  <c r="S736" i="7"/>
  <c r="E736" i="7"/>
  <c r="Q733" i="7"/>
  <c r="Q730" i="7"/>
  <c r="R725" i="7"/>
  <c r="T724" i="7"/>
  <c r="H724" i="7"/>
  <c r="S717" i="7"/>
  <c r="S709" i="7"/>
  <c r="E709" i="7"/>
  <c r="Q704" i="7"/>
  <c r="C704" i="7"/>
  <c r="Q698" i="7"/>
  <c r="S696" i="7"/>
  <c r="R694" i="7"/>
  <c r="D694" i="7"/>
  <c r="T689" i="7"/>
  <c r="H689" i="7"/>
  <c r="R683" i="7"/>
  <c r="Q678" i="7"/>
  <c r="S676" i="7"/>
  <c r="R674" i="7"/>
  <c r="D674" i="7"/>
  <c r="B667" i="7"/>
  <c r="A654" i="7"/>
  <c r="C653" i="7"/>
  <c r="R650" i="7"/>
  <c r="S649" i="7"/>
  <c r="B626" i="7"/>
  <c r="Q626" i="7"/>
  <c r="C626" i="7"/>
  <c r="R626" i="7"/>
  <c r="D626" i="7"/>
  <c r="S626" i="7"/>
  <c r="E626" i="7"/>
  <c r="B625" i="7"/>
  <c r="J625" i="7"/>
  <c r="K625" i="7"/>
  <c r="L625" i="7"/>
  <c r="M625" i="7"/>
  <c r="B580" i="7"/>
  <c r="C580" i="7"/>
  <c r="Q580" i="7"/>
  <c r="D580" i="7"/>
  <c r="R580" i="7"/>
  <c r="E580" i="7"/>
  <c r="S580" i="7"/>
  <c r="H580" i="7"/>
  <c r="T580" i="7"/>
  <c r="J580" i="7"/>
  <c r="K580" i="7"/>
  <c r="L580" i="7"/>
  <c r="Q543" i="7"/>
  <c r="S543" i="7"/>
  <c r="T543" i="7"/>
  <c r="A543" i="7"/>
  <c r="B543" i="7"/>
  <c r="C543" i="7"/>
  <c r="B530" i="7"/>
  <c r="E530" i="7"/>
  <c r="S530" i="7"/>
  <c r="H530" i="7"/>
  <c r="T530" i="7"/>
  <c r="J530" i="7"/>
  <c r="K530" i="7"/>
  <c r="L530" i="7"/>
  <c r="M530" i="7"/>
  <c r="N530" i="7"/>
  <c r="A704" i="7"/>
  <c r="Q638" i="7"/>
  <c r="S638" i="7"/>
  <c r="B638" i="7"/>
  <c r="B628" i="7"/>
  <c r="J628" i="7"/>
  <c r="K628" i="7"/>
  <c r="L628" i="7"/>
  <c r="M628" i="7"/>
  <c r="B590" i="7"/>
  <c r="C590" i="7"/>
  <c r="Q590" i="7"/>
  <c r="D590" i="7"/>
  <c r="R590" i="7"/>
  <c r="E590" i="7"/>
  <c r="S590" i="7"/>
  <c r="H590" i="7"/>
  <c r="T590" i="7"/>
  <c r="J590" i="7"/>
  <c r="K590" i="7"/>
  <c r="L590" i="7"/>
  <c r="S534" i="7"/>
  <c r="B534" i="7"/>
  <c r="T534" i="7"/>
  <c r="C534" i="7"/>
  <c r="D534" i="7"/>
  <c r="E534" i="7"/>
  <c r="L534" i="7"/>
  <c r="M534" i="7"/>
  <c r="R526" i="7"/>
  <c r="S526" i="7"/>
  <c r="A526" i="7"/>
  <c r="E526" i="7"/>
  <c r="K743" i="7"/>
  <c r="K733" i="7"/>
  <c r="N730" i="7"/>
  <c r="N725" i="7"/>
  <c r="N704" i="7"/>
  <c r="N698" i="7"/>
  <c r="A694" i="7"/>
  <c r="J678" i="7"/>
  <c r="A674" i="7"/>
  <c r="N638" i="7"/>
  <c r="N628" i="7"/>
  <c r="C613" i="7"/>
  <c r="S613" i="7"/>
  <c r="E613" i="7"/>
  <c r="T613" i="7"/>
  <c r="H613" i="7"/>
  <c r="J613" i="7"/>
  <c r="K613" i="7"/>
  <c r="T607" i="7"/>
  <c r="A607" i="7"/>
  <c r="E607" i="7"/>
  <c r="H607" i="7"/>
  <c r="J607" i="7"/>
  <c r="N590" i="7"/>
  <c r="N526" i="7"/>
  <c r="B814" i="7"/>
  <c r="A806" i="7"/>
  <c r="Q788" i="7"/>
  <c r="S784" i="7"/>
  <c r="Q775" i="7"/>
  <c r="K773" i="7"/>
  <c r="R768" i="7"/>
  <c r="R767" i="7"/>
  <c r="A767" i="7"/>
  <c r="K764" i="7"/>
  <c r="L759" i="7"/>
  <c r="J743" i="7"/>
  <c r="N739" i="7"/>
  <c r="N737" i="7"/>
  <c r="A736" i="7"/>
  <c r="J733" i="7"/>
  <c r="H730" i="7"/>
  <c r="M725" i="7"/>
  <c r="K717" i="7"/>
  <c r="A709" i="7"/>
  <c r="M704" i="7"/>
  <c r="E698" i="7"/>
  <c r="N694" i="7"/>
  <c r="D683" i="7"/>
  <c r="H678" i="7"/>
  <c r="H676" i="7"/>
  <c r="N674" i="7"/>
  <c r="B666" i="7"/>
  <c r="L650" i="7"/>
  <c r="B649" i="7"/>
  <c r="J649" i="7"/>
  <c r="L638" i="7"/>
  <c r="H634" i="7"/>
  <c r="H628" i="7"/>
  <c r="N613" i="7"/>
  <c r="M590" i="7"/>
  <c r="B533" i="7"/>
  <c r="T533" i="7"/>
  <c r="A533" i="7"/>
  <c r="C533" i="7"/>
  <c r="E533" i="7"/>
  <c r="H533" i="7"/>
  <c r="K533" i="7"/>
  <c r="B463" i="7"/>
  <c r="S463" i="7"/>
  <c r="T463" i="7"/>
  <c r="A450" i="7"/>
  <c r="C450" i="7"/>
  <c r="D450" i="7"/>
  <c r="E450" i="7"/>
  <c r="H450" i="7"/>
  <c r="J450" i="7"/>
  <c r="N450" i="7"/>
  <c r="T450" i="7"/>
  <c r="N827" i="7"/>
  <c r="N824" i="7"/>
  <c r="N818" i="7"/>
  <c r="E810" i="7"/>
  <c r="N806" i="7"/>
  <c r="J773" i="7"/>
  <c r="J764" i="7"/>
  <c r="K759" i="7"/>
  <c r="N747" i="7"/>
  <c r="H743" i="7"/>
  <c r="M739" i="7"/>
  <c r="K738" i="7"/>
  <c r="L737" i="7"/>
  <c r="N736" i="7"/>
  <c r="H733" i="7"/>
  <c r="E730" i="7"/>
  <c r="L725" i="7"/>
  <c r="A724" i="7"/>
  <c r="J717" i="7"/>
  <c r="N709" i="7"/>
  <c r="L704" i="7"/>
  <c r="D698" i="7"/>
  <c r="D696" i="7"/>
  <c r="M694" i="7"/>
  <c r="A689" i="7"/>
  <c r="C683" i="7"/>
  <c r="E678" i="7"/>
  <c r="E676" i="7"/>
  <c r="M674" i="7"/>
  <c r="N653" i="7"/>
  <c r="K650" i="7"/>
  <c r="N649" i="7"/>
  <c r="K638" i="7"/>
  <c r="C634" i="7"/>
  <c r="E628" i="7"/>
  <c r="M613" i="7"/>
  <c r="A590" i="7"/>
  <c r="B550" i="7"/>
  <c r="E550" i="7"/>
  <c r="S550" i="7"/>
  <c r="H550" i="7"/>
  <c r="T550" i="7"/>
  <c r="J550" i="7"/>
  <c r="K550" i="7"/>
  <c r="L550" i="7"/>
  <c r="M550" i="7"/>
  <c r="N550" i="7"/>
  <c r="A548" i="7"/>
  <c r="E548" i="7"/>
  <c r="H548" i="7"/>
  <c r="L533" i="7"/>
  <c r="E463" i="7"/>
  <c r="L358" i="7"/>
  <c r="K818" i="7"/>
  <c r="D810" i="7"/>
  <c r="M806" i="7"/>
  <c r="L790" i="7"/>
  <c r="D788" i="7"/>
  <c r="H764" i="7"/>
  <c r="J759" i="7"/>
  <c r="A756" i="7"/>
  <c r="M749" i="7"/>
  <c r="K748" i="7"/>
  <c r="A746" i="7"/>
  <c r="E743" i="7"/>
  <c r="J738" i="7"/>
  <c r="M736" i="7"/>
  <c r="E733" i="7"/>
  <c r="D730" i="7"/>
  <c r="K725" i="7"/>
  <c r="N724" i="7"/>
  <c r="M709" i="7"/>
  <c r="K704" i="7"/>
  <c r="C698" i="7"/>
  <c r="C696" i="7"/>
  <c r="L694" i="7"/>
  <c r="N689" i="7"/>
  <c r="B683" i="7"/>
  <c r="D678" i="7"/>
  <c r="D676" i="7"/>
  <c r="L674" i="7"/>
  <c r="A669" i="7"/>
  <c r="A664" i="7"/>
  <c r="J654" i="7"/>
  <c r="M653" i="7"/>
  <c r="J650" i="7"/>
  <c r="M649" i="7"/>
  <c r="E638" i="7"/>
  <c r="B634" i="7"/>
  <c r="K629" i="7"/>
  <c r="D629" i="7"/>
  <c r="E629" i="7"/>
  <c r="H629" i="7"/>
  <c r="M629" i="7"/>
  <c r="C628" i="7"/>
  <c r="J626" i="7"/>
  <c r="C625" i="7"/>
  <c r="L613" i="7"/>
  <c r="C598" i="7"/>
  <c r="B598" i="7"/>
  <c r="E598" i="7"/>
  <c r="J598" i="7"/>
  <c r="K598" i="7"/>
  <c r="L598" i="7"/>
  <c r="Q564" i="7"/>
  <c r="R564" i="7"/>
  <c r="S564" i="7"/>
  <c r="B564" i="7"/>
  <c r="C564" i="7"/>
  <c r="H564" i="7"/>
  <c r="D550" i="7"/>
  <c r="K548" i="7"/>
  <c r="K514" i="7"/>
  <c r="E514" i="7"/>
  <c r="L514" i="7"/>
  <c r="Q514" i="7"/>
  <c r="R514" i="7"/>
  <c r="S514" i="7"/>
  <c r="T514" i="7"/>
  <c r="C514" i="7"/>
  <c r="D514" i="7"/>
  <c r="H514" i="7"/>
  <c r="D476" i="7"/>
  <c r="T476" i="7"/>
  <c r="E476" i="7"/>
  <c r="H476" i="7"/>
  <c r="J476" i="7"/>
  <c r="K476" i="7"/>
  <c r="M476" i="7"/>
  <c r="N476" i="7"/>
  <c r="S476" i="7"/>
  <c r="D463" i="7"/>
  <c r="A555" i="7"/>
  <c r="A453" i="7"/>
  <c r="Q453" i="7"/>
  <c r="C453" i="7"/>
  <c r="R453" i="7"/>
  <c r="D453" i="7"/>
  <c r="S453" i="7"/>
  <c r="E453" i="7"/>
  <c r="T453" i="7"/>
  <c r="H453" i="7"/>
  <c r="J453" i="7"/>
  <c r="K453" i="7"/>
  <c r="B449" i="7"/>
  <c r="R449" i="7"/>
  <c r="C449" i="7"/>
  <c r="D449" i="7"/>
  <c r="J449" i="7"/>
  <c r="K449" i="7"/>
  <c r="L449" i="7"/>
  <c r="M449" i="7"/>
  <c r="N599" i="7"/>
  <c r="A585" i="7"/>
  <c r="A570" i="7"/>
  <c r="N568" i="7"/>
  <c r="N555" i="7"/>
  <c r="N553" i="7"/>
  <c r="N537" i="7"/>
  <c r="M519" i="7"/>
  <c r="N518" i="7"/>
  <c r="N517" i="7"/>
  <c r="N516" i="7"/>
  <c r="L475" i="7"/>
  <c r="B475" i="7"/>
  <c r="M453" i="7"/>
  <c r="N449" i="7"/>
  <c r="J437" i="7"/>
  <c r="C437" i="7"/>
  <c r="S437" i="7"/>
  <c r="D437" i="7"/>
  <c r="T437" i="7"/>
  <c r="E437" i="7"/>
  <c r="H437" i="7"/>
  <c r="L437" i="7"/>
  <c r="M437" i="7"/>
  <c r="N437" i="7"/>
  <c r="Q407" i="7"/>
  <c r="A407" i="7"/>
  <c r="B384" i="7"/>
  <c r="E384" i="7"/>
  <c r="S384" i="7"/>
  <c r="H384" i="7"/>
  <c r="T384" i="7"/>
  <c r="J384" i="7"/>
  <c r="K384" i="7"/>
  <c r="L384" i="7"/>
  <c r="M384" i="7"/>
  <c r="N384" i="7"/>
  <c r="A384" i="7"/>
  <c r="C384" i="7"/>
  <c r="D384" i="7"/>
  <c r="L599" i="7"/>
  <c r="N589" i="7"/>
  <c r="N585" i="7"/>
  <c r="N574" i="7"/>
  <c r="N570" i="7"/>
  <c r="M568" i="7"/>
  <c r="M555" i="7"/>
  <c r="M553" i="7"/>
  <c r="A545" i="7"/>
  <c r="A540" i="7"/>
  <c r="K537" i="7"/>
  <c r="M524" i="7"/>
  <c r="L519" i="7"/>
  <c r="M518" i="7"/>
  <c r="L517" i="7"/>
  <c r="J516" i="7"/>
  <c r="A515" i="7"/>
  <c r="H506" i="7"/>
  <c r="Q506" i="7"/>
  <c r="R506" i="7"/>
  <c r="C506" i="7"/>
  <c r="D506" i="7"/>
  <c r="K503" i="7"/>
  <c r="R499" i="7"/>
  <c r="B499" i="7"/>
  <c r="T499" i="7"/>
  <c r="H499" i="7"/>
  <c r="J499" i="7"/>
  <c r="L499" i="7"/>
  <c r="A456" i="7"/>
  <c r="H456" i="7"/>
  <c r="K456" i="7"/>
  <c r="L456" i="7"/>
  <c r="M456" i="7"/>
  <c r="L453" i="7"/>
  <c r="A449" i="7"/>
  <c r="A437" i="7"/>
  <c r="B379" i="7"/>
  <c r="C379" i="7"/>
  <c r="Q379" i="7"/>
  <c r="D379" i="7"/>
  <c r="R379" i="7"/>
  <c r="E379" i="7"/>
  <c r="S379" i="7"/>
  <c r="H379" i="7"/>
  <c r="T379" i="7"/>
  <c r="J379" i="7"/>
  <c r="K379" i="7"/>
  <c r="L379" i="7"/>
  <c r="A379" i="7"/>
  <c r="M379" i="7"/>
  <c r="N379" i="7"/>
  <c r="Q189" i="7"/>
  <c r="A189" i="7"/>
  <c r="C189" i="7"/>
  <c r="E189" i="7"/>
  <c r="J189" i="7"/>
  <c r="K189" i="7"/>
  <c r="N189" i="7"/>
  <c r="S189" i="7"/>
  <c r="B169" i="7"/>
  <c r="Q169" i="7"/>
  <c r="S169" i="7"/>
  <c r="C169" i="7"/>
  <c r="T169" i="7"/>
  <c r="D169" i="7"/>
  <c r="E169" i="7"/>
  <c r="H169" i="7"/>
  <c r="J169" i="7"/>
  <c r="K169" i="7"/>
  <c r="M169" i="7"/>
  <c r="A639" i="7"/>
  <c r="S633" i="7"/>
  <c r="J599" i="7"/>
  <c r="M589" i="7"/>
  <c r="Q587" i="7"/>
  <c r="B587" i="7"/>
  <c r="M585" i="7"/>
  <c r="Q584" i="7"/>
  <c r="N579" i="7"/>
  <c r="N578" i="7"/>
  <c r="N576" i="7"/>
  <c r="M574" i="7"/>
  <c r="M570" i="7"/>
  <c r="L568" i="7"/>
  <c r="A565" i="7"/>
  <c r="A560" i="7"/>
  <c r="L555" i="7"/>
  <c r="L553" i="7"/>
  <c r="S547" i="7"/>
  <c r="N545" i="7"/>
  <c r="N540" i="7"/>
  <c r="D537" i="7"/>
  <c r="Q535" i="7"/>
  <c r="C535" i="7"/>
  <c r="L524" i="7"/>
  <c r="J519" i="7"/>
  <c r="L518" i="7"/>
  <c r="K517" i="7"/>
  <c r="E516" i="7"/>
  <c r="N515" i="7"/>
  <c r="N506" i="7"/>
  <c r="M499" i="7"/>
  <c r="B494" i="7"/>
  <c r="H494" i="7"/>
  <c r="J494" i="7"/>
  <c r="K494" i="7"/>
  <c r="L494" i="7"/>
  <c r="J487" i="7"/>
  <c r="E487" i="7"/>
  <c r="K487" i="7"/>
  <c r="L487" i="7"/>
  <c r="M487" i="7"/>
  <c r="A458" i="7"/>
  <c r="Q458" i="7"/>
  <c r="C458" i="7"/>
  <c r="R458" i="7"/>
  <c r="D458" i="7"/>
  <c r="S458" i="7"/>
  <c r="E458" i="7"/>
  <c r="T458" i="7"/>
  <c r="H458" i="7"/>
  <c r="J458" i="7"/>
  <c r="K458" i="7"/>
  <c r="D599" i="7"/>
  <c r="L589" i="7"/>
  <c r="L585" i="7"/>
  <c r="M579" i="7"/>
  <c r="M578" i="7"/>
  <c r="M576" i="7"/>
  <c r="L574" i="7"/>
  <c r="L570" i="7"/>
  <c r="H569" i="7"/>
  <c r="K568" i="7"/>
  <c r="N565" i="7"/>
  <c r="K555" i="7"/>
  <c r="K553" i="7"/>
  <c r="M545" i="7"/>
  <c r="M540" i="7"/>
  <c r="B537" i="7"/>
  <c r="A535" i="7"/>
  <c r="R525" i="7"/>
  <c r="D525" i="7"/>
  <c r="J524" i="7"/>
  <c r="H519" i="7"/>
  <c r="E518" i="7"/>
  <c r="J517" i="7"/>
  <c r="D516" i="7"/>
  <c r="M515" i="7"/>
  <c r="E513" i="7"/>
  <c r="J506" i="7"/>
  <c r="D499" i="7"/>
  <c r="N494" i="7"/>
  <c r="M458" i="7"/>
  <c r="Q430" i="7"/>
  <c r="C430" i="7"/>
  <c r="H430" i="7"/>
  <c r="J430" i="7"/>
  <c r="J427" i="7"/>
  <c r="D427" i="7"/>
  <c r="T427" i="7"/>
  <c r="E427" i="7"/>
  <c r="L427" i="7"/>
  <c r="M427" i="7"/>
  <c r="S427" i="7"/>
  <c r="A427" i="7"/>
  <c r="C427" i="7"/>
  <c r="H427" i="7"/>
  <c r="N427" i="7"/>
  <c r="B409" i="7"/>
  <c r="E409" i="7"/>
  <c r="S409" i="7"/>
  <c r="H409" i="7"/>
  <c r="T409" i="7"/>
  <c r="J409" i="7"/>
  <c r="K409" i="7"/>
  <c r="L409" i="7"/>
  <c r="R409" i="7"/>
  <c r="A409" i="7"/>
  <c r="C409" i="7"/>
  <c r="D409" i="7"/>
  <c r="M409" i="7"/>
  <c r="M639" i="7"/>
  <c r="A635" i="7"/>
  <c r="C633" i="7"/>
  <c r="Q630" i="7"/>
  <c r="C630" i="7"/>
  <c r="Q624" i="7"/>
  <c r="B624" i="7"/>
  <c r="S616" i="7"/>
  <c r="Q615" i="7"/>
  <c r="C615" i="7"/>
  <c r="J609" i="7"/>
  <c r="Q600" i="7"/>
  <c r="C600" i="7"/>
  <c r="C599" i="7"/>
  <c r="J589" i="7"/>
  <c r="L588" i="7"/>
  <c r="N587" i="7"/>
  <c r="K585" i="7"/>
  <c r="H579" i="7"/>
  <c r="L578" i="7"/>
  <c r="L577" i="7"/>
  <c r="L576" i="7"/>
  <c r="Q575" i="7"/>
  <c r="C575" i="7"/>
  <c r="J574" i="7"/>
  <c r="K570" i="7"/>
  <c r="E569" i="7"/>
  <c r="H568" i="7"/>
  <c r="M566" i="7"/>
  <c r="M565" i="7"/>
  <c r="M560" i="7"/>
  <c r="M559" i="7"/>
  <c r="Q556" i="7"/>
  <c r="J555" i="7"/>
  <c r="H554" i="7"/>
  <c r="H553" i="7"/>
  <c r="D549" i="7"/>
  <c r="N547" i="7"/>
  <c r="L545" i="7"/>
  <c r="L540" i="7"/>
  <c r="N535" i="7"/>
  <c r="M529" i="7"/>
  <c r="Q525" i="7"/>
  <c r="C525" i="7"/>
  <c r="H524" i="7"/>
  <c r="A520" i="7"/>
  <c r="E519" i="7"/>
  <c r="C518" i="7"/>
  <c r="H517" i="7"/>
  <c r="C516" i="7"/>
  <c r="L515" i="7"/>
  <c r="C513" i="7"/>
  <c r="E506" i="7"/>
  <c r="C499" i="7"/>
  <c r="D494" i="7"/>
  <c r="R479" i="7"/>
  <c r="T479" i="7"/>
  <c r="B479" i="7"/>
  <c r="C479" i="7"/>
  <c r="D479" i="7"/>
  <c r="J479" i="7"/>
  <c r="L458" i="7"/>
  <c r="K430" i="7"/>
  <c r="N409" i="7"/>
  <c r="A373" i="7"/>
  <c r="D373" i="7"/>
  <c r="E373" i="7"/>
  <c r="H373" i="7"/>
  <c r="T373" i="7"/>
  <c r="L639" i="7"/>
  <c r="A630" i="7"/>
  <c r="A615" i="7"/>
  <c r="H609" i="7"/>
  <c r="A600" i="7"/>
  <c r="B599" i="7"/>
  <c r="H589" i="7"/>
  <c r="L587" i="7"/>
  <c r="J585" i="7"/>
  <c r="E579" i="7"/>
  <c r="K578" i="7"/>
  <c r="E577" i="7"/>
  <c r="A575" i="7"/>
  <c r="J570" i="7"/>
  <c r="D569" i="7"/>
  <c r="D566" i="7"/>
  <c r="L565" i="7"/>
  <c r="L560" i="7"/>
  <c r="T555" i="7"/>
  <c r="H555" i="7"/>
  <c r="E554" i="7"/>
  <c r="E553" i="7"/>
  <c r="C549" i="7"/>
  <c r="L547" i="7"/>
  <c r="K545" i="7"/>
  <c r="K540" i="7"/>
  <c r="M535" i="7"/>
  <c r="L529" i="7"/>
  <c r="A525" i="7"/>
  <c r="E524" i="7"/>
  <c r="T519" i="7"/>
  <c r="D519" i="7"/>
  <c r="E517" i="7"/>
  <c r="B516" i="7"/>
  <c r="K515" i="7"/>
  <c r="B513" i="7"/>
  <c r="A506" i="7"/>
  <c r="Q493" i="7"/>
  <c r="R493" i="7"/>
  <c r="B493" i="7"/>
  <c r="Q424" i="7"/>
  <c r="C424" i="7"/>
  <c r="D424" i="7"/>
  <c r="K424" i="7"/>
  <c r="L424" i="7"/>
  <c r="R424" i="7"/>
  <c r="A424" i="7"/>
  <c r="B424" i="7"/>
  <c r="T489" i="7"/>
  <c r="D489" i="7"/>
  <c r="C474" i="7"/>
  <c r="T465" i="7"/>
  <c r="C465" i="7"/>
  <c r="C460" i="7"/>
  <c r="C440" i="7"/>
  <c r="B439" i="7"/>
  <c r="A428" i="7"/>
  <c r="Q428" i="7"/>
  <c r="C428" i="7"/>
  <c r="R428" i="7"/>
  <c r="E428" i="7"/>
  <c r="T428" i="7"/>
  <c r="H428" i="7"/>
  <c r="J343" i="7"/>
  <c r="R343" i="7"/>
  <c r="S343" i="7"/>
  <c r="T343" i="7"/>
  <c r="C343" i="7"/>
  <c r="D343" i="7"/>
  <c r="E343" i="7"/>
  <c r="A310" i="7"/>
  <c r="B310" i="7"/>
  <c r="C310" i="7"/>
  <c r="S310" i="7"/>
  <c r="T310" i="7"/>
  <c r="J510" i="7"/>
  <c r="H507" i="7"/>
  <c r="E497" i="7"/>
  <c r="Q490" i="7"/>
  <c r="R489" i="7"/>
  <c r="C489" i="7"/>
  <c r="S485" i="7"/>
  <c r="B484" i="7"/>
  <c r="T480" i="7"/>
  <c r="E480" i="7"/>
  <c r="Q477" i="7"/>
  <c r="T474" i="7"/>
  <c r="B474" i="7"/>
  <c r="B470" i="7"/>
  <c r="Q468" i="7"/>
  <c r="N467" i="7"/>
  <c r="S465" i="7"/>
  <c r="B465" i="7"/>
  <c r="H464" i="7"/>
  <c r="R459" i="7"/>
  <c r="B459" i="7"/>
  <c r="N457" i="7"/>
  <c r="D454" i="7"/>
  <c r="Q448" i="7"/>
  <c r="T447" i="7"/>
  <c r="C447" i="7"/>
  <c r="Q443" i="7"/>
  <c r="R439" i="7"/>
  <c r="A439" i="7"/>
  <c r="N436" i="7"/>
  <c r="C434" i="7"/>
  <c r="M428" i="7"/>
  <c r="R414" i="7"/>
  <c r="S368" i="7"/>
  <c r="T368" i="7"/>
  <c r="B368" i="7"/>
  <c r="C368" i="7"/>
  <c r="H368" i="7"/>
  <c r="L368" i="7"/>
  <c r="M368" i="7"/>
  <c r="Q350" i="7"/>
  <c r="A350" i="7"/>
  <c r="B350" i="7"/>
  <c r="C350" i="7"/>
  <c r="D350" i="7"/>
  <c r="H343" i="7"/>
  <c r="R307" i="7"/>
  <c r="D307" i="7"/>
  <c r="E307" i="7"/>
  <c r="H307" i="7"/>
  <c r="T307" i="7"/>
  <c r="A307" i="7"/>
  <c r="C307" i="7"/>
  <c r="K307" i="7"/>
  <c r="T510" i="7"/>
  <c r="H510" i="7"/>
  <c r="M509" i="7"/>
  <c r="E507" i="7"/>
  <c r="N504" i="7"/>
  <c r="Q489" i="7"/>
  <c r="B489" i="7"/>
  <c r="R474" i="7"/>
  <c r="T469" i="7"/>
  <c r="M467" i="7"/>
  <c r="R465" i="7"/>
  <c r="T464" i="7"/>
  <c r="D464" i="7"/>
  <c r="T460" i="7"/>
  <c r="Q459" i="7"/>
  <c r="A459" i="7"/>
  <c r="M457" i="7"/>
  <c r="C454" i="7"/>
  <c r="S447" i="7"/>
  <c r="B447" i="7"/>
  <c r="T440" i="7"/>
  <c r="Q439" i="7"/>
  <c r="M436" i="7"/>
  <c r="B434" i="7"/>
  <c r="L428" i="7"/>
  <c r="C425" i="7"/>
  <c r="E425" i="7"/>
  <c r="J425" i="7"/>
  <c r="K425" i="7"/>
  <c r="Q417" i="7"/>
  <c r="N406" i="7"/>
  <c r="Q406" i="7"/>
  <c r="J400" i="7"/>
  <c r="K400" i="7"/>
  <c r="L400" i="7"/>
  <c r="M400" i="7"/>
  <c r="N400" i="7"/>
  <c r="B400" i="7"/>
  <c r="Q400" i="7"/>
  <c r="S367" i="7"/>
  <c r="T367" i="7"/>
  <c r="A367" i="7"/>
  <c r="B367" i="7"/>
  <c r="E367" i="7"/>
  <c r="L367" i="7"/>
  <c r="S346" i="7"/>
  <c r="M307" i="7"/>
  <c r="Q474" i="7"/>
  <c r="K467" i="7"/>
  <c r="Q465" i="7"/>
  <c r="S460" i="7"/>
  <c r="H457" i="7"/>
  <c r="J436" i="7"/>
  <c r="L429" i="7"/>
  <c r="N429" i="7"/>
  <c r="Q429" i="7"/>
  <c r="A429" i="7"/>
  <c r="R429" i="7"/>
  <c r="K428" i="7"/>
  <c r="B414" i="7"/>
  <c r="J414" i="7"/>
  <c r="K414" i="7"/>
  <c r="L414" i="7"/>
  <c r="M414" i="7"/>
  <c r="N414" i="7"/>
  <c r="Q353" i="7"/>
  <c r="T353" i="7"/>
  <c r="B353" i="7"/>
  <c r="C353" i="7"/>
  <c r="B349" i="7"/>
  <c r="D349" i="7"/>
  <c r="R349" i="7"/>
  <c r="E349" i="7"/>
  <c r="S349" i="7"/>
  <c r="H349" i="7"/>
  <c r="T349" i="7"/>
  <c r="J349" i="7"/>
  <c r="K349" i="7"/>
  <c r="L349" i="7"/>
  <c r="M349" i="7"/>
  <c r="E457" i="7"/>
  <c r="N439" i="7"/>
  <c r="H436" i="7"/>
  <c r="J428" i="7"/>
  <c r="B417" i="7"/>
  <c r="H414" i="7"/>
  <c r="Q385" i="7"/>
  <c r="R385" i="7"/>
  <c r="A385" i="7"/>
  <c r="B385" i="7"/>
  <c r="C385" i="7"/>
  <c r="D385" i="7"/>
  <c r="L385" i="7"/>
  <c r="L346" i="7"/>
  <c r="A346" i="7"/>
  <c r="T346" i="7"/>
  <c r="D346" i="7"/>
  <c r="E346" i="7"/>
  <c r="H346" i="7"/>
  <c r="J346" i="7"/>
  <c r="K346" i="7"/>
  <c r="N346" i="7"/>
  <c r="B330" i="7"/>
  <c r="H330" i="7"/>
  <c r="J330" i="7"/>
  <c r="J287" i="7"/>
  <c r="R287" i="7"/>
  <c r="S287" i="7"/>
  <c r="B287" i="7"/>
  <c r="T287" i="7"/>
  <c r="C287" i="7"/>
  <c r="D287" i="7"/>
  <c r="E287" i="7"/>
  <c r="K287" i="7"/>
  <c r="R276" i="7"/>
  <c r="Q510" i="7"/>
  <c r="C510" i="7"/>
  <c r="H509" i="7"/>
  <c r="S507" i="7"/>
  <c r="C504" i="7"/>
  <c r="L496" i="7"/>
  <c r="H490" i="7"/>
  <c r="M489" i="7"/>
  <c r="J485" i="7"/>
  <c r="B477" i="7"/>
  <c r="M474" i="7"/>
  <c r="Q470" i="7"/>
  <c r="L469" i="7"/>
  <c r="E467" i="7"/>
  <c r="M465" i="7"/>
  <c r="N460" i="7"/>
  <c r="M459" i="7"/>
  <c r="D457" i="7"/>
  <c r="M446" i="7"/>
  <c r="N440" i="7"/>
  <c r="L439" i="7"/>
  <c r="E436" i="7"/>
  <c r="J429" i="7"/>
  <c r="D428" i="7"/>
  <c r="E414" i="7"/>
  <c r="N385" i="7"/>
  <c r="L330" i="7"/>
  <c r="M287" i="7"/>
  <c r="A510" i="7"/>
  <c r="K496" i="7"/>
  <c r="B495" i="7"/>
  <c r="E490" i="7"/>
  <c r="E488" i="7"/>
  <c r="H485" i="7"/>
  <c r="N480" i="7"/>
  <c r="L478" i="7"/>
  <c r="K469" i="7"/>
  <c r="T467" i="7"/>
  <c r="D467" i="7"/>
  <c r="K465" i="7"/>
  <c r="J460" i="7"/>
  <c r="T457" i="7"/>
  <c r="J448" i="7"/>
  <c r="L446" i="7"/>
  <c r="D444" i="7"/>
  <c r="J443" i="7"/>
  <c r="J440" i="7"/>
  <c r="D429" i="7"/>
  <c r="B426" i="7"/>
  <c r="E426" i="7"/>
  <c r="J426" i="7"/>
  <c r="N426" i="7"/>
  <c r="D414" i="7"/>
  <c r="B404" i="7"/>
  <c r="E404" i="7"/>
  <c r="S404" i="7"/>
  <c r="H404" i="7"/>
  <c r="T404" i="7"/>
  <c r="J404" i="7"/>
  <c r="K404" i="7"/>
  <c r="L404" i="7"/>
  <c r="N404" i="7"/>
  <c r="M385" i="7"/>
  <c r="A349" i="7"/>
  <c r="K330" i="7"/>
  <c r="R298" i="7"/>
  <c r="C298" i="7"/>
  <c r="D298" i="7"/>
  <c r="E298" i="7"/>
  <c r="H298" i="7"/>
  <c r="A156" i="7"/>
  <c r="S156" i="7"/>
  <c r="T156" i="7"/>
  <c r="B156" i="7"/>
  <c r="C156" i="7"/>
  <c r="D156" i="7"/>
  <c r="E156" i="7"/>
  <c r="N156" i="7"/>
  <c r="R156" i="7"/>
  <c r="Q396" i="7"/>
  <c r="T377" i="7"/>
  <c r="A364" i="7"/>
  <c r="R356" i="7"/>
  <c r="Q333" i="7"/>
  <c r="R326" i="7"/>
  <c r="T325" i="7"/>
  <c r="C325" i="7"/>
  <c r="T308" i="7"/>
  <c r="J293" i="7"/>
  <c r="K293" i="7"/>
  <c r="L293" i="7"/>
  <c r="A209" i="7"/>
  <c r="S209" i="7"/>
  <c r="B209" i="7"/>
  <c r="C209" i="7"/>
  <c r="E209" i="7"/>
  <c r="J209" i="7"/>
  <c r="K209" i="7"/>
  <c r="M209" i="7"/>
  <c r="A317" i="7"/>
  <c r="E317" i="7"/>
  <c r="K317" i="7"/>
  <c r="L317" i="7"/>
  <c r="Q315" i="7"/>
  <c r="R315" i="7"/>
  <c r="S315" i="7"/>
  <c r="C304" i="7"/>
  <c r="L304" i="7"/>
  <c r="M304" i="7"/>
  <c r="N304" i="7"/>
  <c r="H293" i="7"/>
  <c r="N209" i="7"/>
  <c r="Q423" i="7"/>
  <c r="T413" i="7"/>
  <c r="M398" i="7"/>
  <c r="K396" i="7"/>
  <c r="M393" i="7"/>
  <c r="T387" i="7"/>
  <c r="A387" i="7"/>
  <c r="R369" i="7"/>
  <c r="D369" i="7"/>
  <c r="K365" i="7"/>
  <c r="M364" i="7"/>
  <c r="S363" i="7"/>
  <c r="M357" i="7"/>
  <c r="N356" i="7"/>
  <c r="H338" i="7"/>
  <c r="L333" i="7"/>
  <c r="T318" i="7"/>
  <c r="N317" i="7"/>
  <c r="M315" i="7"/>
  <c r="Q308" i="7"/>
  <c r="E308" i="7"/>
  <c r="J308" i="7"/>
  <c r="L308" i="7"/>
  <c r="K304" i="7"/>
  <c r="R297" i="7"/>
  <c r="T297" i="7"/>
  <c r="E293" i="7"/>
  <c r="Q273" i="7"/>
  <c r="S273" i="7"/>
  <c r="T273" i="7"/>
  <c r="C273" i="7"/>
  <c r="H273" i="7"/>
  <c r="S257" i="7"/>
  <c r="A257" i="7"/>
  <c r="T257" i="7"/>
  <c r="B257" i="7"/>
  <c r="C257" i="7"/>
  <c r="D257" i="7"/>
  <c r="H257" i="7"/>
  <c r="L257" i="7"/>
  <c r="M245" i="7"/>
  <c r="B245" i="7"/>
  <c r="S245" i="7"/>
  <c r="C245" i="7"/>
  <c r="T245" i="7"/>
  <c r="D245" i="7"/>
  <c r="E245" i="7"/>
  <c r="J245" i="7"/>
  <c r="K245" i="7"/>
  <c r="N245" i="7"/>
  <c r="A215" i="7"/>
  <c r="B215" i="7"/>
  <c r="D215" i="7"/>
  <c r="E215" i="7"/>
  <c r="J215" i="7"/>
  <c r="T215" i="7"/>
  <c r="H215" i="7"/>
  <c r="A416" i="7"/>
  <c r="S413" i="7"/>
  <c r="L398" i="7"/>
  <c r="J396" i="7"/>
  <c r="L393" i="7"/>
  <c r="A389" i="7"/>
  <c r="S387" i="7"/>
  <c r="Q369" i="7"/>
  <c r="C369" i="7"/>
  <c r="J365" i="7"/>
  <c r="L364" i="7"/>
  <c r="R363" i="7"/>
  <c r="L357" i="7"/>
  <c r="K356" i="7"/>
  <c r="S347" i="7"/>
  <c r="A344" i="7"/>
  <c r="E338" i="7"/>
  <c r="E333" i="7"/>
  <c r="Q329" i="7"/>
  <c r="H328" i="7"/>
  <c r="N326" i="7"/>
  <c r="N325" i="7"/>
  <c r="N320" i="7"/>
  <c r="M317" i="7"/>
  <c r="D315" i="7"/>
  <c r="H309" i="7"/>
  <c r="J309" i="7"/>
  <c r="K309" i="7"/>
  <c r="M308" i="7"/>
  <c r="L305" i="7"/>
  <c r="H305" i="7"/>
  <c r="J305" i="7"/>
  <c r="K305" i="7"/>
  <c r="J304" i="7"/>
  <c r="N297" i="7"/>
  <c r="J294" i="7"/>
  <c r="L294" i="7"/>
  <c r="N294" i="7"/>
  <c r="C293" i="7"/>
  <c r="L273" i="7"/>
  <c r="L260" i="7"/>
  <c r="C260" i="7"/>
  <c r="R260" i="7"/>
  <c r="D260" i="7"/>
  <c r="S260" i="7"/>
  <c r="E260" i="7"/>
  <c r="T260" i="7"/>
  <c r="H260" i="7"/>
  <c r="J260" i="7"/>
  <c r="K260" i="7"/>
  <c r="M260" i="7"/>
  <c r="T254" i="7"/>
  <c r="A254" i="7"/>
  <c r="B254" i="7"/>
  <c r="N215" i="7"/>
  <c r="J398" i="7"/>
  <c r="H396" i="7"/>
  <c r="H393" i="7"/>
  <c r="A369" i="7"/>
  <c r="D365" i="7"/>
  <c r="K364" i="7"/>
  <c r="K357" i="7"/>
  <c r="J356" i="7"/>
  <c r="D338" i="7"/>
  <c r="D333" i="7"/>
  <c r="M326" i="7"/>
  <c r="M325" i="7"/>
  <c r="R318" i="7"/>
  <c r="D318" i="7"/>
  <c r="E318" i="7"/>
  <c r="H318" i="7"/>
  <c r="D317" i="7"/>
  <c r="C315" i="7"/>
  <c r="C308" i="7"/>
  <c r="D306" i="7"/>
  <c r="H306" i="7"/>
  <c r="K306" i="7"/>
  <c r="D304" i="7"/>
  <c r="K297" i="7"/>
  <c r="J273" i="7"/>
  <c r="N260" i="7"/>
  <c r="Q247" i="7"/>
  <c r="R247" i="7"/>
  <c r="S247" i="7"/>
  <c r="T247" i="7"/>
  <c r="A247" i="7"/>
  <c r="B247" i="7"/>
  <c r="M244" i="7"/>
  <c r="Q133" i="7"/>
  <c r="B133" i="7"/>
  <c r="C133" i="7"/>
  <c r="D133" i="7"/>
  <c r="L423" i="7"/>
  <c r="J419" i="7"/>
  <c r="E413" i="7"/>
  <c r="B408" i="7"/>
  <c r="A399" i="7"/>
  <c r="H398" i="7"/>
  <c r="E397" i="7"/>
  <c r="E396" i="7"/>
  <c r="A394" i="7"/>
  <c r="E393" i="7"/>
  <c r="L390" i="7"/>
  <c r="M389" i="7"/>
  <c r="M387" i="7"/>
  <c r="B383" i="7"/>
  <c r="L375" i="7"/>
  <c r="M370" i="7"/>
  <c r="N369" i="7"/>
  <c r="C365" i="7"/>
  <c r="J364" i="7"/>
  <c r="L363" i="7"/>
  <c r="A359" i="7"/>
  <c r="E357" i="7"/>
  <c r="H356" i="7"/>
  <c r="A354" i="7"/>
  <c r="M344" i="7"/>
  <c r="A339" i="7"/>
  <c r="C338" i="7"/>
  <c r="K336" i="7"/>
  <c r="Q334" i="7"/>
  <c r="C334" i="7"/>
  <c r="C333" i="7"/>
  <c r="D328" i="7"/>
  <c r="H326" i="7"/>
  <c r="L325" i="7"/>
  <c r="J323" i="7"/>
  <c r="E323" i="7"/>
  <c r="M318" i="7"/>
  <c r="C317" i="7"/>
  <c r="B315" i="7"/>
  <c r="M309" i="7"/>
  <c r="B308" i="7"/>
  <c r="N306" i="7"/>
  <c r="E305" i="7"/>
  <c r="B304" i="7"/>
  <c r="E297" i="7"/>
  <c r="L295" i="7"/>
  <c r="J295" i="7"/>
  <c r="K295" i="7"/>
  <c r="M295" i="7"/>
  <c r="C294" i="7"/>
  <c r="E273" i="7"/>
  <c r="A260" i="7"/>
  <c r="E247" i="7"/>
  <c r="D239" i="7"/>
  <c r="Q239" i="7"/>
  <c r="S239" i="7"/>
  <c r="Q136" i="7"/>
  <c r="S136" i="7"/>
  <c r="A136" i="7"/>
  <c r="K133" i="7"/>
  <c r="K423" i="7"/>
  <c r="K420" i="7"/>
  <c r="D419" i="7"/>
  <c r="N399" i="7"/>
  <c r="T398" i="7"/>
  <c r="E398" i="7"/>
  <c r="N394" i="7"/>
  <c r="T393" i="7"/>
  <c r="K390" i="7"/>
  <c r="L389" i="7"/>
  <c r="N376" i="7"/>
  <c r="A374" i="7"/>
  <c r="J370" i="7"/>
  <c r="M369" i="7"/>
  <c r="N366" i="7"/>
  <c r="T364" i="7"/>
  <c r="H364" i="7"/>
  <c r="H363" i="7"/>
  <c r="N359" i="7"/>
  <c r="E356" i="7"/>
  <c r="N354" i="7"/>
  <c r="L344" i="7"/>
  <c r="T338" i="7"/>
  <c r="J336" i="7"/>
  <c r="A334" i="7"/>
  <c r="B333" i="7"/>
  <c r="T328" i="7"/>
  <c r="C328" i="7"/>
  <c r="E326" i="7"/>
  <c r="K325" i="7"/>
  <c r="J318" i="7"/>
  <c r="B317" i="7"/>
  <c r="A315" i="7"/>
  <c r="Q313" i="7"/>
  <c r="R313" i="7"/>
  <c r="T313" i="7"/>
  <c r="B313" i="7"/>
  <c r="L309" i="7"/>
  <c r="M306" i="7"/>
  <c r="D305" i="7"/>
  <c r="L300" i="7"/>
  <c r="K300" i="7"/>
  <c r="M300" i="7"/>
  <c r="N300" i="7"/>
  <c r="C297" i="7"/>
  <c r="B294" i="7"/>
  <c r="A259" i="7"/>
  <c r="H259" i="7"/>
  <c r="J259" i="7"/>
  <c r="L259" i="7"/>
  <c r="C247" i="7"/>
  <c r="M225" i="7"/>
  <c r="C225" i="7"/>
  <c r="S225" i="7"/>
  <c r="D225" i="7"/>
  <c r="T225" i="7"/>
  <c r="E225" i="7"/>
  <c r="H225" i="7"/>
  <c r="L225" i="7"/>
  <c r="R225" i="7"/>
  <c r="B225" i="7"/>
  <c r="J225" i="7"/>
  <c r="R264" i="7"/>
  <c r="Q237" i="7"/>
  <c r="D237" i="7"/>
  <c r="B196" i="7"/>
  <c r="E196" i="7"/>
  <c r="T196" i="7"/>
  <c r="H196" i="7"/>
  <c r="J196" i="7"/>
  <c r="K196" i="7"/>
  <c r="L196" i="7"/>
  <c r="M196" i="7"/>
  <c r="Q194" i="7"/>
  <c r="A194" i="7"/>
  <c r="B194" i="7"/>
  <c r="C194" i="7"/>
  <c r="E194" i="7"/>
  <c r="K194" i="7"/>
  <c r="D180" i="7"/>
  <c r="H180" i="7"/>
  <c r="J180" i="7"/>
  <c r="K180" i="7"/>
  <c r="L180" i="7"/>
  <c r="M180" i="7"/>
  <c r="R139" i="7"/>
  <c r="S139" i="7"/>
  <c r="B139" i="7"/>
  <c r="T139" i="7"/>
  <c r="C139" i="7"/>
  <c r="J139" i="7"/>
  <c r="D139" i="7"/>
  <c r="E139" i="7"/>
  <c r="H139" i="7"/>
  <c r="K139" i="7"/>
  <c r="T135" i="7"/>
  <c r="A135" i="7"/>
  <c r="B135" i="7"/>
  <c r="S68" i="7"/>
  <c r="A68" i="7"/>
  <c r="B68" i="7"/>
  <c r="T68" i="7"/>
  <c r="M240" i="7"/>
  <c r="H240" i="7"/>
  <c r="J240" i="7"/>
  <c r="N240" i="7"/>
  <c r="B229" i="7"/>
  <c r="J229" i="7"/>
  <c r="K229" i="7"/>
  <c r="L229" i="7"/>
  <c r="N229" i="7"/>
  <c r="B216" i="7"/>
  <c r="A216" i="7"/>
  <c r="Q216" i="7"/>
  <c r="C216" i="7"/>
  <c r="S216" i="7"/>
  <c r="E216" i="7"/>
  <c r="T216" i="7"/>
  <c r="H216" i="7"/>
  <c r="K216" i="7"/>
  <c r="D166" i="7"/>
  <c r="T166" i="7"/>
  <c r="E166" i="7"/>
  <c r="H166" i="7"/>
  <c r="K166" i="7"/>
  <c r="M166" i="7"/>
  <c r="N166" i="7"/>
  <c r="A80" i="7"/>
  <c r="T80" i="7"/>
  <c r="B80" i="7"/>
  <c r="E80" i="7"/>
  <c r="H80" i="7"/>
  <c r="J80" i="7"/>
  <c r="K80" i="7"/>
  <c r="L80" i="7"/>
  <c r="S80" i="7"/>
  <c r="K74" i="7"/>
  <c r="D74" i="7"/>
  <c r="S74" i="7"/>
  <c r="E74" i="7"/>
  <c r="T74" i="7"/>
  <c r="H74" i="7"/>
  <c r="J74" i="7"/>
  <c r="L74" i="7"/>
  <c r="M74" i="7"/>
  <c r="N74" i="7"/>
  <c r="C74" i="7"/>
  <c r="R74" i="7"/>
  <c r="R8" i="7"/>
  <c r="S8" i="7"/>
  <c r="T8" i="7"/>
  <c r="A8" i="7"/>
  <c r="Q8" i="7"/>
  <c r="B8" i="7"/>
  <c r="K266" i="7"/>
  <c r="M265" i="7"/>
  <c r="C264" i="7"/>
  <c r="A248" i="7"/>
  <c r="K240" i="7"/>
  <c r="B238" i="7"/>
  <c r="E238" i="7"/>
  <c r="S238" i="7"/>
  <c r="H238" i="7"/>
  <c r="T238" i="7"/>
  <c r="K238" i="7"/>
  <c r="J237" i="7"/>
  <c r="E229" i="7"/>
  <c r="N216" i="7"/>
  <c r="B214" i="7"/>
  <c r="S214" i="7"/>
  <c r="C214" i="7"/>
  <c r="E214" i="7"/>
  <c r="J214" i="7"/>
  <c r="L214" i="7"/>
  <c r="C196" i="7"/>
  <c r="B180" i="7"/>
  <c r="C166" i="7"/>
  <c r="A153" i="7"/>
  <c r="R153" i="7"/>
  <c r="T153" i="7"/>
  <c r="A117" i="7"/>
  <c r="H117" i="7"/>
  <c r="J117" i="7"/>
  <c r="K117" i="7"/>
  <c r="L117" i="7"/>
  <c r="R117" i="7"/>
  <c r="D117" i="7"/>
  <c r="E117" i="7"/>
  <c r="N80" i="7"/>
  <c r="B74" i="7"/>
  <c r="S28" i="7"/>
  <c r="T28" i="7"/>
  <c r="A28" i="7"/>
  <c r="B28" i="7"/>
  <c r="C28" i="7"/>
  <c r="D28" i="7"/>
  <c r="E28" i="7"/>
  <c r="R28" i="7"/>
  <c r="N270" i="7"/>
  <c r="M269" i="7"/>
  <c r="J266" i="7"/>
  <c r="K265" i="7"/>
  <c r="B264" i="7"/>
  <c r="L249" i="7"/>
  <c r="N248" i="7"/>
  <c r="E240" i="7"/>
  <c r="N238" i="7"/>
  <c r="B237" i="7"/>
  <c r="C229" i="7"/>
  <c r="M220" i="7"/>
  <c r="J220" i="7"/>
  <c r="K220" i="7"/>
  <c r="L220" i="7"/>
  <c r="N220" i="7"/>
  <c r="B220" i="7"/>
  <c r="Q220" i="7"/>
  <c r="M216" i="7"/>
  <c r="N214" i="7"/>
  <c r="A196" i="7"/>
  <c r="A180" i="7"/>
  <c r="B166" i="7"/>
  <c r="A163" i="7"/>
  <c r="R163" i="7"/>
  <c r="T163" i="7"/>
  <c r="B163" i="7"/>
  <c r="C163" i="7"/>
  <c r="C153" i="7"/>
  <c r="Q149" i="7"/>
  <c r="B149" i="7"/>
  <c r="T149" i="7"/>
  <c r="C149" i="7"/>
  <c r="D149" i="7"/>
  <c r="M117" i="7"/>
  <c r="R314" i="7"/>
  <c r="B314" i="7"/>
  <c r="N290" i="7"/>
  <c r="N280" i="7"/>
  <c r="L277" i="7"/>
  <c r="N275" i="7"/>
  <c r="M270" i="7"/>
  <c r="L269" i="7"/>
  <c r="L267" i="7"/>
  <c r="E266" i="7"/>
  <c r="J265" i="7"/>
  <c r="A264" i="7"/>
  <c r="E249" i="7"/>
  <c r="M248" i="7"/>
  <c r="A243" i="7"/>
  <c r="C240" i="7"/>
  <c r="M238" i="7"/>
  <c r="S236" i="7"/>
  <c r="T236" i="7"/>
  <c r="A236" i="7"/>
  <c r="H220" i="7"/>
  <c r="L216" i="7"/>
  <c r="M214" i="7"/>
  <c r="R210" i="7"/>
  <c r="A210" i="7"/>
  <c r="S210" i="7"/>
  <c r="B210" i="7"/>
  <c r="T210" i="7"/>
  <c r="C210" i="7"/>
  <c r="D210" i="7"/>
  <c r="H210" i="7"/>
  <c r="B193" i="7"/>
  <c r="H193" i="7"/>
  <c r="T193" i="7"/>
  <c r="J193" i="7"/>
  <c r="K193" i="7"/>
  <c r="L193" i="7"/>
  <c r="M193" i="7"/>
  <c r="N193" i="7"/>
  <c r="B188" i="7"/>
  <c r="H188" i="7"/>
  <c r="T188" i="7"/>
  <c r="J188" i="7"/>
  <c r="K188" i="7"/>
  <c r="L188" i="7"/>
  <c r="M188" i="7"/>
  <c r="N188" i="7"/>
  <c r="A166" i="7"/>
  <c r="N163" i="7"/>
  <c r="B153" i="7"/>
  <c r="K149" i="7"/>
  <c r="N299" i="7"/>
  <c r="H296" i="7"/>
  <c r="M290" i="7"/>
  <c r="N289" i="7"/>
  <c r="Q284" i="7"/>
  <c r="K280" i="7"/>
  <c r="N279" i="7"/>
  <c r="M275" i="7"/>
  <c r="K270" i="7"/>
  <c r="J269" i="7"/>
  <c r="H267" i="7"/>
  <c r="D266" i="7"/>
  <c r="H265" i="7"/>
  <c r="T263" i="7"/>
  <c r="Q255" i="7"/>
  <c r="A255" i="7"/>
  <c r="Q253" i="7"/>
  <c r="C253" i="7"/>
  <c r="D249" i="7"/>
  <c r="L248" i="7"/>
  <c r="N243" i="7"/>
  <c r="L238" i="7"/>
  <c r="L236" i="7"/>
  <c r="E220" i="7"/>
  <c r="J216" i="7"/>
  <c r="K214" i="7"/>
  <c r="N210" i="7"/>
  <c r="E193" i="7"/>
  <c r="E188" i="7"/>
  <c r="Q178" i="7"/>
  <c r="A178" i="7"/>
  <c r="B178" i="7"/>
  <c r="C178" i="7"/>
  <c r="H163" i="7"/>
  <c r="E108" i="7"/>
  <c r="M108" i="7"/>
  <c r="Q108" i="7"/>
  <c r="R108" i="7"/>
  <c r="D108" i="7"/>
  <c r="A108" i="7"/>
  <c r="J299" i="7"/>
  <c r="E296" i="7"/>
  <c r="J280" i="7"/>
  <c r="M279" i="7"/>
  <c r="K275" i="7"/>
  <c r="J270" i="7"/>
  <c r="H269" i="7"/>
  <c r="T265" i="7"/>
  <c r="E265" i="7"/>
  <c r="A253" i="7"/>
  <c r="C249" i="7"/>
  <c r="K248" i="7"/>
  <c r="M243" i="7"/>
  <c r="J238" i="7"/>
  <c r="J236" i="7"/>
  <c r="E234" i="7"/>
  <c r="K234" i="7"/>
  <c r="L234" i="7"/>
  <c r="N234" i="7"/>
  <c r="D220" i="7"/>
  <c r="A214" i="7"/>
  <c r="J210" i="7"/>
  <c r="D193" i="7"/>
  <c r="B190" i="7"/>
  <c r="D190" i="7"/>
  <c r="E190" i="7"/>
  <c r="H190" i="7"/>
  <c r="L190" i="7"/>
  <c r="N190" i="7"/>
  <c r="D188" i="7"/>
  <c r="A170" i="7"/>
  <c r="B170" i="7"/>
  <c r="D170" i="7"/>
  <c r="H170" i="7"/>
  <c r="T167" i="7"/>
  <c r="B167" i="7"/>
  <c r="D167" i="7"/>
  <c r="E167" i="7"/>
  <c r="J167" i="7"/>
  <c r="L167" i="7"/>
  <c r="D163" i="7"/>
  <c r="D159" i="7"/>
  <c r="T159" i="7"/>
  <c r="E159" i="7"/>
  <c r="H159" i="7"/>
  <c r="J159" i="7"/>
  <c r="K159" i="7"/>
  <c r="M159" i="7"/>
  <c r="N108" i="7"/>
  <c r="A218" i="7"/>
  <c r="Q213" i="7"/>
  <c r="C213" i="7"/>
  <c r="A208" i="7"/>
  <c r="R195" i="7"/>
  <c r="R164" i="7"/>
  <c r="R157" i="7"/>
  <c r="Q143" i="7"/>
  <c r="A213" i="7"/>
  <c r="A137" i="7"/>
  <c r="S137" i="7"/>
  <c r="D137" i="7"/>
  <c r="T137" i="7"/>
  <c r="E137" i="7"/>
  <c r="L137" i="7"/>
  <c r="Q129" i="7"/>
  <c r="S129" i="7"/>
  <c r="Q233" i="7"/>
  <c r="C233" i="7"/>
  <c r="A228" i="7"/>
  <c r="T226" i="7"/>
  <c r="A223" i="7"/>
  <c r="Q219" i="7"/>
  <c r="M218" i="7"/>
  <c r="N213" i="7"/>
  <c r="M208" i="7"/>
  <c r="R207" i="7"/>
  <c r="E206" i="7"/>
  <c r="D203" i="7"/>
  <c r="A198" i="7"/>
  <c r="N195" i="7"/>
  <c r="M176" i="7"/>
  <c r="M165" i="7"/>
  <c r="C164" i="7"/>
  <c r="M158" i="7"/>
  <c r="M157" i="7"/>
  <c r="Q148" i="7"/>
  <c r="R148" i="7"/>
  <c r="A143" i="7"/>
  <c r="M137" i="7"/>
  <c r="B129" i="7"/>
  <c r="T45" i="7"/>
  <c r="A45" i="7"/>
  <c r="B45" i="7"/>
  <c r="R45" i="7"/>
  <c r="A15" i="7"/>
  <c r="B15" i="7"/>
  <c r="A233" i="7"/>
  <c r="N223" i="7"/>
  <c r="L218" i="7"/>
  <c r="M213" i="7"/>
  <c r="L208" i="7"/>
  <c r="Q207" i="7"/>
  <c r="S206" i="7"/>
  <c r="C206" i="7"/>
  <c r="Q203" i="7"/>
  <c r="C203" i="7"/>
  <c r="N198" i="7"/>
  <c r="J195" i="7"/>
  <c r="N186" i="7"/>
  <c r="Q183" i="7"/>
  <c r="K176" i="7"/>
  <c r="N173" i="7"/>
  <c r="L165" i="7"/>
  <c r="B164" i="7"/>
  <c r="D160" i="7"/>
  <c r="L158" i="7"/>
  <c r="T155" i="7"/>
  <c r="A155" i="7"/>
  <c r="N148" i="7"/>
  <c r="K137" i="7"/>
  <c r="R118" i="7"/>
  <c r="B118" i="7"/>
  <c r="C118" i="7"/>
  <c r="D118" i="7"/>
  <c r="M118" i="7"/>
  <c r="Q118" i="7"/>
  <c r="Q113" i="7"/>
  <c r="B113" i="7"/>
  <c r="R113" i="7"/>
  <c r="A113" i="7"/>
  <c r="N235" i="7"/>
  <c r="N233" i="7"/>
  <c r="M228" i="7"/>
  <c r="R227" i="7"/>
  <c r="M223" i="7"/>
  <c r="N219" i="7"/>
  <c r="K218" i="7"/>
  <c r="L213" i="7"/>
  <c r="K208" i="7"/>
  <c r="A206" i="7"/>
  <c r="A203" i="7"/>
  <c r="M198" i="7"/>
  <c r="H195" i="7"/>
  <c r="M186" i="7"/>
  <c r="H176" i="7"/>
  <c r="M174" i="7"/>
  <c r="M173" i="7"/>
  <c r="K165" i="7"/>
  <c r="B160" i="7"/>
  <c r="K158" i="7"/>
  <c r="D148" i="7"/>
  <c r="A138" i="7"/>
  <c r="Q138" i="7"/>
  <c r="B138" i="7"/>
  <c r="L138" i="7"/>
  <c r="J137" i="7"/>
  <c r="Q123" i="7"/>
  <c r="R123" i="7"/>
  <c r="N118" i="7"/>
  <c r="A115" i="7"/>
  <c r="B115" i="7"/>
  <c r="K115" i="7"/>
  <c r="L115" i="7"/>
  <c r="N113" i="7"/>
  <c r="K235" i="7"/>
  <c r="M233" i="7"/>
  <c r="L223" i="7"/>
  <c r="J218" i="7"/>
  <c r="K213" i="7"/>
  <c r="J208" i="7"/>
  <c r="N203" i="7"/>
  <c r="L198" i="7"/>
  <c r="L186" i="7"/>
  <c r="J185" i="7"/>
  <c r="N183" i="7"/>
  <c r="E176" i="7"/>
  <c r="E174" i="7"/>
  <c r="J165" i="7"/>
  <c r="H158" i="7"/>
  <c r="C148" i="7"/>
  <c r="N138" i="7"/>
  <c r="H137" i="7"/>
  <c r="A118" i="7"/>
  <c r="N115" i="7"/>
  <c r="S49" i="7"/>
  <c r="T49" i="7"/>
  <c r="R49" i="7"/>
  <c r="K109" i="7"/>
  <c r="J97" i="7"/>
  <c r="H95" i="7"/>
  <c r="T88" i="7"/>
  <c r="S76" i="7"/>
  <c r="D76" i="7"/>
  <c r="L75" i="7"/>
  <c r="L70" i="7"/>
  <c r="K67" i="7"/>
  <c r="D64" i="7"/>
  <c r="L63" i="7"/>
  <c r="L58" i="7"/>
  <c r="J57" i="7"/>
  <c r="K48" i="7"/>
  <c r="L37" i="7"/>
  <c r="K27" i="7"/>
  <c r="H26" i="7"/>
  <c r="D20" i="7"/>
  <c r="B16" i="7"/>
  <c r="M9" i="7"/>
  <c r="E109" i="7"/>
  <c r="D97" i="7"/>
  <c r="T75" i="7"/>
  <c r="H75" i="7"/>
  <c r="T70" i="7"/>
  <c r="H70" i="7"/>
  <c r="E67" i="7"/>
  <c r="A64" i="7"/>
  <c r="H63" i="7"/>
  <c r="H58" i="7"/>
  <c r="D57" i="7"/>
  <c r="T48" i="7"/>
  <c r="D48" i="7"/>
  <c r="H37" i="7"/>
  <c r="K29" i="7"/>
  <c r="B27" i="7"/>
  <c r="C26" i="7"/>
  <c r="A20" i="7"/>
  <c r="J9" i="7"/>
  <c r="R147" i="7"/>
  <c r="S146" i="7"/>
  <c r="T145" i="7"/>
  <c r="B140" i="7"/>
  <c r="J127" i="7"/>
  <c r="E114" i="7"/>
  <c r="D109" i="7"/>
  <c r="S107" i="7"/>
  <c r="T106" i="7"/>
  <c r="C97" i="7"/>
  <c r="S94" i="7"/>
  <c r="B94" i="7"/>
  <c r="E90" i="7"/>
  <c r="N88" i="7"/>
  <c r="J85" i="7"/>
  <c r="R83" i="7"/>
  <c r="B83" i="7"/>
  <c r="T77" i="7"/>
  <c r="N76" i="7"/>
  <c r="S75" i="7"/>
  <c r="E75" i="7"/>
  <c r="S70" i="7"/>
  <c r="E70" i="7"/>
  <c r="B67" i="7"/>
  <c r="A65" i="7"/>
  <c r="T63" i="7"/>
  <c r="E63" i="7"/>
  <c r="A60" i="7"/>
  <c r="B58" i="7"/>
  <c r="C57" i="7"/>
  <c r="Q54" i="7"/>
  <c r="Q50" i="7"/>
  <c r="S48" i="7"/>
  <c r="C48" i="7"/>
  <c r="D37" i="7"/>
  <c r="M30" i="7"/>
  <c r="J29" i="7"/>
  <c r="A27" i="7"/>
  <c r="B26" i="7"/>
  <c r="T14" i="7"/>
  <c r="D14" i="7"/>
  <c r="H9" i="7"/>
  <c r="Q146" i="7"/>
  <c r="S134" i="7"/>
  <c r="H127" i="7"/>
  <c r="K124" i="7"/>
  <c r="K119" i="7"/>
  <c r="D114" i="7"/>
  <c r="R107" i="7"/>
  <c r="S106" i="7"/>
  <c r="N99" i="7"/>
  <c r="Q94" i="7"/>
  <c r="T93" i="7"/>
  <c r="D90" i="7"/>
  <c r="J88" i="7"/>
  <c r="E86" i="7"/>
  <c r="H85" i="7"/>
  <c r="S77" i="7"/>
  <c r="M76" i="7"/>
  <c r="R75" i="7"/>
  <c r="D75" i="7"/>
  <c r="N73" i="7"/>
  <c r="R70" i="7"/>
  <c r="D70" i="7"/>
  <c r="T67" i="7"/>
  <c r="S66" i="7"/>
  <c r="N65" i="7"/>
  <c r="S64" i="7"/>
  <c r="S63" i="7"/>
  <c r="C63" i="7"/>
  <c r="N60" i="7"/>
  <c r="A58" i="7"/>
  <c r="R48" i="7"/>
  <c r="B48" i="7"/>
  <c r="T37" i="7"/>
  <c r="B37" i="7"/>
  <c r="M34" i="7"/>
  <c r="L30" i="7"/>
  <c r="H29" i="7"/>
  <c r="T26" i="7"/>
  <c r="R24" i="7"/>
  <c r="S14" i="7"/>
  <c r="E9" i="7"/>
  <c r="R6" i="7"/>
  <c r="E127" i="7"/>
  <c r="J124" i="7"/>
  <c r="T109" i="7"/>
  <c r="T97" i="7"/>
  <c r="R93" i="7"/>
  <c r="Q89" i="7"/>
  <c r="H88" i="7"/>
  <c r="D86" i="7"/>
  <c r="E85" i="7"/>
  <c r="Q77" i="7"/>
  <c r="Q75" i="7"/>
  <c r="C75" i="7"/>
  <c r="Q70" i="7"/>
  <c r="C70" i="7"/>
  <c r="Q67" i="7"/>
  <c r="R66" i="7"/>
  <c r="M65" i="7"/>
  <c r="R64" i="7"/>
  <c r="Q63" i="7"/>
  <c r="B63" i="7"/>
  <c r="M60" i="7"/>
  <c r="T57" i="7"/>
  <c r="Q48" i="7"/>
  <c r="A48" i="7"/>
  <c r="R37" i="7"/>
  <c r="L34" i="7"/>
  <c r="E29" i="7"/>
  <c r="S26" i="7"/>
  <c r="R20" i="7"/>
  <c r="R14" i="7"/>
  <c r="T9" i="7"/>
  <c r="D9" i="7"/>
  <c r="A75" i="7"/>
  <c r="A70" i="7"/>
  <c r="Q66" i="7"/>
  <c r="Q64" i="7"/>
  <c r="T58" i="7"/>
  <c r="Q57" i="7"/>
  <c r="Q36" i="7"/>
  <c r="S16" i="7"/>
  <c r="S9" i="7"/>
  <c r="D93" i="7"/>
  <c r="B89" i="7"/>
  <c r="Q16" i="7"/>
  <c r="R9" i="7"/>
  <c r="C93" i="7"/>
  <c r="B77" i="7"/>
  <c r="M75" i="7"/>
  <c r="M70" i="7"/>
  <c r="A69" i="7"/>
  <c r="L67" i="7"/>
  <c r="K57" i="7"/>
  <c r="H6" i="7"/>
  <c r="M4" i="7"/>
  <c r="L4" i="7"/>
  <c r="D6" i="7"/>
  <c r="K4" i="7"/>
  <c r="T6" i="7"/>
  <c r="C6" i="7"/>
  <c r="J4" i="7"/>
  <c r="S6" i="7"/>
  <c r="Q5" i="7"/>
  <c r="H4" i="7"/>
  <c r="E4" i="7"/>
  <c r="Q6" i="7"/>
  <c r="A5" i="7"/>
  <c r="T4" i="7"/>
  <c r="H957" i="7"/>
  <c r="T957" i="7"/>
  <c r="A955" i="7"/>
  <c r="R948" i="7"/>
  <c r="C948" i="7"/>
  <c r="D944" i="7"/>
  <c r="R944" i="7"/>
  <c r="A944" i="7"/>
  <c r="R937" i="7"/>
  <c r="C937" i="7"/>
  <c r="R935" i="7"/>
  <c r="C935" i="7"/>
  <c r="S924" i="7"/>
  <c r="C924" i="7"/>
  <c r="H917" i="7"/>
  <c r="T917" i="7"/>
  <c r="M917" i="7"/>
  <c r="S914" i="7"/>
  <c r="B914" i="7"/>
  <c r="D909" i="7"/>
  <c r="R909" i="7"/>
  <c r="K909" i="7"/>
  <c r="R897" i="7"/>
  <c r="B897" i="7"/>
  <c r="S884" i="7"/>
  <c r="H882" i="7"/>
  <c r="T882" i="7"/>
  <c r="D882" i="7"/>
  <c r="S882" i="7"/>
  <c r="E882" i="7"/>
  <c r="J882" i="7"/>
  <c r="L882" i="7"/>
  <c r="L798" i="7"/>
  <c r="M798" i="7"/>
  <c r="A798" i="7"/>
  <c r="Q798" i="7"/>
  <c r="B798" i="7"/>
  <c r="R798" i="7"/>
  <c r="C798" i="7"/>
  <c r="S798" i="7"/>
  <c r="D798" i="7"/>
  <c r="T798" i="7"/>
  <c r="E798" i="7"/>
  <c r="H798" i="7"/>
  <c r="J798" i="7"/>
  <c r="K798" i="7"/>
  <c r="N798" i="7"/>
  <c r="E655" i="7"/>
  <c r="S655" i="7"/>
  <c r="H655" i="7"/>
  <c r="T655" i="7"/>
  <c r="A655" i="7"/>
  <c r="Q655" i="7"/>
  <c r="B655" i="7"/>
  <c r="R655" i="7"/>
  <c r="C655" i="7"/>
  <c r="D655" i="7"/>
  <c r="J655" i="7"/>
  <c r="K655" i="7"/>
  <c r="L655" i="7"/>
  <c r="M655" i="7"/>
  <c r="N655" i="7"/>
  <c r="B998" i="7"/>
  <c r="B993" i="7"/>
  <c r="B988" i="7"/>
  <c r="B983" i="7"/>
  <c r="B978" i="7"/>
  <c r="L975" i="7"/>
  <c r="Q974" i="7"/>
  <c r="B974" i="7"/>
  <c r="H972" i="7"/>
  <c r="T972" i="7"/>
  <c r="A972" i="7"/>
  <c r="A970" i="7"/>
  <c r="N968" i="7"/>
  <c r="L964" i="7"/>
  <c r="D959" i="7"/>
  <c r="R959" i="7"/>
  <c r="A959" i="7"/>
  <c r="H958" i="7"/>
  <c r="N957" i="7"/>
  <c r="N955" i="7"/>
  <c r="Q948" i="7"/>
  <c r="B948" i="7"/>
  <c r="J947" i="7"/>
  <c r="H945" i="7"/>
  <c r="N944" i="7"/>
  <c r="K938" i="7"/>
  <c r="Q937" i="7"/>
  <c r="B937" i="7"/>
  <c r="Q935" i="7"/>
  <c r="B935" i="7"/>
  <c r="J934" i="7"/>
  <c r="A933" i="7"/>
  <c r="L927" i="7"/>
  <c r="L925" i="7"/>
  <c r="Q924" i="7"/>
  <c r="H922" i="7"/>
  <c r="T922" i="7"/>
  <c r="A922" i="7"/>
  <c r="K920" i="7"/>
  <c r="B920" i="7"/>
  <c r="N917" i="7"/>
  <c r="Q914" i="7"/>
  <c r="K912" i="7"/>
  <c r="N909" i="7"/>
  <c r="E907" i="7"/>
  <c r="L904" i="7"/>
  <c r="M903" i="7"/>
  <c r="D903" i="7"/>
  <c r="R903" i="7"/>
  <c r="H899" i="7"/>
  <c r="Q897" i="7"/>
  <c r="H889" i="7"/>
  <c r="N882" i="7"/>
  <c r="M878" i="7"/>
  <c r="C878" i="7"/>
  <c r="R878" i="7"/>
  <c r="D878" i="7"/>
  <c r="S878" i="7"/>
  <c r="E878" i="7"/>
  <c r="T878" i="7"/>
  <c r="J878" i="7"/>
  <c r="M863" i="7"/>
  <c r="B863" i="7"/>
  <c r="Q863" i="7"/>
  <c r="C863" i="7"/>
  <c r="R863" i="7"/>
  <c r="D863" i="7"/>
  <c r="S863" i="7"/>
  <c r="E863" i="7"/>
  <c r="T863" i="7"/>
  <c r="H863" i="7"/>
  <c r="J863" i="7"/>
  <c r="D854" i="7"/>
  <c r="R854" i="7"/>
  <c r="C854" i="7"/>
  <c r="S854" i="7"/>
  <c r="E854" i="7"/>
  <c r="T854" i="7"/>
  <c r="H854" i="7"/>
  <c r="J854" i="7"/>
  <c r="K854" i="7"/>
  <c r="L854" i="7"/>
  <c r="M854" i="7"/>
  <c r="A948" i="7"/>
  <c r="A937" i="7"/>
  <c r="D924" i="7"/>
  <c r="R924" i="7"/>
  <c r="A924" i="7"/>
  <c r="D914" i="7"/>
  <c r="R914" i="7"/>
  <c r="K914" i="7"/>
  <c r="H897" i="7"/>
  <c r="T897" i="7"/>
  <c r="M897" i="7"/>
  <c r="D884" i="7"/>
  <c r="R884" i="7"/>
  <c r="H884" i="7"/>
  <c r="J884" i="7"/>
  <c r="K884" i="7"/>
  <c r="M884" i="7"/>
  <c r="L763" i="7"/>
  <c r="M763" i="7"/>
  <c r="A763" i="7"/>
  <c r="N763" i="7"/>
  <c r="Q763" i="7"/>
  <c r="R763" i="7"/>
  <c r="B763" i="7"/>
  <c r="S763" i="7"/>
  <c r="C763" i="7"/>
  <c r="T763" i="7"/>
  <c r="D763" i="7"/>
  <c r="E763" i="7"/>
  <c r="H763" i="7"/>
  <c r="J763" i="7"/>
  <c r="K763" i="7"/>
  <c r="A935" i="7"/>
  <c r="M998" i="7"/>
  <c r="T997" i="7"/>
  <c r="H997" i="7"/>
  <c r="B996" i="7"/>
  <c r="M993" i="7"/>
  <c r="T992" i="7"/>
  <c r="H992" i="7"/>
  <c r="B991" i="7"/>
  <c r="M988" i="7"/>
  <c r="T987" i="7"/>
  <c r="H987" i="7"/>
  <c r="B986" i="7"/>
  <c r="M983" i="7"/>
  <c r="T982" i="7"/>
  <c r="H982" i="7"/>
  <c r="B981" i="7"/>
  <c r="M978" i="7"/>
  <c r="T977" i="7"/>
  <c r="H977" i="7"/>
  <c r="H975" i="7"/>
  <c r="N974" i="7"/>
  <c r="T973" i="7"/>
  <c r="E973" i="7"/>
  <c r="M972" i="7"/>
  <c r="M970" i="7"/>
  <c r="K968" i="7"/>
  <c r="Q967" i="7"/>
  <c r="Q965" i="7"/>
  <c r="B965" i="7"/>
  <c r="J964" i="7"/>
  <c r="A963" i="7"/>
  <c r="E962" i="7"/>
  <c r="T960" i="7"/>
  <c r="E960" i="7"/>
  <c r="M959" i="7"/>
  <c r="S958" i="7"/>
  <c r="D958" i="7"/>
  <c r="L957" i="7"/>
  <c r="L955" i="7"/>
  <c r="Q954" i="7"/>
  <c r="H952" i="7"/>
  <c r="T952" i="7"/>
  <c r="A952" i="7"/>
  <c r="A950" i="7"/>
  <c r="H949" i="7"/>
  <c r="N948" i="7"/>
  <c r="S947" i="7"/>
  <c r="D947" i="7"/>
  <c r="S945" i="7"/>
  <c r="D945" i="7"/>
  <c r="L944" i="7"/>
  <c r="D939" i="7"/>
  <c r="R939" i="7"/>
  <c r="A939" i="7"/>
  <c r="H938" i="7"/>
  <c r="N935" i="7"/>
  <c r="T934" i="7"/>
  <c r="E934" i="7"/>
  <c r="L933" i="7"/>
  <c r="Q928" i="7"/>
  <c r="B928" i="7"/>
  <c r="J927" i="7"/>
  <c r="H925" i="7"/>
  <c r="N924" i="7"/>
  <c r="M922" i="7"/>
  <c r="M920" i="7"/>
  <c r="Q919" i="7"/>
  <c r="K917" i="7"/>
  <c r="N914" i="7"/>
  <c r="E912" i="7"/>
  <c r="L909" i="7"/>
  <c r="M908" i="7"/>
  <c r="D908" i="7"/>
  <c r="R908" i="7"/>
  <c r="S907" i="7"/>
  <c r="C907" i="7"/>
  <c r="H904" i="7"/>
  <c r="L903" i="7"/>
  <c r="Q902" i="7"/>
  <c r="T899" i="7"/>
  <c r="C899" i="7"/>
  <c r="N897" i="7"/>
  <c r="D894" i="7"/>
  <c r="R894" i="7"/>
  <c r="H894" i="7"/>
  <c r="T894" i="7"/>
  <c r="K894" i="7"/>
  <c r="A889" i="7"/>
  <c r="N884" i="7"/>
  <c r="K882" i="7"/>
  <c r="D879" i="7"/>
  <c r="R879" i="7"/>
  <c r="L879" i="7"/>
  <c r="M879" i="7"/>
  <c r="N879" i="7"/>
  <c r="B879" i="7"/>
  <c r="Q879" i="7"/>
  <c r="L878" i="7"/>
  <c r="H867" i="7"/>
  <c r="T867" i="7"/>
  <c r="C867" i="7"/>
  <c r="R867" i="7"/>
  <c r="D867" i="7"/>
  <c r="S867" i="7"/>
  <c r="E867" i="7"/>
  <c r="J867" i="7"/>
  <c r="K867" i="7"/>
  <c r="L867" i="7"/>
  <c r="L863" i="7"/>
  <c r="B854" i="7"/>
  <c r="K850" i="7"/>
  <c r="B850" i="7"/>
  <c r="Q850" i="7"/>
  <c r="C850" i="7"/>
  <c r="R850" i="7"/>
  <c r="D850" i="7"/>
  <c r="S850" i="7"/>
  <c r="E850" i="7"/>
  <c r="T850" i="7"/>
  <c r="H850" i="7"/>
  <c r="J850" i="7"/>
  <c r="L850" i="7"/>
  <c r="E762" i="7"/>
  <c r="S762" i="7"/>
  <c r="H762" i="7"/>
  <c r="T762" i="7"/>
  <c r="J762" i="7"/>
  <c r="Q762" i="7"/>
  <c r="A762" i="7"/>
  <c r="R762" i="7"/>
  <c r="B762" i="7"/>
  <c r="C762" i="7"/>
  <c r="D762" i="7"/>
  <c r="K762" i="7"/>
  <c r="L762" i="7"/>
  <c r="M762" i="7"/>
  <c r="N762" i="7"/>
  <c r="A974" i="7"/>
  <c r="L968" i="7"/>
  <c r="H937" i="7"/>
  <c r="T937" i="7"/>
  <c r="S997" i="7"/>
  <c r="L983" i="7"/>
  <c r="T975" i="7"/>
  <c r="E975" i="7"/>
  <c r="M974" i="7"/>
  <c r="L972" i="7"/>
  <c r="J968" i="7"/>
  <c r="H964" i="7"/>
  <c r="L959" i="7"/>
  <c r="C958" i="7"/>
  <c r="K957" i="7"/>
  <c r="J955" i="7"/>
  <c r="D954" i="7"/>
  <c r="R954" i="7"/>
  <c r="A954" i="7"/>
  <c r="L948" i="7"/>
  <c r="R947" i="7"/>
  <c r="C947" i="7"/>
  <c r="R945" i="7"/>
  <c r="C945" i="7"/>
  <c r="K944" i="7"/>
  <c r="T938" i="7"/>
  <c r="E938" i="7"/>
  <c r="M937" i="7"/>
  <c r="M935" i="7"/>
  <c r="S934" i="7"/>
  <c r="C934" i="7"/>
  <c r="K933" i="7"/>
  <c r="A928" i="7"/>
  <c r="E927" i="7"/>
  <c r="T925" i="7"/>
  <c r="E925" i="7"/>
  <c r="M924" i="7"/>
  <c r="L922" i="7"/>
  <c r="L920" i="7"/>
  <c r="D919" i="7"/>
  <c r="R919" i="7"/>
  <c r="K919" i="7"/>
  <c r="J917" i="7"/>
  <c r="M914" i="7"/>
  <c r="D912" i="7"/>
  <c r="J909" i="7"/>
  <c r="R907" i="7"/>
  <c r="B907" i="7"/>
  <c r="E904" i="7"/>
  <c r="K903" i="7"/>
  <c r="H902" i="7"/>
  <c r="T902" i="7"/>
  <c r="M902" i="7"/>
  <c r="S899" i="7"/>
  <c r="B899" i="7"/>
  <c r="L897" i="7"/>
  <c r="N894" i="7"/>
  <c r="L884" i="7"/>
  <c r="C882" i="7"/>
  <c r="K880" i="7"/>
  <c r="D880" i="7"/>
  <c r="S880" i="7"/>
  <c r="E880" i="7"/>
  <c r="T880" i="7"/>
  <c r="H880" i="7"/>
  <c r="L880" i="7"/>
  <c r="K879" i="7"/>
  <c r="K878" i="7"/>
  <c r="N867" i="7"/>
  <c r="K865" i="7"/>
  <c r="C865" i="7"/>
  <c r="R865" i="7"/>
  <c r="D865" i="7"/>
  <c r="S865" i="7"/>
  <c r="E865" i="7"/>
  <c r="T865" i="7"/>
  <c r="H865" i="7"/>
  <c r="J865" i="7"/>
  <c r="L865" i="7"/>
  <c r="K863" i="7"/>
  <c r="A854" i="7"/>
  <c r="H852" i="7"/>
  <c r="T852" i="7"/>
  <c r="B852" i="7"/>
  <c r="Q852" i="7"/>
  <c r="C852" i="7"/>
  <c r="R852" i="7"/>
  <c r="D852" i="7"/>
  <c r="S852" i="7"/>
  <c r="E852" i="7"/>
  <c r="J852" i="7"/>
  <c r="K852" i="7"/>
  <c r="L852" i="7"/>
  <c r="N850" i="7"/>
  <c r="C789" i="7"/>
  <c r="Q789" i="7"/>
  <c r="D789" i="7"/>
  <c r="R789" i="7"/>
  <c r="A789" i="7"/>
  <c r="S789" i="7"/>
  <c r="B789" i="7"/>
  <c r="T789" i="7"/>
  <c r="E789" i="7"/>
  <c r="H789" i="7"/>
  <c r="J789" i="7"/>
  <c r="K789" i="7"/>
  <c r="L789" i="7"/>
  <c r="M789" i="7"/>
  <c r="N789" i="7"/>
  <c r="L998" i="7"/>
  <c r="E997" i="7"/>
  <c r="L993" i="7"/>
  <c r="S992" i="7"/>
  <c r="E992" i="7"/>
  <c r="L988" i="7"/>
  <c r="S987" i="7"/>
  <c r="E987" i="7"/>
  <c r="L978" i="7"/>
  <c r="L970" i="7"/>
  <c r="H967" i="7"/>
  <c r="T967" i="7"/>
  <c r="A967" i="7"/>
  <c r="A965" i="7"/>
  <c r="R958" i="7"/>
  <c r="T1000" i="7"/>
  <c r="H1000" i="7"/>
  <c r="K998" i="7"/>
  <c r="R997" i="7"/>
  <c r="D997" i="7"/>
  <c r="M996" i="7"/>
  <c r="T995" i="7"/>
  <c r="H995" i="7"/>
  <c r="K993" i="7"/>
  <c r="R992" i="7"/>
  <c r="D992" i="7"/>
  <c r="M991" i="7"/>
  <c r="T990" i="7"/>
  <c r="H990" i="7"/>
  <c r="K988" i="7"/>
  <c r="R987" i="7"/>
  <c r="D987" i="7"/>
  <c r="M986" i="7"/>
  <c r="T985" i="7"/>
  <c r="H985" i="7"/>
  <c r="K983" i="7"/>
  <c r="R982" i="7"/>
  <c r="D982" i="7"/>
  <c r="M981" i="7"/>
  <c r="T980" i="7"/>
  <c r="H980" i="7"/>
  <c r="K978" i="7"/>
  <c r="R977" i="7"/>
  <c r="D977" i="7"/>
  <c r="S975" i="7"/>
  <c r="D975" i="7"/>
  <c r="L974" i="7"/>
  <c r="R973" i="7"/>
  <c r="C973" i="7"/>
  <c r="K972" i="7"/>
  <c r="J970" i="7"/>
  <c r="D969" i="7"/>
  <c r="R969" i="7"/>
  <c r="A969" i="7"/>
  <c r="H968" i="7"/>
  <c r="N967" i="7"/>
  <c r="N965" i="7"/>
  <c r="T964" i="7"/>
  <c r="E964" i="7"/>
  <c r="L963" i="7"/>
  <c r="R962" i="7"/>
  <c r="R960" i="7"/>
  <c r="C960" i="7"/>
  <c r="K959" i="7"/>
  <c r="Q958" i="7"/>
  <c r="B958" i="7"/>
  <c r="J957" i="7"/>
  <c r="H955" i="7"/>
  <c r="N954" i="7"/>
  <c r="T953" i="7"/>
  <c r="E953" i="7"/>
  <c r="M952" i="7"/>
  <c r="M950" i="7"/>
  <c r="S949" i="7"/>
  <c r="K948" i="7"/>
  <c r="Q947" i="7"/>
  <c r="Q945" i="7"/>
  <c r="B945" i="7"/>
  <c r="J944" i="7"/>
  <c r="A943" i="7"/>
  <c r="T940" i="7"/>
  <c r="E940" i="7"/>
  <c r="M939" i="7"/>
  <c r="S938" i="7"/>
  <c r="D938" i="7"/>
  <c r="L937" i="7"/>
  <c r="L935" i="7"/>
  <c r="Q934" i="7"/>
  <c r="J933" i="7"/>
  <c r="H932" i="7"/>
  <c r="T932" i="7"/>
  <c r="A932" i="7"/>
  <c r="A930" i="7"/>
  <c r="N928" i="7"/>
  <c r="S927" i="7"/>
  <c r="D927" i="7"/>
  <c r="S925" i="7"/>
  <c r="D925" i="7"/>
  <c r="L924" i="7"/>
  <c r="R923" i="7"/>
  <c r="C923" i="7"/>
  <c r="K922" i="7"/>
  <c r="J920" i="7"/>
  <c r="N919" i="7"/>
  <c r="S918" i="7"/>
  <c r="E917" i="7"/>
  <c r="L914" i="7"/>
  <c r="M913" i="7"/>
  <c r="D913" i="7"/>
  <c r="R913" i="7"/>
  <c r="S912" i="7"/>
  <c r="C912" i="7"/>
  <c r="H909" i="7"/>
  <c r="L908" i="7"/>
  <c r="Q907" i="7"/>
  <c r="T904" i="7"/>
  <c r="C904" i="7"/>
  <c r="J903" i="7"/>
  <c r="N902" i="7"/>
  <c r="Q899" i="7"/>
  <c r="K897" i="7"/>
  <c r="M894" i="7"/>
  <c r="R892" i="7"/>
  <c r="E884" i="7"/>
  <c r="B882" i="7"/>
  <c r="N880" i="7"/>
  <c r="J879" i="7"/>
  <c r="H878" i="7"/>
  <c r="M873" i="7"/>
  <c r="H873" i="7"/>
  <c r="J873" i="7"/>
  <c r="K873" i="7"/>
  <c r="L873" i="7"/>
  <c r="N873" i="7"/>
  <c r="D869" i="7"/>
  <c r="R869" i="7"/>
  <c r="E869" i="7"/>
  <c r="T869" i="7"/>
  <c r="H869" i="7"/>
  <c r="J869" i="7"/>
  <c r="K869" i="7"/>
  <c r="L869" i="7"/>
  <c r="M867" i="7"/>
  <c r="N865" i="7"/>
  <c r="A863" i="7"/>
  <c r="N852" i="7"/>
  <c r="M850" i="7"/>
  <c r="D839" i="7"/>
  <c r="R839" i="7"/>
  <c r="B839" i="7"/>
  <c r="Q839" i="7"/>
  <c r="C839" i="7"/>
  <c r="S839" i="7"/>
  <c r="E839" i="7"/>
  <c r="T839" i="7"/>
  <c r="H839" i="7"/>
  <c r="J839" i="7"/>
  <c r="K839" i="7"/>
  <c r="L839" i="7"/>
  <c r="M839" i="7"/>
  <c r="T968" i="7"/>
  <c r="E968" i="7"/>
  <c r="A958" i="7"/>
  <c r="E957" i="7"/>
  <c r="T955" i="7"/>
  <c r="E955" i="7"/>
  <c r="J948" i="7"/>
  <c r="H947" i="7"/>
  <c r="T947" i="7"/>
  <c r="A947" i="7"/>
  <c r="A945" i="7"/>
  <c r="H944" i="7"/>
  <c r="K937" i="7"/>
  <c r="J935" i="7"/>
  <c r="D934" i="7"/>
  <c r="R934" i="7"/>
  <c r="A934" i="7"/>
  <c r="K924" i="7"/>
  <c r="D917" i="7"/>
  <c r="J914" i="7"/>
  <c r="E909" i="7"/>
  <c r="H907" i="7"/>
  <c r="T907" i="7"/>
  <c r="M907" i="7"/>
  <c r="D899" i="7"/>
  <c r="R899" i="7"/>
  <c r="K899" i="7"/>
  <c r="J897" i="7"/>
  <c r="D889" i="7"/>
  <c r="R889" i="7"/>
  <c r="B889" i="7"/>
  <c r="Q889" i="7"/>
  <c r="E889" i="7"/>
  <c r="T889" i="7"/>
  <c r="J889" i="7"/>
  <c r="C884" i="7"/>
  <c r="A882" i="7"/>
  <c r="T998" i="7"/>
  <c r="H998" i="7"/>
  <c r="B997" i="7"/>
  <c r="T993" i="7"/>
  <c r="H993" i="7"/>
  <c r="B992" i="7"/>
  <c r="T988" i="7"/>
  <c r="H988" i="7"/>
  <c r="B987" i="7"/>
  <c r="T983" i="7"/>
  <c r="H983" i="7"/>
  <c r="B982" i="7"/>
  <c r="T978" i="7"/>
  <c r="H978" i="7"/>
  <c r="B977" i="7"/>
  <c r="Q975" i="7"/>
  <c r="B975" i="7"/>
  <c r="J974" i="7"/>
  <c r="A973" i="7"/>
  <c r="E972" i="7"/>
  <c r="T970" i="7"/>
  <c r="E970" i="7"/>
  <c r="S968" i="7"/>
  <c r="D968" i="7"/>
  <c r="L967" i="7"/>
  <c r="L965" i="7"/>
  <c r="Q964" i="7"/>
  <c r="H962" i="7"/>
  <c r="T962" i="7"/>
  <c r="A962" i="7"/>
  <c r="A960" i="7"/>
  <c r="H959" i="7"/>
  <c r="N958" i="7"/>
  <c r="S957" i="7"/>
  <c r="D957" i="7"/>
  <c r="S955" i="7"/>
  <c r="D955" i="7"/>
  <c r="L954" i="7"/>
  <c r="J950" i="7"/>
  <c r="D949" i="7"/>
  <c r="R949" i="7"/>
  <c r="A949" i="7"/>
  <c r="H948" i="7"/>
  <c r="N947" i="7"/>
  <c r="N945" i="7"/>
  <c r="T944" i="7"/>
  <c r="E944" i="7"/>
  <c r="K939" i="7"/>
  <c r="Q938" i="7"/>
  <c r="B938" i="7"/>
  <c r="J937" i="7"/>
  <c r="H935" i="7"/>
  <c r="N934" i="7"/>
  <c r="T933" i="7"/>
  <c r="E933" i="7"/>
  <c r="K928" i="7"/>
  <c r="Q927" i="7"/>
  <c r="Q925" i="7"/>
  <c r="B925" i="7"/>
  <c r="J924" i="7"/>
  <c r="A923" i="7"/>
  <c r="E922" i="7"/>
  <c r="T920" i="7"/>
  <c r="E920" i="7"/>
  <c r="L919" i="7"/>
  <c r="M918" i="7"/>
  <c r="D918" i="7"/>
  <c r="R918" i="7"/>
  <c r="S917" i="7"/>
  <c r="C917" i="7"/>
  <c r="H914" i="7"/>
  <c r="Q912" i="7"/>
  <c r="T909" i="7"/>
  <c r="C909" i="7"/>
  <c r="J908" i="7"/>
  <c r="N907" i="7"/>
  <c r="Q904" i="7"/>
  <c r="E903" i="7"/>
  <c r="K902" i="7"/>
  <c r="N899" i="7"/>
  <c r="E897" i="7"/>
  <c r="J894" i="7"/>
  <c r="H892" i="7"/>
  <c r="T892" i="7"/>
  <c r="K892" i="7"/>
  <c r="M892" i="7"/>
  <c r="N889" i="7"/>
  <c r="B884" i="7"/>
  <c r="J880" i="7"/>
  <c r="E879" i="7"/>
  <c r="A878" i="7"/>
  <c r="A867" i="7"/>
  <c r="B865" i="7"/>
  <c r="A852" i="7"/>
  <c r="A839" i="7"/>
  <c r="K974" i="7"/>
  <c r="R968" i="7"/>
  <c r="C968" i="7"/>
  <c r="R957" i="7"/>
  <c r="R955" i="7"/>
  <c r="C955" i="7"/>
  <c r="T948" i="7"/>
  <c r="E948" i="7"/>
  <c r="M947" i="7"/>
  <c r="M945" i="7"/>
  <c r="S944" i="7"/>
  <c r="C944" i="7"/>
  <c r="A938" i="7"/>
  <c r="E937" i="7"/>
  <c r="T935" i="7"/>
  <c r="E935" i="7"/>
  <c r="M934" i="7"/>
  <c r="H927" i="7"/>
  <c r="T927" i="7"/>
  <c r="A927" i="7"/>
  <c r="A925" i="7"/>
  <c r="H924" i="7"/>
  <c r="R917" i="7"/>
  <c r="B917" i="7"/>
  <c r="E914" i="7"/>
  <c r="H912" i="7"/>
  <c r="T912" i="7"/>
  <c r="M912" i="7"/>
  <c r="S909" i="7"/>
  <c r="B909" i="7"/>
  <c r="L907" i="7"/>
  <c r="D904" i="7"/>
  <c r="R904" i="7"/>
  <c r="K904" i="7"/>
  <c r="M899" i="7"/>
  <c r="D897" i="7"/>
  <c r="E894" i="7"/>
  <c r="M889" i="7"/>
  <c r="A884" i="7"/>
  <c r="R882" i="7"/>
  <c r="J750" i="7"/>
  <c r="K750" i="7"/>
  <c r="L750" i="7"/>
  <c r="M750" i="7"/>
  <c r="Q750" i="7"/>
  <c r="R750" i="7"/>
  <c r="A750" i="7"/>
  <c r="S750" i="7"/>
  <c r="B750" i="7"/>
  <c r="T750" i="7"/>
  <c r="C750" i="7"/>
  <c r="D750" i="7"/>
  <c r="E750" i="7"/>
  <c r="H750" i="7"/>
  <c r="N750" i="7"/>
  <c r="D974" i="7"/>
  <c r="R974" i="7"/>
  <c r="A975" i="7"/>
  <c r="D964" i="7"/>
  <c r="R964" i="7"/>
  <c r="A964" i="7"/>
  <c r="L958" i="7"/>
  <c r="C957" i="7"/>
  <c r="R998" i="7"/>
  <c r="T996" i="7"/>
  <c r="R993" i="7"/>
  <c r="T991" i="7"/>
  <c r="R988" i="7"/>
  <c r="T986" i="7"/>
  <c r="R983" i="7"/>
  <c r="T981" i="7"/>
  <c r="R978" i="7"/>
  <c r="N975" i="7"/>
  <c r="T974" i="7"/>
  <c r="E974" i="7"/>
  <c r="L973" i="7"/>
  <c r="R972" i="7"/>
  <c r="C972" i="7"/>
  <c r="R970" i="7"/>
  <c r="C970" i="7"/>
  <c r="Q968" i="7"/>
  <c r="B968" i="7"/>
  <c r="J967" i="7"/>
  <c r="H965" i="7"/>
  <c r="N964" i="7"/>
  <c r="T963" i="7"/>
  <c r="E963" i="7"/>
  <c r="M962" i="7"/>
  <c r="M960" i="7"/>
  <c r="S959" i="7"/>
  <c r="C959" i="7"/>
  <c r="K958" i="7"/>
  <c r="Q957" i="7"/>
  <c r="B957" i="7"/>
  <c r="Q955" i="7"/>
  <c r="B955" i="7"/>
  <c r="J954" i="7"/>
  <c r="A953" i="7"/>
  <c r="E952" i="7"/>
  <c r="T950" i="7"/>
  <c r="E950" i="7"/>
  <c r="M949" i="7"/>
  <c r="S948" i="7"/>
  <c r="D948" i="7"/>
  <c r="L947" i="7"/>
  <c r="L945" i="7"/>
  <c r="Q944" i="7"/>
  <c r="B944" i="7"/>
  <c r="H942" i="7"/>
  <c r="T942" i="7"/>
  <c r="A942" i="7"/>
  <c r="A940" i="7"/>
  <c r="H939" i="7"/>
  <c r="N938" i="7"/>
  <c r="S937" i="7"/>
  <c r="D937" i="7"/>
  <c r="S935" i="7"/>
  <c r="D935" i="7"/>
  <c r="L934" i="7"/>
  <c r="R933" i="7"/>
  <c r="C933" i="7"/>
  <c r="D929" i="7"/>
  <c r="R929" i="7"/>
  <c r="A929" i="7"/>
  <c r="H928" i="7"/>
  <c r="N927" i="7"/>
  <c r="N925" i="7"/>
  <c r="T924" i="7"/>
  <c r="E924" i="7"/>
  <c r="L923" i="7"/>
  <c r="R922" i="7"/>
  <c r="C922" i="7"/>
  <c r="R920" i="7"/>
  <c r="C920" i="7"/>
  <c r="H919" i="7"/>
  <c r="L918" i="7"/>
  <c r="Q917" i="7"/>
  <c r="A917" i="7"/>
  <c r="T914" i="7"/>
  <c r="C914" i="7"/>
  <c r="N912" i="7"/>
  <c r="Q909" i="7"/>
  <c r="A909" i="7"/>
  <c r="E908" i="7"/>
  <c r="K907" i="7"/>
  <c r="N904" i="7"/>
  <c r="S903" i="7"/>
  <c r="B903" i="7"/>
  <c r="E902" i="7"/>
  <c r="L899" i="7"/>
  <c r="M898" i="7"/>
  <c r="D898" i="7"/>
  <c r="R898" i="7"/>
  <c r="S897" i="7"/>
  <c r="C897" i="7"/>
  <c r="C894" i="7"/>
  <c r="L892" i="7"/>
  <c r="L889" i="7"/>
  <c r="T884" i="7"/>
  <c r="Q882" i="7"/>
  <c r="B880" i="7"/>
  <c r="A879" i="7"/>
  <c r="M858" i="7"/>
  <c r="E858" i="7"/>
  <c r="T858" i="7"/>
  <c r="H858" i="7"/>
  <c r="J858" i="7"/>
  <c r="K858" i="7"/>
  <c r="L858" i="7"/>
  <c r="N858" i="7"/>
  <c r="M813" i="7"/>
  <c r="B813" i="7"/>
  <c r="Q813" i="7"/>
  <c r="C813" i="7"/>
  <c r="R813" i="7"/>
  <c r="D813" i="7"/>
  <c r="S813" i="7"/>
  <c r="E813" i="7"/>
  <c r="T813" i="7"/>
  <c r="H813" i="7"/>
  <c r="J813" i="7"/>
  <c r="K813" i="7"/>
  <c r="L813" i="7"/>
  <c r="N813" i="7"/>
  <c r="E777" i="7"/>
  <c r="S777" i="7"/>
  <c r="H777" i="7"/>
  <c r="T777" i="7"/>
  <c r="A777" i="7"/>
  <c r="Q777" i="7"/>
  <c r="B777" i="7"/>
  <c r="R777" i="7"/>
  <c r="C777" i="7"/>
  <c r="D777" i="7"/>
  <c r="J777" i="7"/>
  <c r="K777" i="7"/>
  <c r="L777" i="7"/>
  <c r="M777" i="7"/>
  <c r="N777" i="7"/>
  <c r="A828" i="7"/>
  <c r="H817" i="7"/>
  <c r="T817" i="7"/>
  <c r="A817" i="7"/>
  <c r="A815" i="7"/>
  <c r="J795" i="7"/>
  <c r="K795" i="7"/>
  <c r="L783" i="7"/>
  <c r="M783" i="7"/>
  <c r="C774" i="7"/>
  <c r="Q774" i="7"/>
  <c r="D774" i="7"/>
  <c r="R774" i="7"/>
  <c r="L758" i="7"/>
  <c r="M758" i="7"/>
  <c r="A758" i="7"/>
  <c r="N758" i="7"/>
  <c r="E757" i="7"/>
  <c r="S757" i="7"/>
  <c r="H757" i="7"/>
  <c r="T757" i="7"/>
  <c r="J757" i="7"/>
  <c r="H720" i="7"/>
  <c r="T720" i="7"/>
  <c r="D720" i="7"/>
  <c r="S720" i="7"/>
  <c r="E720" i="7"/>
  <c r="J720" i="7"/>
  <c r="K720" i="7"/>
  <c r="L720" i="7"/>
  <c r="M720" i="7"/>
  <c r="D677" i="7"/>
  <c r="R677" i="7"/>
  <c r="B677" i="7"/>
  <c r="Q677" i="7"/>
  <c r="C677" i="7"/>
  <c r="S677" i="7"/>
  <c r="E677" i="7"/>
  <c r="T677" i="7"/>
  <c r="H677" i="7"/>
  <c r="J677" i="7"/>
  <c r="K677" i="7"/>
  <c r="L677" i="7"/>
  <c r="M677" i="7"/>
  <c r="H521" i="7"/>
  <c r="T521" i="7"/>
  <c r="K521" i="7"/>
  <c r="L521" i="7"/>
  <c r="M521" i="7"/>
  <c r="R521" i="7"/>
  <c r="A521" i="7"/>
  <c r="S521" i="7"/>
  <c r="B521" i="7"/>
  <c r="C521" i="7"/>
  <c r="D521" i="7"/>
  <c r="E521" i="7"/>
  <c r="J521" i="7"/>
  <c r="N521" i="7"/>
  <c r="Q521" i="7"/>
  <c r="A843" i="7"/>
  <c r="H832" i="7"/>
  <c r="T832" i="7"/>
  <c r="A832" i="7"/>
  <c r="A830" i="7"/>
  <c r="N828" i="7"/>
  <c r="D819" i="7"/>
  <c r="R819" i="7"/>
  <c r="A819" i="7"/>
  <c r="N817" i="7"/>
  <c r="N815" i="7"/>
  <c r="Q808" i="7"/>
  <c r="B808" i="7"/>
  <c r="Q803" i="7"/>
  <c r="E797" i="7"/>
  <c r="S797" i="7"/>
  <c r="H797" i="7"/>
  <c r="T797" i="7"/>
  <c r="N795" i="7"/>
  <c r="S794" i="7"/>
  <c r="N783" i="7"/>
  <c r="Q782" i="7"/>
  <c r="J780" i="7"/>
  <c r="K780" i="7"/>
  <c r="N774" i="7"/>
  <c r="K758" i="7"/>
  <c r="N757" i="7"/>
  <c r="L753" i="7"/>
  <c r="M753" i="7"/>
  <c r="A753" i="7"/>
  <c r="N753" i="7"/>
  <c r="E752" i="7"/>
  <c r="S752" i="7"/>
  <c r="H752" i="7"/>
  <c r="T752" i="7"/>
  <c r="J752" i="7"/>
  <c r="C734" i="7"/>
  <c r="Q734" i="7"/>
  <c r="D734" i="7"/>
  <c r="R734" i="7"/>
  <c r="E734" i="7"/>
  <c r="S734" i="7"/>
  <c r="H734" i="7"/>
  <c r="T734" i="7"/>
  <c r="K734" i="7"/>
  <c r="E732" i="7"/>
  <c r="S732" i="7"/>
  <c r="H732" i="7"/>
  <c r="T732" i="7"/>
  <c r="J732" i="7"/>
  <c r="K732" i="7"/>
  <c r="M732" i="7"/>
  <c r="M726" i="7"/>
  <c r="J726" i="7"/>
  <c r="K726" i="7"/>
  <c r="L726" i="7"/>
  <c r="N726" i="7"/>
  <c r="B726" i="7"/>
  <c r="Q726" i="7"/>
  <c r="N720" i="7"/>
  <c r="N677" i="7"/>
  <c r="D573" i="7"/>
  <c r="R573" i="7"/>
  <c r="J573" i="7"/>
  <c r="B573" i="7"/>
  <c r="S573" i="7"/>
  <c r="C573" i="7"/>
  <c r="T573" i="7"/>
  <c r="E573" i="7"/>
  <c r="H573" i="7"/>
  <c r="K573" i="7"/>
  <c r="L573" i="7"/>
  <c r="M573" i="7"/>
  <c r="Q573" i="7"/>
  <c r="A573" i="7"/>
  <c r="N573" i="7"/>
  <c r="H847" i="7"/>
  <c r="T847" i="7"/>
  <c r="A847" i="7"/>
  <c r="A845" i="7"/>
  <c r="N843" i="7"/>
  <c r="D834" i="7"/>
  <c r="R834" i="7"/>
  <c r="A834" i="7"/>
  <c r="N832" i="7"/>
  <c r="N830" i="7"/>
  <c r="L828" i="7"/>
  <c r="M817" i="7"/>
  <c r="M815" i="7"/>
  <c r="A808" i="7"/>
  <c r="L803" i="7"/>
  <c r="M803" i="7"/>
  <c r="M795" i="7"/>
  <c r="C794" i="7"/>
  <c r="Q794" i="7"/>
  <c r="D794" i="7"/>
  <c r="R794" i="7"/>
  <c r="K783" i="7"/>
  <c r="E782" i="7"/>
  <c r="S782" i="7"/>
  <c r="H782" i="7"/>
  <c r="T782" i="7"/>
  <c r="M774" i="7"/>
  <c r="J758" i="7"/>
  <c r="M757" i="7"/>
  <c r="D727" i="7"/>
  <c r="R727" i="7"/>
  <c r="B727" i="7"/>
  <c r="Q727" i="7"/>
  <c r="C727" i="7"/>
  <c r="S727" i="7"/>
  <c r="E727" i="7"/>
  <c r="T727" i="7"/>
  <c r="H727" i="7"/>
  <c r="K727" i="7"/>
  <c r="C720" i="7"/>
  <c r="K718" i="7"/>
  <c r="D718" i="7"/>
  <c r="S718" i="7"/>
  <c r="E718" i="7"/>
  <c r="T718" i="7"/>
  <c r="H718" i="7"/>
  <c r="J718" i="7"/>
  <c r="L718" i="7"/>
  <c r="M718" i="7"/>
  <c r="A677" i="7"/>
  <c r="H862" i="7"/>
  <c r="T862" i="7"/>
  <c r="A862" i="7"/>
  <c r="A860" i="7"/>
  <c r="D849" i="7"/>
  <c r="R849" i="7"/>
  <c r="A849" i="7"/>
  <c r="N847" i="7"/>
  <c r="N845" i="7"/>
  <c r="L843" i="7"/>
  <c r="N834" i="7"/>
  <c r="M832" i="7"/>
  <c r="M830" i="7"/>
  <c r="K828" i="7"/>
  <c r="A823" i="7"/>
  <c r="M819" i="7"/>
  <c r="L817" i="7"/>
  <c r="L815" i="7"/>
  <c r="H812" i="7"/>
  <c r="T812" i="7"/>
  <c r="A812" i="7"/>
  <c r="A810" i="7"/>
  <c r="N808" i="7"/>
  <c r="N803" i="7"/>
  <c r="J800" i="7"/>
  <c r="K800" i="7"/>
  <c r="M797" i="7"/>
  <c r="L795" i="7"/>
  <c r="N794" i="7"/>
  <c r="L788" i="7"/>
  <c r="M788" i="7"/>
  <c r="J783" i="7"/>
  <c r="N782" i="7"/>
  <c r="M780" i="7"/>
  <c r="C779" i="7"/>
  <c r="Q779" i="7"/>
  <c r="D779" i="7"/>
  <c r="R779" i="7"/>
  <c r="L774" i="7"/>
  <c r="H758" i="7"/>
  <c r="L757" i="7"/>
  <c r="J753" i="7"/>
  <c r="M752" i="7"/>
  <c r="C744" i="7"/>
  <c r="Q744" i="7"/>
  <c r="D744" i="7"/>
  <c r="R744" i="7"/>
  <c r="E744" i="7"/>
  <c r="S744" i="7"/>
  <c r="H744" i="7"/>
  <c r="T744" i="7"/>
  <c r="M734" i="7"/>
  <c r="L732" i="7"/>
  <c r="N727" i="7"/>
  <c r="E726" i="7"/>
  <c r="B720" i="7"/>
  <c r="N718" i="7"/>
  <c r="D692" i="7"/>
  <c r="R692" i="7"/>
  <c r="C692" i="7"/>
  <c r="S692" i="7"/>
  <c r="E692" i="7"/>
  <c r="T692" i="7"/>
  <c r="H692" i="7"/>
  <c r="J692" i="7"/>
  <c r="K692" i="7"/>
  <c r="L692" i="7"/>
  <c r="M692" i="7"/>
  <c r="N692" i="7"/>
  <c r="B915" i="7"/>
  <c r="B910" i="7"/>
  <c r="B905" i="7"/>
  <c r="B900" i="7"/>
  <c r="B895" i="7"/>
  <c r="R893" i="7"/>
  <c r="D893" i="7"/>
  <c r="B890" i="7"/>
  <c r="A888" i="7"/>
  <c r="S883" i="7"/>
  <c r="D883" i="7"/>
  <c r="H877" i="7"/>
  <c r="T877" i="7"/>
  <c r="A877" i="7"/>
  <c r="A875" i="7"/>
  <c r="S872" i="7"/>
  <c r="D872" i="7"/>
  <c r="S870" i="7"/>
  <c r="D870" i="7"/>
  <c r="R868" i="7"/>
  <c r="C868" i="7"/>
  <c r="D864" i="7"/>
  <c r="R864" i="7"/>
  <c r="A864" i="7"/>
  <c r="N862" i="7"/>
  <c r="N860" i="7"/>
  <c r="T859" i="7"/>
  <c r="E859" i="7"/>
  <c r="R857" i="7"/>
  <c r="R855" i="7"/>
  <c r="C855" i="7"/>
  <c r="Q853" i="7"/>
  <c r="B853" i="7"/>
  <c r="N849" i="7"/>
  <c r="M847" i="7"/>
  <c r="M845" i="7"/>
  <c r="S844" i="7"/>
  <c r="K843" i="7"/>
  <c r="Q842" i="7"/>
  <c r="Q840" i="7"/>
  <c r="B840" i="7"/>
  <c r="A838" i="7"/>
  <c r="M834" i="7"/>
  <c r="S833" i="7"/>
  <c r="D833" i="7"/>
  <c r="L832" i="7"/>
  <c r="L830" i="7"/>
  <c r="Q829" i="7"/>
  <c r="J828" i="7"/>
  <c r="H827" i="7"/>
  <c r="T827" i="7"/>
  <c r="A827" i="7"/>
  <c r="A825" i="7"/>
  <c r="N823" i="7"/>
  <c r="S822" i="7"/>
  <c r="D822" i="7"/>
  <c r="S820" i="7"/>
  <c r="D820" i="7"/>
  <c r="L819" i="7"/>
  <c r="R818" i="7"/>
  <c r="C818" i="7"/>
  <c r="K817" i="7"/>
  <c r="J815" i="7"/>
  <c r="D814" i="7"/>
  <c r="R814" i="7"/>
  <c r="A814" i="7"/>
  <c r="N812" i="7"/>
  <c r="N810" i="7"/>
  <c r="T809" i="7"/>
  <c r="E809" i="7"/>
  <c r="L808" i="7"/>
  <c r="R807" i="7"/>
  <c r="R805" i="7"/>
  <c r="K803" i="7"/>
  <c r="E802" i="7"/>
  <c r="S802" i="7"/>
  <c r="H802" i="7"/>
  <c r="T802" i="7"/>
  <c r="N800" i="7"/>
  <c r="S799" i="7"/>
  <c r="L797" i="7"/>
  <c r="H795" i="7"/>
  <c r="M794" i="7"/>
  <c r="R793" i="7"/>
  <c r="S790" i="7"/>
  <c r="C790" i="7"/>
  <c r="N788" i="7"/>
  <c r="Q787" i="7"/>
  <c r="J785" i="7"/>
  <c r="K785" i="7"/>
  <c r="T784" i="7"/>
  <c r="H783" i="7"/>
  <c r="M782" i="7"/>
  <c r="L780" i="7"/>
  <c r="N779" i="7"/>
  <c r="S778" i="7"/>
  <c r="C778" i="7"/>
  <c r="K774" i="7"/>
  <c r="L773" i="7"/>
  <c r="M773" i="7"/>
  <c r="R772" i="7"/>
  <c r="R765" i="7"/>
  <c r="S760" i="7"/>
  <c r="B760" i="7"/>
  <c r="B759" i="7"/>
  <c r="E758" i="7"/>
  <c r="K757" i="7"/>
  <c r="H753" i="7"/>
  <c r="L752" i="7"/>
  <c r="N744" i="7"/>
  <c r="E742" i="7"/>
  <c r="S742" i="7"/>
  <c r="H742" i="7"/>
  <c r="T742" i="7"/>
  <c r="J742" i="7"/>
  <c r="K742" i="7"/>
  <c r="L734" i="7"/>
  <c r="D732" i="7"/>
  <c r="C729" i="7"/>
  <c r="Q729" i="7"/>
  <c r="D729" i="7"/>
  <c r="R729" i="7"/>
  <c r="E729" i="7"/>
  <c r="S729" i="7"/>
  <c r="H729" i="7"/>
  <c r="T729" i="7"/>
  <c r="K729" i="7"/>
  <c r="M727" i="7"/>
  <c r="D726" i="7"/>
  <c r="A720" i="7"/>
  <c r="C718" i="7"/>
  <c r="B692" i="7"/>
  <c r="M862" i="7"/>
  <c r="M860" i="7"/>
  <c r="A853" i="7"/>
  <c r="M849" i="7"/>
  <c r="L847" i="7"/>
  <c r="L845" i="7"/>
  <c r="J843" i="7"/>
  <c r="H842" i="7"/>
  <c r="T842" i="7"/>
  <c r="A842" i="7"/>
  <c r="A840" i="7"/>
  <c r="L834" i="7"/>
  <c r="K832" i="7"/>
  <c r="J830" i="7"/>
  <c r="D829" i="7"/>
  <c r="R829" i="7"/>
  <c r="A829" i="7"/>
  <c r="H828" i="7"/>
  <c r="L823" i="7"/>
  <c r="K819" i="7"/>
  <c r="J817" i="7"/>
  <c r="H815" i="7"/>
  <c r="M812" i="7"/>
  <c r="M810" i="7"/>
  <c r="S809" i="7"/>
  <c r="C809" i="7"/>
  <c r="K808" i="7"/>
  <c r="J803" i="7"/>
  <c r="M800" i="7"/>
  <c r="C799" i="7"/>
  <c r="Q799" i="7"/>
  <c r="D799" i="7"/>
  <c r="R799" i="7"/>
  <c r="K797" i="7"/>
  <c r="E795" i="7"/>
  <c r="L794" i="7"/>
  <c r="R790" i="7"/>
  <c r="B790" i="7"/>
  <c r="K788" i="7"/>
  <c r="E787" i="7"/>
  <c r="S787" i="7"/>
  <c r="H787" i="7"/>
  <c r="T787" i="7"/>
  <c r="E783" i="7"/>
  <c r="L782" i="7"/>
  <c r="H780" i="7"/>
  <c r="M779" i="7"/>
  <c r="R778" i="7"/>
  <c r="B778" i="7"/>
  <c r="J774" i="7"/>
  <c r="J770" i="7"/>
  <c r="K770" i="7"/>
  <c r="L770" i="7"/>
  <c r="C769" i="7"/>
  <c r="Q769" i="7"/>
  <c r="D769" i="7"/>
  <c r="R769" i="7"/>
  <c r="E769" i="7"/>
  <c r="S769" i="7"/>
  <c r="R760" i="7"/>
  <c r="A760" i="7"/>
  <c r="A759" i="7"/>
  <c r="D758" i="7"/>
  <c r="D757" i="7"/>
  <c r="E753" i="7"/>
  <c r="K752" i="7"/>
  <c r="J745" i="7"/>
  <c r="K745" i="7"/>
  <c r="L745" i="7"/>
  <c r="M745" i="7"/>
  <c r="M744" i="7"/>
  <c r="J734" i="7"/>
  <c r="C732" i="7"/>
  <c r="L727" i="7"/>
  <c r="C726" i="7"/>
  <c r="B718" i="7"/>
  <c r="H705" i="7"/>
  <c r="T705" i="7"/>
  <c r="C705" i="7"/>
  <c r="R705" i="7"/>
  <c r="D705" i="7"/>
  <c r="S705" i="7"/>
  <c r="E705" i="7"/>
  <c r="J705" i="7"/>
  <c r="K705" i="7"/>
  <c r="L705" i="7"/>
  <c r="M705" i="7"/>
  <c r="K703" i="7"/>
  <c r="C703" i="7"/>
  <c r="R703" i="7"/>
  <c r="D703" i="7"/>
  <c r="S703" i="7"/>
  <c r="E703" i="7"/>
  <c r="T703" i="7"/>
  <c r="H703" i="7"/>
  <c r="J703" i="7"/>
  <c r="L703" i="7"/>
  <c r="M703" i="7"/>
  <c r="A692" i="7"/>
  <c r="K688" i="7"/>
  <c r="B688" i="7"/>
  <c r="Q688" i="7"/>
  <c r="C688" i="7"/>
  <c r="R688" i="7"/>
  <c r="D688" i="7"/>
  <c r="S688" i="7"/>
  <c r="E688" i="7"/>
  <c r="T688" i="7"/>
  <c r="H688" i="7"/>
  <c r="J688" i="7"/>
  <c r="L688" i="7"/>
  <c r="M688" i="7"/>
  <c r="B893" i="7"/>
  <c r="Q883" i="7"/>
  <c r="B883" i="7"/>
  <c r="Q872" i="7"/>
  <c r="Q870" i="7"/>
  <c r="B870" i="7"/>
  <c r="A868" i="7"/>
  <c r="L862" i="7"/>
  <c r="L860" i="7"/>
  <c r="Q859" i="7"/>
  <c r="H857" i="7"/>
  <c r="T857" i="7"/>
  <c r="A857" i="7"/>
  <c r="A855" i="7"/>
  <c r="N853" i="7"/>
  <c r="L849" i="7"/>
  <c r="K847" i="7"/>
  <c r="J845" i="7"/>
  <c r="D844" i="7"/>
  <c r="R844" i="7"/>
  <c r="A844" i="7"/>
  <c r="H843" i="7"/>
  <c r="N842" i="7"/>
  <c r="N840" i="7"/>
  <c r="K834" i="7"/>
  <c r="Q833" i="7"/>
  <c r="B833" i="7"/>
  <c r="J832" i="7"/>
  <c r="H830" i="7"/>
  <c r="N829" i="7"/>
  <c r="T828" i="7"/>
  <c r="E828" i="7"/>
  <c r="K823" i="7"/>
  <c r="Q822" i="7"/>
  <c r="Q820" i="7"/>
  <c r="B820" i="7"/>
  <c r="J819" i="7"/>
  <c r="A818" i="7"/>
  <c r="E817" i="7"/>
  <c r="T815" i="7"/>
  <c r="E815" i="7"/>
  <c r="L812" i="7"/>
  <c r="L810" i="7"/>
  <c r="Q809" i="7"/>
  <c r="J808" i="7"/>
  <c r="H807" i="7"/>
  <c r="T807" i="7"/>
  <c r="A807" i="7"/>
  <c r="J805" i="7"/>
  <c r="K805" i="7"/>
  <c r="H803" i="7"/>
  <c r="L800" i="7"/>
  <c r="N799" i="7"/>
  <c r="J797" i="7"/>
  <c r="T795" i="7"/>
  <c r="D795" i="7"/>
  <c r="K794" i="7"/>
  <c r="L793" i="7"/>
  <c r="M793" i="7"/>
  <c r="Q790" i="7"/>
  <c r="J788" i="7"/>
  <c r="N787" i="7"/>
  <c r="C784" i="7"/>
  <c r="Q784" i="7"/>
  <c r="D784" i="7"/>
  <c r="R784" i="7"/>
  <c r="T783" i="7"/>
  <c r="D783" i="7"/>
  <c r="K782" i="7"/>
  <c r="E780" i="7"/>
  <c r="L779" i="7"/>
  <c r="Q778" i="7"/>
  <c r="H774" i="7"/>
  <c r="E772" i="7"/>
  <c r="S772" i="7"/>
  <c r="H772" i="7"/>
  <c r="T772" i="7"/>
  <c r="N770" i="7"/>
  <c r="N769" i="7"/>
  <c r="J765" i="7"/>
  <c r="K765" i="7"/>
  <c r="L765" i="7"/>
  <c r="C764" i="7"/>
  <c r="Q764" i="7"/>
  <c r="D764" i="7"/>
  <c r="R764" i="7"/>
  <c r="E764" i="7"/>
  <c r="S764" i="7"/>
  <c r="T758" i="7"/>
  <c r="C758" i="7"/>
  <c r="C757" i="7"/>
  <c r="D753" i="7"/>
  <c r="D752" i="7"/>
  <c r="N745" i="7"/>
  <c r="L744" i="7"/>
  <c r="M742" i="7"/>
  <c r="B734" i="7"/>
  <c r="B732" i="7"/>
  <c r="M729" i="7"/>
  <c r="J727" i="7"/>
  <c r="A726" i="7"/>
  <c r="A718" i="7"/>
  <c r="N705" i="7"/>
  <c r="N703" i="7"/>
  <c r="M701" i="7"/>
  <c r="B701" i="7"/>
  <c r="Q701" i="7"/>
  <c r="C701" i="7"/>
  <c r="R701" i="7"/>
  <c r="D701" i="7"/>
  <c r="S701" i="7"/>
  <c r="E701" i="7"/>
  <c r="T701" i="7"/>
  <c r="H701" i="7"/>
  <c r="J701" i="7"/>
  <c r="K701" i="7"/>
  <c r="N688" i="7"/>
  <c r="A883" i="7"/>
  <c r="H872" i="7"/>
  <c r="T872" i="7"/>
  <c r="A872" i="7"/>
  <c r="A870" i="7"/>
  <c r="K862" i="7"/>
  <c r="J860" i="7"/>
  <c r="D859" i="7"/>
  <c r="R859" i="7"/>
  <c r="A859" i="7"/>
  <c r="L853" i="7"/>
  <c r="K849" i="7"/>
  <c r="J847" i="7"/>
  <c r="H845" i="7"/>
  <c r="T843" i="7"/>
  <c r="E843" i="7"/>
  <c r="M842" i="7"/>
  <c r="M840" i="7"/>
  <c r="J834" i="7"/>
  <c r="A833" i="7"/>
  <c r="E832" i="7"/>
  <c r="T830" i="7"/>
  <c r="E830" i="7"/>
  <c r="M829" i="7"/>
  <c r="S828" i="7"/>
  <c r="D828" i="7"/>
  <c r="J823" i="7"/>
  <c r="H822" i="7"/>
  <c r="T822" i="7"/>
  <c r="A822" i="7"/>
  <c r="A820" i="7"/>
  <c r="H819" i="7"/>
  <c r="S817" i="7"/>
  <c r="D817" i="7"/>
  <c r="S815" i="7"/>
  <c r="D815" i="7"/>
  <c r="K812" i="7"/>
  <c r="J810" i="7"/>
  <c r="D809" i="7"/>
  <c r="R809" i="7"/>
  <c r="A809" i="7"/>
  <c r="H808" i="7"/>
  <c r="E803" i="7"/>
  <c r="H800" i="7"/>
  <c r="D797" i="7"/>
  <c r="S795" i="7"/>
  <c r="C795" i="7"/>
  <c r="J794" i="7"/>
  <c r="J790" i="7"/>
  <c r="K790" i="7"/>
  <c r="H788" i="7"/>
  <c r="M787" i="7"/>
  <c r="S783" i="7"/>
  <c r="C783" i="7"/>
  <c r="J782" i="7"/>
  <c r="T780" i="7"/>
  <c r="D780" i="7"/>
  <c r="K779" i="7"/>
  <c r="L778" i="7"/>
  <c r="M778" i="7"/>
  <c r="E774" i="7"/>
  <c r="J760" i="7"/>
  <c r="K760" i="7"/>
  <c r="L760" i="7"/>
  <c r="C759" i="7"/>
  <c r="Q759" i="7"/>
  <c r="D759" i="7"/>
  <c r="R759" i="7"/>
  <c r="E759" i="7"/>
  <c r="S759" i="7"/>
  <c r="S758" i="7"/>
  <c r="B758" i="7"/>
  <c r="B757" i="7"/>
  <c r="T753" i="7"/>
  <c r="C753" i="7"/>
  <c r="C752" i="7"/>
  <c r="C749" i="7"/>
  <c r="Q749" i="7"/>
  <c r="D749" i="7"/>
  <c r="R749" i="7"/>
  <c r="E749" i="7"/>
  <c r="S749" i="7"/>
  <c r="H749" i="7"/>
  <c r="T749" i="7"/>
  <c r="H745" i="7"/>
  <c r="K744" i="7"/>
  <c r="A734" i="7"/>
  <c r="A732" i="7"/>
  <c r="A727" i="7"/>
  <c r="B705" i="7"/>
  <c r="B703" i="7"/>
  <c r="H690" i="7"/>
  <c r="T690" i="7"/>
  <c r="B690" i="7"/>
  <c r="Q690" i="7"/>
  <c r="C690" i="7"/>
  <c r="R690" i="7"/>
  <c r="D690" i="7"/>
  <c r="S690" i="7"/>
  <c r="E690" i="7"/>
  <c r="J690" i="7"/>
  <c r="K690" i="7"/>
  <c r="L690" i="7"/>
  <c r="M690" i="7"/>
  <c r="A688" i="7"/>
  <c r="J888" i="7"/>
  <c r="H887" i="7"/>
  <c r="T887" i="7"/>
  <c r="A887" i="7"/>
  <c r="A885" i="7"/>
  <c r="N883" i="7"/>
  <c r="K877" i="7"/>
  <c r="J875" i="7"/>
  <c r="D874" i="7"/>
  <c r="R874" i="7"/>
  <c r="A874" i="7"/>
  <c r="N872" i="7"/>
  <c r="N870" i="7"/>
  <c r="L868" i="7"/>
  <c r="K864" i="7"/>
  <c r="J862" i="7"/>
  <c r="H860" i="7"/>
  <c r="N859" i="7"/>
  <c r="M857" i="7"/>
  <c r="M855" i="7"/>
  <c r="K853" i="7"/>
  <c r="J849" i="7"/>
  <c r="A848" i="7"/>
  <c r="E847" i="7"/>
  <c r="T845" i="7"/>
  <c r="E845" i="7"/>
  <c r="M844" i="7"/>
  <c r="S843" i="7"/>
  <c r="D843" i="7"/>
  <c r="L842" i="7"/>
  <c r="L840" i="7"/>
  <c r="J838" i="7"/>
  <c r="H837" i="7"/>
  <c r="T837" i="7"/>
  <c r="A837" i="7"/>
  <c r="A835" i="7"/>
  <c r="H834" i="7"/>
  <c r="N833" i="7"/>
  <c r="S832" i="7"/>
  <c r="D832" i="7"/>
  <c r="S830" i="7"/>
  <c r="D830" i="7"/>
  <c r="L829" i="7"/>
  <c r="R828" i="7"/>
  <c r="C828" i="7"/>
  <c r="K827" i="7"/>
  <c r="J825" i="7"/>
  <c r="D824" i="7"/>
  <c r="R824" i="7"/>
  <c r="A824" i="7"/>
  <c r="H823" i="7"/>
  <c r="N822" i="7"/>
  <c r="N820" i="7"/>
  <c r="T819" i="7"/>
  <c r="E819" i="7"/>
  <c r="L818" i="7"/>
  <c r="R817" i="7"/>
  <c r="C817" i="7"/>
  <c r="R815" i="7"/>
  <c r="C815" i="7"/>
  <c r="K814" i="7"/>
  <c r="J812" i="7"/>
  <c r="H810" i="7"/>
  <c r="N809" i="7"/>
  <c r="T808" i="7"/>
  <c r="E808" i="7"/>
  <c r="M807" i="7"/>
  <c r="M805" i="7"/>
  <c r="C804" i="7"/>
  <c r="Q804" i="7"/>
  <c r="D804" i="7"/>
  <c r="R804" i="7"/>
  <c r="T803" i="7"/>
  <c r="D803" i="7"/>
  <c r="K802" i="7"/>
  <c r="E800" i="7"/>
  <c r="L799" i="7"/>
  <c r="C797" i="7"/>
  <c r="R795" i="7"/>
  <c r="B795" i="7"/>
  <c r="H794" i="7"/>
  <c r="K793" i="7"/>
  <c r="E792" i="7"/>
  <c r="S792" i="7"/>
  <c r="H792" i="7"/>
  <c r="T792" i="7"/>
  <c r="N790" i="7"/>
  <c r="E788" i="7"/>
  <c r="L787" i="7"/>
  <c r="H785" i="7"/>
  <c r="M784" i="7"/>
  <c r="R783" i="7"/>
  <c r="B783" i="7"/>
  <c r="D782" i="7"/>
  <c r="S780" i="7"/>
  <c r="C780" i="7"/>
  <c r="J779" i="7"/>
  <c r="N778" i="7"/>
  <c r="J775" i="7"/>
  <c r="K775" i="7"/>
  <c r="T774" i="7"/>
  <c r="B774" i="7"/>
  <c r="H773" i="7"/>
  <c r="M772" i="7"/>
  <c r="H770" i="7"/>
  <c r="L769" i="7"/>
  <c r="L768" i="7"/>
  <c r="M768" i="7"/>
  <c r="A768" i="7"/>
  <c r="N768" i="7"/>
  <c r="E767" i="7"/>
  <c r="S767" i="7"/>
  <c r="H767" i="7"/>
  <c r="T767" i="7"/>
  <c r="J767" i="7"/>
  <c r="M765" i="7"/>
  <c r="M764" i="7"/>
  <c r="N760" i="7"/>
  <c r="N759" i="7"/>
  <c r="R758" i="7"/>
  <c r="R757" i="7"/>
  <c r="A757" i="7"/>
  <c r="J755" i="7"/>
  <c r="K755" i="7"/>
  <c r="L755" i="7"/>
  <c r="C754" i="7"/>
  <c r="Q754" i="7"/>
  <c r="D754" i="7"/>
  <c r="R754" i="7"/>
  <c r="E754" i="7"/>
  <c r="S754" i="7"/>
  <c r="S753" i="7"/>
  <c r="B753" i="7"/>
  <c r="B752" i="7"/>
  <c r="N749" i="7"/>
  <c r="E747" i="7"/>
  <c r="S747" i="7"/>
  <c r="H747" i="7"/>
  <c r="T747" i="7"/>
  <c r="J747" i="7"/>
  <c r="K747" i="7"/>
  <c r="E745" i="7"/>
  <c r="J744" i="7"/>
  <c r="D742" i="7"/>
  <c r="C739" i="7"/>
  <c r="Q739" i="7"/>
  <c r="D739" i="7"/>
  <c r="R739" i="7"/>
  <c r="E739" i="7"/>
  <c r="S739" i="7"/>
  <c r="H739" i="7"/>
  <c r="T739" i="7"/>
  <c r="K739" i="7"/>
  <c r="E737" i="7"/>
  <c r="S737" i="7"/>
  <c r="H737" i="7"/>
  <c r="T737" i="7"/>
  <c r="J737" i="7"/>
  <c r="K737" i="7"/>
  <c r="M737" i="7"/>
  <c r="J729" i="7"/>
  <c r="T726" i="7"/>
  <c r="D722" i="7"/>
  <c r="R722" i="7"/>
  <c r="H722" i="7"/>
  <c r="J722" i="7"/>
  <c r="K722" i="7"/>
  <c r="L722" i="7"/>
  <c r="N722" i="7"/>
  <c r="R720" i="7"/>
  <c r="M716" i="7"/>
  <c r="C716" i="7"/>
  <c r="R716" i="7"/>
  <c r="D716" i="7"/>
  <c r="S716" i="7"/>
  <c r="E716" i="7"/>
  <c r="T716" i="7"/>
  <c r="H716" i="7"/>
  <c r="J716" i="7"/>
  <c r="K716" i="7"/>
  <c r="D707" i="7"/>
  <c r="R707" i="7"/>
  <c r="E707" i="7"/>
  <c r="T707" i="7"/>
  <c r="H707" i="7"/>
  <c r="J707" i="7"/>
  <c r="K707" i="7"/>
  <c r="L707" i="7"/>
  <c r="M707" i="7"/>
  <c r="N707" i="7"/>
  <c r="A705" i="7"/>
  <c r="A703" i="7"/>
  <c r="L701" i="7"/>
  <c r="N690" i="7"/>
  <c r="K594" i="7"/>
  <c r="L594" i="7"/>
  <c r="M594" i="7"/>
  <c r="N594" i="7"/>
  <c r="B594" i="7"/>
  <c r="Q594" i="7"/>
  <c r="C594" i="7"/>
  <c r="R594" i="7"/>
  <c r="D594" i="7"/>
  <c r="S594" i="7"/>
  <c r="T594" i="7"/>
  <c r="A594" i="7"/>
  <c r="E594" i="7"/>
  <c r="H594" i="7"/>
  <c r="J594" i="7"/>
  <c r="A666" i="7"/>
  <c r="L661" i="7"/>
  <c r="M661" i="7"/>
  <c r="C652" i="7"/>
  <c r="Q652" i="7"/>
  <c r="D652" i="7"/>
  <c r="R652" i="7"/>
  <c r="H621" i="7"/>
  <c r="T621" i="7"/>
  <c r="C621" i="7"/>
  <c r="R621" i="7"/>
  <c r="D621" i="7"/>
  <c r="S621" i="7"/>
  <c r="E621" i="7"/>
  <c r="K621" i="7"/>
  <c r="M621" i="7"/>
  <c r="M617" i="7"/>
  <c r="B617" i="7"/>
  <c r="Q617" i="7"/>
  <c r="C617" i="7"/>
  <c r="R617" i="7"/>
  <c r="D617" i="7"/>
  <c r="S617" i="7"/>
  <c r="H617" i="7"/>
  <c r="K617" i="7"/>
  <c r="H561" i="7"/>
  <c r="T561" i="7"/>
  <c r="L561" i="7"/>
  <c r="B561" i="7"/>
  <c r="R561" i="7"/>
  <c r="C561" i="7"/>
  <c r="S561" i="7"/>
  <c r="D561" i="7"/>
  <c r="E561" i="7"/>
  <c r="J561" i="7"/>
  <c r="K561" i="7"/>
  <c r="M561" i="7"/>
  <c r="L500" i="7"/>
  <c r="C500" i="7"/>
  <c r="R500" i="7"/>
  <c r="D500" i="7"/>
  <c r="S500" i="7"/>
  <c r="E500" i="7"/>
  <c r="T500" i="7"/>
  <c r="H500" i="7"/>
  <c r="J500" i="7"/>
  <c r="M500" i="7"/>
  <c r="Q500" i="7"/>
  <c r="A500" i="7"/>
  <c r="B500" i="7"/>
  <c r="K500" i="7"/>
  <c r="A681" i="7"/>
  <c r="H670" i="7"/>
  <c r="T670" i="7"/>
  <c r="A670" i="7"/>
  <c r="A668" i="7"/>
  <c r="N666" i="7"/>
  <c r="N661" i="7"/>
  <c r="J658" i="7"/>
  <c r="K658" i="7"/>
  <c r="N652" i="7"/>
  <c r="L646" i="7"/>
  <c r="M646" i="7"/>
  <c r="J643" i="7"/>
  <c r="K643" i="7"/>
  <c r="A643" i="7"/>
  <c r="N643" i="7"/>
  <c r="C642" i="7"/>
  <c r="Q642" i="7"/>
  <c r="D642" i="7"/>
  <c r="R642" i="7"/>
  <c r="J642" i="7"/>
  <c r="N621" i="7"/>
  <c r="N617" i="7"/>
  <c r="M567" i="7"/>
  <c r="C567" i="7"/>
  <c r="Q567" i="7"/>
  <c r="B567" i="7"/>
  <c r="S567" i="7"/>
  <c r="D567" i="7"/>
  <c r="T567" i="7"/>
  <c r="E567" i="7"/>
  <c r="H567" i="7"/>
  <c r="J567" i="7"/>
  <c r="K567" i="7"/>
  <c r="L567" i="7"/>
  <c r="N561" i="7"/>
  <c r="D538" i="7"/>
  <c r="R538" i="7"/>
  <c r="J538" i="7"/>
  <c r="A538" i="7"/>
  <c r="Q538" i="7"/>
  <c r="B538" i="7"/>
  <c r="S538" i="7"/>
  <c r="C538" i="7"/>
  <c r="T538" i="7"/>
  <c r="E538" i="7"/>
  <c r="H538" i="7"/>
  <c r="K538" i="7"/>
  <c r="L538" i="7"/>
  <c r="M538" i="7"/>
  <c r="M532" i="7"/>
  <c r="C532" i="7"/>
  <c r="Q532" i="7"/>
  <c r="A532" i="7"/>
  <c r="R532" i="7"/>
  <c r="B532" i="7"/>
  <c r="S532" i="7"/>
  <c r="D532" i="7"/>
  <c r="T532" i="7"/>
  <c r="E532" i="7"/>
  <c r="H532" i="7"/>
  <c r="J532" i="7"/>
  <c r="K532" i="7"/>
  <c r="L532" i="7"/>
  <c r="N500" i="7"/>
  <c r="A696" i="7"/>
  <c r="H685" i="7"/>
  <c r="T685" i="7"/>
  <c r="A685" i="7"/>
  <c r="A683" i="7"/>
  <c r="N681" i="7"/>
  <c r="D672" i="7"/>
  <c r="R672" i="7"/>
  <c r="A672" i="7"/>
  <c r="N670" i="7"/>
  <c r="N668" i="7"/>
  <c r="L666" i="7"/>
  <c r="K661" i="7"/>
  <c r="E660" i="7"/>
  <c r="S660" i="7"/>
  <c r="H660" i="7"/>
  <c r="T660" i="7"/>
  <c r="N658" i="7"/>
  <c r="M652" i="7"/>
  <c r="N646" i="7"/>
  <c r="M643" i="7"/>
  <c r="N642" i="7"/>
  <c r="H636" i="7"/>
  <c r="T636" i="7"/>
  <c r="D636" i="7"/>
  <c r="S636" i="7"/>
  <c r="E636" i="7"/>
  <c r="L636" i="7"/>
  <c r="N636" i="7"/>
  <c r="M627" i="7"/>
  <c r="H627" i="7"/>
  <c r="J627" i="7"/>
  <c r="N627" i="7"/>
  <c r="B627" i="7"/>
  <c r="Q627" i="7"/>
  <c r="M622" i="7"/>
  <c r="L622" i="7"/>
  <c r="N622" i="7"/>
  <c r="C622" i="7"/>
  <c r="R622" i="7"/>
  <c r="E622" i="7"/>
  <c r="T622" i="7"/>
  <c r="L621" i="7"/>
  <c r="K619" i="7"/>
  <c r="C619" i="7"/>
  <c r="R619" i="7"/>
  <c r="D619" i="7"/>
  <c r="S619" i="7"/>
  <c r="E619" i="7"/>
  <c r="T619" i="7"/>
  <c r="J619" i="7"/>
  <c r="M619" i="7"/>
  <c r="L617" i="7"/>
  <c r="D608" i="7"/>
  <c r="R608" i="7"/>
  <c r="C608" i="7"/>
  <c r="S608" i="7"/>
  <c r="E608" i="7"/>
  <c r="T608" i="7"/>
  <c r="H608" i="7"/>
  <c r="K608" i="7"/>
  <c r="L608" i="7"/>
  <c r="M608" i="7"/>
  <c r="N567" i="7"/>
  <c r="A561" i="7"/>
  <c r="N538" i="7"/>
  <c r="N532" i="7"/>
  <c r="B740" i="7"/>
  <c r="B735" i="7"/>
  <c r="B730" i="7"/>
  <c r="Q715" i="7"/>
  <c r="Q713" i="7"/>
  <c r="B713" i="7"/>
  <c r="A711" i="7"/>
  <c r="Q702" i="7"/>
  <c r="H700" i="7"/>
  <c r="T700" i="7"/>
  <c r="A700" i="7"/>
  <c r="A698" i="7"/>
  <c r="N696" i="7"/>
  <c r="D687" i="7"/>
  <c r="R687" i="7"/>
  <c r="A687" i="7"/>
  <c r="N685" i="7"/>
  <c r="N683" i="7"/>
  <c r="L681" i="7"/>
  <c r="Q676" i="7"/>
  <c r="B676" i="7"/>
  <c r="N672" i="7"/>
  <c r="M670" i="7"/>
  <c r="M668" i="7"/>
  <c r="K666" i="7"/>
  <c r="Q665" i="7"/>
  <c r="Q663" i="7"/>
  <c r="J661" i="7"/>
  <c r="N660" i="7"/>
  <c r="M658" i="7"/>
  <c r="C657" i="7"/>
  <c r="Q657" i="7"/>
  <c r="D657" i="7"/>
  <c r="R657" i="7"/>
  <c r="L652" i="7"/>
  <c r="Q651" i="7"/>
  <c r="K646" i="7"/>
  <c r="E645" i="7"/>
  <c r="S645" i="7"/>
  <c r="H645" i="7"/>
  <c r="T645" i="7"/>
  <c r="L645" i="7"/>
  <c r="L643" i="7"/>
  <c r="M642" i="7"/>
  <c r="L641" i="7"/>
  <c r="M641" i="7"/>
  <c r="C641" i="7"/>
  <c r="Q641" i="7"/>
  <c r="M636" i="7"/>
  <c r="M632" i="7"/>
  <c r="C632" i="7"/>
  <c r="R632" i="7"/>
  <c r="D632" i="7"/>
  <c r="S632" i="7"/>
  <c r="J632" i="7"/>
  <c r="L632" i="7"/>
  <c r="L627" i="7"/>
  <c r="D623" i="7"/>
  <c r="R623" i="7"/>
  <c r="E623" i="7"/>
  <c r="T623" i="7"/>
  <c r="H623" i="7"/>
  <c r="L623" i="7"/>
  <c r="N623" i="7"/>
  <c r="K622" i="7"/>
  <c r="J621" i="7"/>
  <c r="N619" i="7"/>
  <c r="J617" i="7"/>
  <c r="N608" i="7"/>
  <c r="H606" i="7"/>
  <c r="T606" i="7"/>
  <c r="B606" i="7"/>
  <c r="Q606" i="7"/>
  <c r="C606" i="7"/>
  <c r="R606" i="7"/>
  <c r="D606" i="7"/>
  <c r="S606" i="7"/>
  <c r="J606" i="7"/>
  <c r="K606" i="7"/>
  <c r="L606" i="7"/>
  <c r="M597" i="7"/>
  <c r="D597" i="7"/>
  <c r="S597" i="7"/>
  <c r="E597" i="7"/>
  <c r="T597" i="7"/>
  <c r="H597" i="7"/>
  <c r="K597" i="7"/>
  <c r="L597" i="7"/>
  <c r="N597" i="7"/>
  <c r="A567" i="7"/>
  <c r="J482" i="7"/>
  <c r="B482" i="7"/>
  <c r="Q482" i="7"/>
  <c r="C482" i="7"/>
  <c r="R482" i="7"/>
  <c r="D482" i="7"/>
  <c r="S482" i="7"/>
  <c r="E482" i="7"/>
  <c r="T482" i="7"/>
  <c r="H482" i="7"/>
  <c r="K482" i="7"/>
  <c r="L482" i="7"/>
  <c r="M482" i="7"/>
  <c r="A482" i="7"/>
  <c r="N482" i="7"/>
  <c r="H715" i="7"/>
  <c r="T715" i="7"/>
  <c r="A715" i="7"/>
  <c r="A713" i="7"/>
  <c r="D702" i="7"/>
  <c r="R702" i="7"/>
  <c r="A702" i="7"/>
  <c r="L696" i="7"/>
  <c r="M685" i="7"/>
  <c r="M683" i="7"/>
  <c r="K681" i="7"/>
  <c r="A676" i="7"/>
  <c r="M672" i="7"/>
  <c r="L670" i="7"/>
  <c r="L668" i="7"/>
  <c r="J666" i="7"/>
  <c r="H665" i="7"/>
  <c r="T665" i="7"/>
  <c r="A665" i="7"/>
  <c r="J663" i="7"/>
  <c r="K663" i="7"/>
  <c r="H661" i="7"/>
  <c r="M660" i="7"/>
  <c r="L658" i="7"/>
  <c r="K652" i="7"/>
  <c r="L651" i="7"/>
  <c r="M651" i="7"/>
  <c r="J646" i="7"/>
  <c r="N645" i="7"/>
  <c r="H643" i="7"/>
  <c r="L642" i="7"/>
  <c r="N641" i="7"/>
  <c r="E640" i="7"/>
  <c r="S640" i="7"/>
  <c r="H640" i="7"/>
  <c r="T640" i="7"/>
  <c r="L640" i="7"/>
  <c r="A640" i="7"/>
  <c r="N640" i="7"/>
  <c r="K636" i="7"/>
  <c r="D633" i="7"/>
  <c r="R633" i="7"/>
  <c r="L633" i="7"/>
  <c r="M633" i="7"/>
  <c r="B633" i="7"/>
  <c r="Q633" i="7"/>
  <c r="E633" i="7"/>
  <c r="T633" i="7"/>
  <c r="N632" i="7"/>
  <c r="K627" i="7"/>
  <c r="M623" i="7"/>
  <c r="J622" i="7"/>
  <c r="B621" i="7"/>
  <c r="L619" i="7"/>
  <c r="E617" i="7"/>
  <c r="J608" i="7"/>
  <c r="N606" i="7"/>
  <c r="K604" i="7"/>
  <c r="B604" i="7"/>
  <c r="Q604" i="7"/>
  <c r="C604" i="7"/>
  <c r="R604" i="7"/>
  <c r="D604" i="7"/>
  <c r="S604" i="7"/>
  <c r="H604" i="7"/>
  <c r="J604" i="7"/>
  <c r="L604" i="7"/>
  <c r="J597" i="7"/>
  <c r="D593" i="7"/>
  <c r="R593" i="7"/>
  <c r="B593" i="7"/>
  <c r="Q593" i="7"/>
  <c r="C593" i="7"/>
  <c r="S593" i="7"/>
  <c r="E593" i="7"/>
  <c r="T593" i="7"/>
  <c r="J593" i="7"/>
  <c r="K593" i="7"/>
  <c r="L593" i="7"/>
  <c r="B748" i="7"/>
  <c r="B743" i="7"/>
  <c r="M740" i="7"/>
  <c r="B738" i="7"/>
  <c r="M735" i="7"/>
  <c r="B733" i="7"/>
  <c r="M730" i="7"/>
  <c r="A728" i="7"/>
  <c r="D717" i="7"/>
  <c r="R717" i="7"/>
  <c r="A717" i="7"/>
  <c r="N715" i="7"/>
  <c r="N713" i="7"/>
  <c r="L711" i="7"/>
  <c r="N702" i="7"/>
  <c r="M700" i="7"/>
  <c r="M698" i="7"/>
  <c r="K696" i="7"/>
  <c r="A691" i="7"/>
  <c r="M687" i="7"/>
  <c r="L685" i="7"/>
  <c r="L683" i="7"/>
  <c r="J681" i="7"/>
  <c r="H680" i="7"/>
  <c r="T680" i="7"/>
  <c r="A680" i="7"/>
  <c r="A678" i="7"/>
  <c r="N676" i="7"/>
  <c r="L672" i="7"/>
  <c r="K670" i="7"/>
  <c r="J668" i="7"/>
  <c r="D667" i="7"/>
  <c r="R667" i="7"/>
  <c r="A667" i="7"/>
  <c r="H666" i="7"/>
  <c r="N665" i="7"/>
  <c r="N663" i="7"/>
  <c r="E661" i="7"/>
  <c r="L660" i="7"/>
  <c r="H658" i="7"/>
  <c r="M657" i="7"/>
  <c r="J652" i="7"/>
  <c r="N651" i="7"/>
  <c r="J648" i="7"/>
  <c r="K648" i="7"/>
  <c r="H646" i="7"/>
  <c r="M645" i="7"/>
  <c r="E643" i="7"/>
  <c r="K642" i="7"/>
  <c r="K641" i="7"/>
  <c r="M640" i="7"/>
  <c r="J636" i="7"/>
  <c r="N633" i="7"/>
  <c r="K632" i="7"/>
  <c r="E627" i="7"/>
  <c r="K623" i="7"/>
  <c r="H622" i="7"/>
  <c r="A621" i="7"/>
  <c r="H619" i="7"/>
  <c r="A617" i="7"/>
  <c r="B608" i="7"/>
  <c r="M606" i="7"/>
  <c r="N604" i="7"/>
  <c r="C597" i="7"/>
  <c r="N593" i="7"/>
  <c r="H586" i="7"/>
  <c r="T586" i="7"/>
  <c r="D586" i="7"/>
  <c r="S586" i="7"/>
  <c r="E586" i="7"/>
  <c r="J586" i="7"/>
  <c r="K586" i="7"/>
  <c r="L586" i="7"/>
  <c r="M586" i="7"/>
  <c r="N586" i="7"/>
  <c r="M582" i="7"/>
  <c r="C582" i="7"/>
  <c r="R582" i="7"/>
  <c r="D582" i="7"/>
  <c r="S582" i="7"/>
  <c r="E582" i="7"/>
  <c r="T582" i="7"/>
  <c r="H582" i="7"/>
  <c r="J582" i="7"/>
  <c r="K582" i="7"/>
  <c r="L582" i="7"/>
  <c r="N748" i="7"/>
  <c r="A748" i="7"/>
  <c r="N743" i="7"/>
  <c r="A743" i="7"/>
  <c r="L740" i="7"/>
  <c r="N738" i="7"/>
  <c r="A738" i="7"/>
  <c r="L735" i="7"/>
  <c r="N733" i="7"/>
  <c r="A733" i="7"/>
  <c r="L730" i="7"/>
  <c r="N728" i="7"/>
  <c r="N717" i="7"/>
  <c r="M715" i="7"/>
  <c r="M713" i="7"/>
  <c r="K711" i="7"/>
  <c r="A706" i="7"/>
  <c r="M702" i="7"/>
  <c r="L700" i="7"/>
  <c r="L698" i="7"/>
  <c r="J696" i="7"/>
  <c r="H695" i="7"/>
  <c r="T695" i="7"/>
  <c r="A695" i="7"/>
  <c r="A693" i="7"/>
  <c r="N691" i="7"/>
  <c r="L687" i="7"/>
  <c r="K685" i="7"/>
  <c r="J683" i="7"/>
  <c r="D682" i="7"/>
  <c r="R682" i="7"/>
  <c r="A682" i="7"/>
  <c r="H681" i="7"/>
  <c r="N680" i="7"/>
  <c r="N678" i="7"/>
  <c r="L676" i="7"/>
  <c r="K672" i="7"/>
  <c r="J670" i="7"/>
  <c r="H668" i="7"/>
  <c r="N667" i="7"/>
  <c r="T666" i="7"/>
  <c r="E666" i="7"/>
  <c r="M665" i="7"/>
  <c r="M663" i="7"/>
  <c r="C662" i="7"/>
  <c r="Q662" i="7"/>
  <c r="D662" i="7"/>
  <c r="R662" i="7"/>
  <c r="T661" i="7"/>
  <c r="D661" i="7"/>
  <c r="K660" i="7"/>
  <c r="E658" i="7"/>
  <c r="L657" i="7"/>
  <c r="R653" i="7"/>
  <c r="B653" i="7"/>
  <c r="H652" i="7"/>
  <c r="K651" i="7"/>
  <c r="E650" i="7"/>
  <c r="S650" i="7"/>
  <c r="H650" i="7"/>
  <c r="T650" i="7"/>
  <c r="N648" i="7"/>
  <c r="E646" i="7"/>
  <c r="K645" i="7"/>
  <c r="D643" i="7"/>
  <c r="H642" i="7"/>
  <c r="J641" i="7"/>
  <c r="K640" i="7"/>
  <c r="C636" i="7"/>
  <c r="K634" i="7"/>
  <c r="D634" i="7"/>
  <c r="S634" i="7"/>
  <c r="E634" i="7"/>
  <c r="T634" i="7"/>
  <c r="L634" i="7"/>
  <c r="N634" i="7"/>
  <c r="K633" i="7"/>
  <c r="H632" i="7"/>
  <c r="D627" i="7"/>
  <c r="J623" i="7"/>
  <c r="D622" i="7"/>
  <c r="B619" i="7"/>
  <c r="A608" i="7"/>
  <c r="E606" i="7"/>
  <c r="M604" i="7"/>
  <c r="B597" i="7"/>
  <c r="M593" i="7"/>
  <c r="C586" i="7"/>
  <c r="K584" i="7"/>
  <c r="D584" i="7"/>
  <c r="S584" i="7"/>
  <c r="E584" i="7"/>
  <c r="T584" i="7"/>
  <c r="H584" i="7"/>
  <c r="J584" i="7"/>
  <c r="L584" i="7"/>
  <c r="M584" i="7"/>
  <c r="N584" i="7"/>
  <c r="N582" i="7"/>
  <c r="D523" i="7"/>
  <c r="R523" i="7"/>
  <c r="H523" i="7"/>
  <c r="T523" i="7"/>
  <c r="J523" i="7"/>
  <c r="K523" i="7"/>
  <c r="Q523" i="7"/>
  <c r="S523" i="7"/>
  <c r="A523" i="7"/>
  <c r="B523" i="7"/>
  <c r="C523" i="7"/>
  <c r="E523" i="7"/>
  <c r="L523" i="7"/>
  <c r="M523" i="7"/>
  <c r="M748" i="7"/>
  <c r="M743" i="7"/>
  <c r="K740" i="7"/>
  <c r="M738" i="7"/>
  <c r="K735" i="7"/>
  <c r="M733" i="7"/>
  <c r="K730" i="7"/>
  <c r="M728" i="7"/>
  <c r="Q725" i="7"/>
  <c r="Q723" i="7"/>
  <c r="B723" i="7"/>
  <c r="A721" i="7"/>
  <c r="M717" i="7"/>
  <c r="L715" i="7"/>
  <c r="L713" i="7"/>
  <c r="Q712" i="7"/>
  <c r="J711" i="7"/>
  <c r="H710" i="7"/>
  <c r="T710" i="7"/>
  <c r="A710" i="7"/>
  <c r="A708" i="7"/>
  <c r="N706" i="7"/>
  <c r="L702" i="7"/>
  <c r="K700" i="7"/>
  <c r="J698" i="7"/>
  <c r="D697" i="7"/>
  <c r="R697" i="7"/>
  <c r="A697" i="7"/>
  <c r="H696" i="7"/>
  <c r="N695" i="7"/>
  <c r="N693" i="7"/>
  <c r="L691" i="7"/>
  <c r="K687" i="7"/>
  <c r="Q686" i="7"/>
  <c r="B686" i="7"/>
  <c r="J685" i="7"/>
  <c r="H683" i="7"/>
  <c r="N682" i="7"/>
  <c r="T681" i="7"/>
  <c r="E681" i="7"/>
  <c r="M680" i="7"/>
  <c r="M678" i="7"/>
  <c r="K676" i="7"/>
  <c r="Q675" i="7"/>
  <c r="Q673" i="7"/>
  <c r="B673" i="7"/>
  <c r="J672" i="7"/>
  <c r="A671" i="7"/>
  <c r="E670" i="7"/>
  <c r="T668" i="7"/>
  <c r="E668" i="7"/>
  <c r="M667" i="7"/>
  <c r="S666" i="7"/>
  <c r="D666" i="7"/>
  <c r="L665" i="7"/>
  <c r="L663" i="7"/>
  <c r="N662" i="7"/>
  <c r="S661" i="7"/>
  <c r="C661" i="7"/>
  <c r="J660" i="7"/>
  <c r="T658" i="7"/>
  <c r="D658" i="7"/>
  <c r="K657" i="7"/>
  <c r="L656" i="7"/>
  <c r="M656" i="7"/>
  <c r="Q653" i="7"/>
  <c r="E652" i="7"/>
  <c r="J651" i="7"/>
  <c r="N650" i="7"/>
  <c r="M648" i="7"/>
  <c r="C647" i="7"/>
  <c r="Q647" i="7"/>
  <c r="D647" i="7"/>
  <c r="R647" i="7"/>
  <c r="T646" i="7"/>
  <c r="D646" i="7"/>
  <c r="J645" i="7"/>
  <c r="T643" i="7"/>
  <c r="C643" i="7"/>
  <c r="E642" i="7"/>
  <c r="H641" i="7"/>
  <c r="J640" i="7"/>
  <c r="B636" i="7"/>
  <c r="M634" i="7"/>
  <c r="J633" i="7"/>
  <c r="E632" i="7"/>
  <c r="C627" i="7"/>
  <c r="C623" i="7"/>
  <c r="B622" i="7"/>
  <c r="A619" i="7"/>
  <c r="A606" i="7"/>
  <c r="E604" i="7"/>
  <c r="A597" i="7"/>
  <c r="H593" i="7"/>
  <c r="B586" i="7"/>
  <c r="C584" i="7"/>
  <c r="B582" i="7"/>
  <c r="N523" i="7"/>
  <c r="L728" i="7"/>
  <c r="H725" i="7"/>
  <c r="T725" i="7"/>
  <c r="A725" i="7"/>
  <c r="A723" i="7"/>
  <c r="L717" i="7"/>
  <c r="K715" i="7"/>
  <c r="J713" i="7"/>
  <c r="D712" i="7"/>
  <c r="R712" i="7"/>
  <c r="A712" i="7"/>
  <c r="H711" i="7"/>
  <c r="L706" i="7"/>
  <c r="K702" i="7"/>
  <c r="J700" i="7"/>
  <c r="H698" i="7"/>
  <c r="T696" i="7"/>
  <c r="E696" i="7"/>
  <c r="M695" i="7"/>
  <c r="M693" i="7"/>
  <c r="K691" i="7"/>
  <c r="J687" i="7"/>
  <c r="A686" i="7"/>
  <c r="E685" i="7"/>
  <c r="T683" i="7"/>
  <c r="E683" i="7"/>
  <c r="M682" i="7"/>
  <c r="S681" i="7"/>
  <c r="D681" i="7"/>
  <c r="L680" i="7"/>
  <c r="L678" i="7"/>
  <c r="J676" i="7"/>
  <c r="H675" i="7"/>
  <c r="T675" i="7"/>
  <c r="A675" i="7"/>
  <c r="A673" i="7"/>
  <c r="H672" i="7"/>
  <c r="S670" i="7"/>
  <c r="D670" i="7"/>
  <c r="S668" i="7"/>
  <c r="D668" i="7"/>
  <c r="L667" i="7"/>
  <c r="R666" i="7"/>
  <c r="C666" i="7"/>
  <c r="K665" i="7"/>
  <c r="H663" i="7"/>
  <c r="M662" i="7"/>
  <c r="R661" i="7"/>
  <c r="B661" i="7"/>
  <c r="D660" i="7"/>
  <c r="S658" i="7"/>
  <c r="C658" i="7"/>
  <c r="J657" i="7"/>
  <c r="J653" i="7"/>
  <c r="K653" i="7"/>
  <c r="T652" i="7"/>
  <c r="B652" i="7"/>
  <c r="H651" i="7"/>
  <c r="M650" i="7"/>
  <c r="L648" i="7"/>
  <c r="S646" i="7"/>
  <c r="C646" i="7"/>
  <c r="D645" i="7"/>
  <c r="S643" i="7"/>
  <c r="B643" i="7"/>
  <c r="B642" i="7"/>
  <c r="E641" i="7"/>
  <c r="D640" i="7"/>
  <c r="A636" i="7"/>
  <c r="J634" i="7"/>
  <c r="H633" i="7"/>
  <c r="B632" i="7"/>
  <c r="A627" i="7"/>
  <c r="B623" i="7"/>
  <c r="A622" i="7"/>
  <c r="H616" i="7"/>
  <c r="T616" i="7"/>
  <c r="J616" i="7"/>
  <c r="K616" i="7"/>
  <c r="L616" i="7"/>
  <c r="N616" i="7"/>
  <c r="B616" i="7"/>
  <c r="Q616" i="7"/>
  <c r="M607" i="7"/>
  <c r="K607" i="7"/>
  <c r="L607" i="7"/>
  <c r="N607" i="7"/>
  <c r="B607" i="7"/>
  <c r="Q607" i="7"/>
  <c r="C607" i="7"/>
  <c r="R607" i="7"/>
  <c r="D607" i="7"/>
  <c r="S607" i="7"/>
  <c r="A604" i="7"/>
  <c r="H596" i="7"/>
  <c r="T596" i="7"/>
  <c r="L596" i="7"/>
  <c r="M596" i="7"/>
  <c r="N596" i="7"/>
  <c r="B596" i="7"/>
  <c r="Q596" i="7"/>
  <c r="C596" i="7"/>
  <c r="R596" i="7"/>
  <c r="D596" i="7"/>
  <c r="S596" i="7"/>
  <c r="A593" i="7"/>
  <c r="A586" i="7"/>
  <c r="B584" i="7"/>
  <c r="A582" i="7"/>
  <c r="K559" i="7"/>
  <c r="A559" i="7"/>
  <c r="N559" i="7"/>
  <c r="Q559" i="7"/>
  <c r="B559" i="7"/>
  <c r="R559" i="7"/>
  <c r="C559" i="7"/>
  <c r="S559" i="7"/>
  <c r="D559" i="7"/>
  <c r="T559" i="7"/>
  <c r="E559" i="7"/>
  <c r="H559" i="7"/>
  <c r="J559" i="7"/>
  <c r="K544" i="7"/>
  <c r="A544" i="7"/>
  <c r="N544" i="7"/>
  <c r="B544" i="7"/>
  <c r="R544" i="7"/>
  <c r="C544" i="7"/>
  <c r="S544" i="7"/>
  <c r="D544" i="7"/>
  <c r="T544" i="7"/>
  <c r="E544" i="7"/>
  <c r="H544" i="7"/>
  <c r="J544" i="7"/>
  <c r="L544" i="7"/>
  <c r="M544" i="7"/>
  <c r="D558" i="7"/>
  <c r="R558" i="7"/>
  <c r="J558" i="7"/>
  <c r="M552" i="7"/>
  <c r="C552" i="7"/>
  <c r="Q552" i="7"/>
  <c r="H546" i="7"/>
  <c r="T546" i="7"/>
  <c r="L546" i="7"/>
  <c r="D528" i="7"/>
  <c r="R528" i="7"/>
  <c r="H528" i="7"/>
  <c r="T528" i="7"/>
  <c r="J528" i="7"/>
  <c r="K528" i="7"/>
  <c r="J502" i="7"/>
  <c r="D502" i="7"/>
  <c r="S502" i="7"/>
  <c r="E502" i="7"/>
  <c r="H502" i="7"/>
  <c r="K502" i="7"/>
  <c r="L502" i="7"/>
  <c r="N502" i="7"/>
  <c r="D638" i="7"/>
  <c r="R638" i="7"/>
  <c r="A638" i="7"/>
  <c r="Q614" i="7"/>
  <c r="B614" i="7"/>
  <c r="A612" i="7"/>
  <c r="E611" i="7"/>
  <c r="T609" i="7"/>
  <c r="E609" i="7"/>
  <c r="Q603" i="7"/>
  <c r="H601" i="7"/>
  <c r="T601" i="7"/>
  <c r="A601" i="7"/>
  <c r="A599" i="7"/>
  <c r="H598" i="7"/>
  <c r="D588" i="7"/>
  <c r="R588" i="7"/>
  <c r="A588" i="7"/>
  <c r="T583" i="7"/>
  <c r="E583" i="7"/>
  <c r="Q577" i="7"/>
  <c r="B577" i="7"/>
  <c r="R572" i="7"/>
  <c r="D571" i="7"/>
  <c r="S569" i="7"/>
  <c r="C569" i="7"/>
  <c r="Q566" i="7"/>
  <c r="K564" i="7"/>
  <c r="A564" i="7"/>
  <c r="N564" i="7"/>
  <c r="N558" i="7"/>
  <c r="T554" i="7"/>
  <c r="D554" i="7"/>
  <c r="N552" i="7"/>
  <c r="T548" i="7"/>
  <c r="C548" i="7"/>
  <c r="N546" i="7"/>
  <c r="D543" i="7"/>
  <c r="R543" i="7"/>
  <c r="J543" i="7"/>
  <c r="T542" i="7"/>
  <c r="D542" i="7"/>
  <c r="M537" i="7"/>
  <c r="C537" i="7"/>
  <c r="Q537" i="7"/>
  <c r="S536" i="7"/>
  <c r="C536" i="7"/>
  <c r="H531" i="7"/>
  <c r="T531" i="7"/>
  <c r="L531" i="7"/>
  <c r="N528" i="7"/>
  <c r="H526" i="7"/>
  <c r="T526" i="7"/>
  <c r="K526" i="7"/>
  <c r="L526" i="7"/>
  <c r="M526" i="7"/>
  <c r="A513" i="7"/>
  <c r="D508" i="7"/>
  <c r="R508" i="7"/>
  <c r="H508" i="7"/>
  <c r="T508" i="7"/>
  <c r="J508" i="7"/>
  <c r="K508" i="7"/>
  <c r="M508" i="7"/>
  <c r="M502" i="7"/>
  <c r="J497" i="7"/>
  <c r="H497" i="7"/>
  <c r="K497" i="7"/>
  <c r="L497" i="7"/>
  <c r="M497" i="7"/>
  <c r="N497" i="7"/>
  <c r="B497" i="7"/>
  <c r="Q497" i="7"/>
  <c r="A614" i="7"/>
  <c r="D603" i="7"/>
  <c r="R603" i="7"/>
  <c r="A603" i="7"/>
  <c r="S583" i="7"/>
  <c r="C583" i="7"/>
  <c r="A577" i="7"/>
  <c r="M572" i="7"/>
  <c r="C572" i="7"/>
  <c r="Q572" i="7"/>
  <c r="R569" i="7"/>
  <c r="B569" i="7"/>
  <c r="H566" i="7"/>
  <c r="T566" i="7"/>
  <c r="L566" i="7"/>
  <c r="M558" i="7"/>
  <c r="L552" i="7"/>
  <c r="K549" i="7"/>
  <c r="A549" i="7"/>
  <c r="N549" i="7"/>
  <c r="S548" i="7"/>
  <c r="B548" i="7"/>
  <c r="M546" i="7"/>
  <c r="S542" i="7"/>
  <c r="B542" i="7"/>
  <c r="R536" i="7"/>
  <c r="B536" i="7"/>
  <c r="M528" i="7"/>
  <c r="S513" i="7"/>
  <c r="A503" i="7"/>
  <c r="N503" i="7"/>
  <c r="M503" i="7"/>
  <c r="B503" i="7"/>
  <c r="Q503" i="7"/>
  <c r="C503" i="7"/>
  <c r="R503" i="7"/>
  <c r="D503" i="7"/>
  <c r="S503" i="7"/>
  <c r="H503" i="7"/>
  <c r="C502" i="7"/>
  <c r="M638" i="7"/>
  <c r="H631" i="7"/>
  <c r="T631" i="7"/>
  <c r="A631" i="7"/>
  <c r="A629" i="7"/>
  <c r="D618" i="7"/>
  <c r="R618" i="7"/>
  <c r="A618" i="7"/>
  <c r="N614" i="7"/>
  <c r="L612" i="7"/>
  <c r="R611" i="7"/>
  <c r="R609" i="7"/>
  <c r="C609" i="7"/>
  <c r="N603" i="7"/>
  <c r="M601" i="7"/>
  <c r="M599" i="7"/>
  <c r="S598" i="7"/>
  <c r="A592" i="7"/>
  <c r="M588" i="7"/>
  <c r="Q583" i="7"/>
  <c r="H581" i="7"/>
  <c r="T581" i="7"/>
  <c r="A581" i="7"/>
  <c r="A579" i="7"/>
  <c r="N577" i="7"/>
  <c r="N572" i="7"/>
  <c r="R571" i="7"/>
  <c r="N566" i="7"/>
  <c r="L564" i="7"/>
  <c r="D563" i="7"/>
  <c r="R563" i="7"/>
  <c r="J563" i="7"/>
  <c r="L558" i="7"/>
  <c r="M557" i="7"/>
  <c r="C557" i="7"/>
  <c r="Q557" i="7"/>
  <c r="R554" i="7"/>
  <c r="K552" i="7"/>
  <c r="H551" i="7"/>
  <c r="T551" i="7"/>
  <c r="L551" i="7"/>
  <c r="M549" i="7"/>
  <c r="Q548" i="7"/>
  <c r="K546" i="7"/>
  <c r="M543" i="7"/>
  <c r="R542" i="7"/>
  <c r="L537" i="7"/>
  <c r="Q536" i="7"/>
  <c r="K534" i="7"/>
  <c r="A534" i="7"/>
  <c r="N534" i="7"/>
  <c r="S533" i="7"/>
  <c r="M531" i="7"/>
  <c r="L528" i="7"/>
  <c r="J526" i="7"/>
  <c r="L508" i="7"/>
  <c r="L503" i="7"/>
  <c r="B502" i="7"/>
  <c r="D497" i="7"/>
  <c r="E484" i="7"/>
  <c r="S484" i="7"/>
  <c r="C484" i="7"/>
  <c r="R484" i="7"/>
  <c r="D484" i="7"/>
  <c r="T484" i="7"/>
  <c r="H484" i="7"/>
  <c r="J484" i="7"/>
  <c r="K484" i="7"/>
  <c r="L484" i="7"/>
  <c r="M484" i="7"/>
  <c r="N484" i="7"/>
  <c r="D583" i="7"/>
  <c r="R583" i="7"/>
  <c r="A583" i="7"/>
  <c r="K569" i="7"/>
  <c r="A569" i="7"/>
  <c r="N569" i="7"/>
  <c r="K558" i="7"/>
  <c r="J552" i="7"/>
  <c r="D548" i="7"/>
  <c r="R548" i="7"/>
  <c r="J548" i="7"/>
  <c r="J546" i="7"/>
  <c r="M542" i="7"/>
  <c r="C542" i="7"/>
  <c r="Q542" i="7"/>
  <c r="H536" i="7"/>
  <c r="T536" i="7"/>
  <c r="L536" i="7"/>
  <c r="E528" i="7"/>
  <c r="D513" i="7"/>
  <c r="R513" i="7"/>
  <c r="H513" i="7"/>
  <c r="T513" i="7"/>
  <c r="J513" i="7"/>
  <c r="K513" i="7"/>
  <c r="A502" i="7"/>
  <c r="A498" i="7"/>
  <c r="N498" i="7"/>
  <c r="B498" i="7"/>
  <c r="Q498" i="7"/>
  <c r="C498" i="7"/>
  <c r="R498" i="7"/>
  <c r="D498" i="7"/>
  <c r="S498" i="7"/>
  <c r="E498" i="7"/>
  <c r="T498" i="7"/>
  <c r="H498" i="7"/>
  <c r="K498" i="7"/>
  <c r="C466" i="7"/>
  <c r="Q466" i="7"/>
  <c r="B466" i="7"/>
  <c r="R466" i="7"/>
  <c r="D466" i="7"/>
  <c r="S466" i="7"/>
  <c r="E466" i="7"/>
  <c r="T466" i="7"/>
  <c r="H466" i="7"/>
  <c r="J466" i="7"/>
  <c r="K466" i="7"/>
  <c r="L466" i="7"/>
  <c r="M466" i="7"/>
  <c r="N466" i="7"/>
  <c r="L614" i="7"/>
  <c r="H611" i="7"/>
  <c r="T611" i="7"/>
  <c r="A611" i="7"/>
  <c r="A609" i="7"/>
  <c r="L603" i="7"/>
  <c r="D598" i="7"/>
  <c r="R598" i="7"/>
  <c r="A598" i="7"/>
  <c r="N583" i="7"/>
  <c r="K577" i="7"/>
  <c r="K572" i="7"/>
  <c r="H571" i="7"/>
  <c r="T571" i="7"/>
  <c r="L571" i="7"/>
  <c r="M569" i="7"/>
  <c r="K566" i="7"/>
  <c r="H558" i="7"/>
  <c r="K554" i="7"/>
  <c r="A554" i="7"/>
  <c r="N554" i="7"/>
  <c r="H552" i="7"/>
  <c r="J549" i="7"/>
  <c r="N548" i="7"/>
  <c r="E546" i="7"/>
  <c r="K543" i="7"/>
  <c r="N542" i="7"/>
  <c r="J537" i="7"/>
  <c r="N536" i="7"/>
  <c r="D533" i="7"/>
  <c r="R533" i="7"/>
  <c r="J533" i="7"/>
  <c r="J531" i="7"/>
  <c r="C528" i="7"/>
  <c r="D526" i="7"/>
  <c r="N513" i="7"/>
  <c r="C508" i="7"/>
  <c r="J503" i="7"/>
  <c r="M498" i="7"/>
  <c r="A497" i="7"/>
  <c r="A466" i="7"/>
  <c r="J638" i="7"/>
  <c r="A637" i="7"/>
  <c r="L631" i="7"/>
  <c r="L629" i="7"/>
  <c r="Q628" i="7"/>
  <c r="H626" i="7"/>
  <c r="T626" i="7"/>
  <c r="A626" i="7"/>
  <c r="A624" i="7"/>
  <c r="L618" i="7"/>
  <c r="J614" i="7"/>
  <c r="D613" i="7"/>
  <c r="R613" i="7"/>
  <c r="A613" i="7"/>
  <c r="H612" i="7"/>
  <c r="N611" i="7"/>
  <c r="N609" i="7"/>
  <c r="K603" i="7"/>
  <c r="Q602" i="7"/>
  <c r="B602" i="7"/>
  <c r="J601" i="7"/>
  <c r="H599" i="7"/>
  <c r="N598" i="7"/>
  <c r="K592" i="7"/>
  <c r="Q591" i="7"/>
  <c r="Q589" i="7"/>
  <c r="B589" i="7"/>
  <c r="J588" i="7"/>
  <c r="A587" i="7"/>
  <c r="M583" i="7"/>
  <c r="L581" i="7"/>
  <c r="L579" i="7"/>
  <c r="Q578" i="7"/>
  <c r="J577" i="7"/>
  <c r="H576" i="7"/>
  <c r="T576" i="7"/>
  <c r="A576" i="7"/>
  <c r="K574" i="7"/>
  <c r="A574" i="7"/>
  <c r="J572" i="7"/>
  <c r="N571" i="7"/>
  <c r="L569" i="7"/>
  <c r="D568" i="7"/>
  <c r="R568" i="7"/>
  <c r="J568" i="7"/>
  <c r="J566" i="7"/>
  <c r="E564" i="7"/>
  <c r="L563" i="7"/>
  <c r="M562" i="7"/>
  <c r="C562" i="7"/>
  <c r="Q562" i="7"/>
  <c r="E558" i="7"/>
  <c r="K557" i="7"/>
  <c r="H556" i="7"/>
  <c r="T556" i="7"/>
  <c r="L556" i="7"/>
  <c r="M554" i="7"/>
  <c r="Q553" i="7"/>
  <c r="E552" i="7"/>
  <c r="K551" i="7"/>
  <c r="H549" i="7"/>
  <c r="M548" i="7"/>
  <c r="R547" i="7"/>
  <c r="D546" i="7"/>
  <c r="H543" i="7"/>
  <c r="L542" i="7"/>
  <c r="Q541" i="7"/>
  <c r="K539" i="7"/>
  <c r="A539" i="7"/>
  <c r="N539" i="7"/>
  <c r="H537" i="7"/>
  <c r="M536" i="7"/>
  <c r="J534" i="7"/>
  <c r="N533" i="7"/>
  <c r="E531" i="7"/>
  <c r="B528" i="7"/>
  <c r="C526" i="7"/>
  <c r="D518" i="7"/>
  <c r="R518" i="7"/>
  <c r="H518" i="7"/>
  <c r="T518" i="7"/>
  <c r="J518" i="7"/>
  <c r="K518" i="7"/>
  <c r="M513" i="7"/>
  <c r="B508" i="7"/>
  <c r="E503" i="7"/>
  <c r="L498" i="7"/>
  <c r="H638" i="7"/>
  <c r="K631" i="7"/>
  <c r="J629" i="7"/>
  <c r="D628" i="7"/>
  <c r="R628" i="7"/>
  <c r="A628" i="7"/>
  <c r="K618" i="7"/>
  <c r="H614" i="7"/>
  <c r="T612" i="7"/>
  <c r="E612" i="7"/>
  <c r="M611" i="7"/>
  <c r="M609" i="7"/>
  <c r="J603" i="7"/>
  <c r="A602" i="7"/>
  <c r="E601" i="7"/>
  <c r="T599" i="7"/>
  <c r="E599" i="7"/>
  <c r="M598" i="7"/>
  <c r="J592" i="7"/>
  <c r="H591" i="7"/>
  <c r="T591" i="7"/>
  <c r="A591" i="7"/>
  <c r="A589" i="7"/>
  <c r="H588" i="7"/>
  <c r="L583" i="7"/>
  <c r="K581" i="7"/>
  <c r="J579" i="7"/>
  <c r="D578" i="7"/>
  <c r="R578" i="7"/>
  <c r="A578" i="7"/>
  <c r="H577" i="7"/>
  <c r="H572" i="7"/>
  <c r="M571" i="7"/>
  <c r="J569" i="7"/>
  <c r="E566" i="7"/>
  <c r="T564" i="7"/>
  <c r="D564" i="7"/>
  <c r="K563" i="7"/>
  <c r="T558" i="7"/>
  <c r="C558" i="7"/>
  <c r="J557" i="7"/>
  <c r="L554" i="7"/>
  <c r="D553" i="7"/>
  <c r="R553" i="7"/>
  <c r="J553" i="7"/>
  <c r="T552" i="7"/>
  <c r="D552" i="7"/>
  <c r="J551" i="7"/>
  <c r="E549" i="7"/>
  <c r="L548" i="7"/>
  <c r="M547" i="7"/>
  <c r="C547" i="7"/>
  <c r="Q547" i="7"/>
  <c r="S546" i="7"/>
  <c r="C546" i="7"/>
  <c r="E543" i="7"/>
  <c r="K542" i="7"/>
  <c r="H541" i="7"/>
  <c r="T541" i="7"/>
  <c r="L541" i="7"/>
  <c r="E537" i="7"/>
  <c r="K536" i="7"/>
  <c r="H534" i="7"/>
  <c r="M533" i="7"/>
  <c r="D531" i="7"/>
  <c r="A528" i="7"/>
  <c r="B526" i="7"/>
  <c r="H516" i="7"/>
  <c r="T516" i="7"/>
  <c r="K516" i="7"/>
  <c r="L516" i="7"/>
  <c r="M516" i="7"/>
  <c r="L513" i="7"/>
  <c r="A508" i="7"/>
  <c r="T502" i="7"/>
  <c r="J498" i="7"/>
  <c r="C491" i="7"/>
  <c r="Q491" i="7"/>
  <c r="B491" i="7"/>
  <c r="R491" i="7"/>
  <c r="D491" i="7"/>
  <c r="S491" i="7"/>
  <c r="E491" i="7"/>
  <c r="T491" i="7"/>
  <c r="H491" i="7"/>
  <c r="J491" i="7"/>
  <c r="L491" i="7"/>
  <c r="M491" i="7"/>
  <c r="A473" i="7"/>
  <c r="N473" i="7"/>
  <c r="B473" i="7"/>
  <c r="Q473" i="7"/>
  <c r="C473" i="7"/>
  <c r="R473" i="7"/>
  <c r="D473" i="7"/>
  <c r="S473" i="7"/>
  <c r="E473" i="7"/>
  <c r="T473" i="7"/>
  <c r="H473" i="7"/>
  <c r="J473" i="7"/>
  <c r="K473" i="7"/>
  <c r="L473" i="7"/>
  <c r="M473" i="7"/>
  <c r="A475" i="7"/>
  <c r="J452" i="7"/>
  <c r="K452" i="7"/>
  <c r="J442" i="7"/>
  <c r="K442" i="7"/>
  <c r="H410" i="7"/>
  <c r="T410" i="7"/>
  <c r="E410" i="7"/>
  <c r="J410" i="7"/>
  <c r="M410" i="7"/>
  <c r="N410" i="7"/>
  <c r="H405" i="7"/>
  <c r="T405" i="7"/>
  <c r="L405" i="7"/>
  <c r="M405" i="7"/>
  <c r="B405" i="7"/>
  <c r="Q405" i="7"/>
  <c r="C405" i="7"/>
  <c r="R405" i="7"/>
  <c r="C377" i="7"/>
  <c r="Q377" i="7"/>
  <c r="D377" i="7"/>
  <c r="R377" i="7"/>
  <c r="E377" i="7"/>
  <c r="H377" i="7"/>
  <c r="J377" i="7"/>
  <c r="K377" i="7"/>
  <c r="L377" i="7"/>
  <c r="M377" i="7"/>
  <c r="N377" i="7"/>
  <c r="A377" i="7"/>
  <c r="S377" i="7"/>
  <c r="A493" i="7"/>
  <c r="N493" i="7"/>
  <c r="R488" i="7"/>
  <c r="C488" i="7"/>
  <c r="C486" i="7"/>
  <c r="Q486" i="7"/>
  <c r="A486" i="7"/>
  <c r="S481" i="7"/>
  <c r="D481" i="7"/>
  <c r="A477" i="7"/>
  <c r="N475" i="7"/>
  <c r="R472" i="7"/>
  <c r="C472" i="7"/>
  <c r="A468" i="7"/>
  <c r="N468" i="7"/>
  <c r="R463" i="7"/>
  <c r="C463" i="7"/>
  <c r="C461" i="7"/>
  <c r="Q461" i="7"/>
  <c r="A461" i="7"/>
  <c r="L455" i="7"/>
  <c r="M455" i="7"/>
  <c r="R454" i="7"/>
  <c r="B454" i="7"/>
  <c r="N452" i="7"/>
  <c r="L445" i="7"/>
  <c r="M445" i="7"/>
  <c r="R444" i="7"/>
  <c r="B444" i="7"/>
  <c r="N442" i="7"/>
  <c r="T416" i="7"/>
  <c r="H415" i="7"/>
  <c r="T415" i="7"/>
  <c r="B415" i="7"/>
  <c r="Q415" i="7"/>
  <c r="C415" i="7"/>
  <c r="R415" i="7"/>
  <c r="J415" i="7"/>
  <c r="K415" i="7"/>
  <c r="L410" i="7"/>
  <c r="N405" i="7"/>
  <c r="E335" i="7"/>
  <c r="S335" i="7"/>
  <c r="H335" i="7"/>
  <c r="T335" i="7"/>
  <c r="J335" i="7"/>
  <c r="K335" i="7"/>
  <c r="L335" i="7"/>
  <c r="M335" i="7"/>
  <c r="A335" i="7"/>
  <c r="N335" i="7"/>
  <c r="B335" i="7"/>
  <c r="C335" i="7"/>
  <c r="D335" i="7"/>
  <c r="Q335" i="7"/>
  <c r="B511" i="7"/>
  <c r="B506" i="7"/>
  <c r="E504" i="7"/>
  <c r="S504" i="7"/>
  <c r="A504" i="7"/>
  <c r="J496" i="7"/>
  <c r="A495" i="7"/>
  <c r="M493" i="7"/>
  <c r="Q488" i="7"/>
  <c r="H487" i="7"/>
  <c r="N486" i="7"/>
  <c r="R481" i="7"/>
  <c r="E479" i="7"/>
  <c r="S479" i="7"/>
  <c r="A479" i="7"/>
  <c r="H478" i="7"/>
  <c r="N477" i="7"/>
  <c r="M475" i="7"/>
  <c r="Q472" i="7"/>
  <c r="B472" i="7"/>
  <c r="J471" i="7"/>
  <c r="A470" i="7"/>
  <c r="M468" i="7"/>
  <c r="Q463" i="7"/>
  <c r="H462" i="7"/>
  <c r="N461" i="7"/>
  <c r="J456" i="7"/>
  <c r="N455" i="7"/>
  <c r="Q454" i="7"/>
  <c r="M452" i="7"/>
  <c r="C451" i="7"/>
  <c r="Q451" i="7"/>
  <c r="D451" i="7"/>
  <c r="R451" i="7"/>
  <c r="J446" i="7"/>
  <c r="N445" i="7"/>
  <c r="Q444" i="7"/>
  <c r="M442" i="7"/>
  <c r="C441" i="7"/>
  <c r="Q441" i="7"/>
  <c r="D441" i="7"/>
  <c r="R441" i="7"/>
  <c r="E435" i="7"/>
  <c r="E430" i="7"/>
  <c r="N415" i="7"/>
  <c r="K410" i="7"/>
  <c r="M406" i="7"/>
  <c r="D406" i="7"/>
  <c r="S406" i="7"/>
  <c r="E406" i="7"/>
  <c r="T406" i="7"/>
  <c r="K406" i="7"/>
  <c r="L406" i="7"/>
  <c r="K405" i="7"/>
  <c r="D402" i="7"/>
  <c r="R402" i="7"/>
  <c r="B402" i="7"/>
  <c r="Q402" i="7"/>
  <c r="C402" i="7"/>
  <c r="S402" i="7"/>
  <c r="J402" i="7"/>
  <c r="K402" i="7"/>
  <c r="L386" i="7"/>
  <c r="M386" i="7"/>
  <c r="C386" i="7"/>
  <c r="S386" i="7"/>
  <c r="D386" i="7"/>
  <c r="T386" i="7"/>
  <c r="E386" i="7"/>
  <c r="H386" i="7"/>
  <c r="J386" i="7"/>
  <c r="K386" i="7"/>
  <c r="N386" i="7"/>
  <c r="A386" i="7"/>
  <c r="Q386" i="7"/>
  <c r="A283" i="7"/>
  <c r="N283" i="7"/>
  <c r="D283" i="7"/>
  <c r="S283" i="7"/>
  <c r="H283" i="7"/>
  <c r="J283" i="7"/>
  <c r="K283" i="7"/>
  <c r="L283" i="7"/>
  <c r="R283" i="7"/>
  <c r="T283" i="7"/>
  <c r="B283" i="7"/>
  <c r="C283" i="7"/>
  <c r="E283" i="7"/>
  <c r="Q283" i="7"/>
  <c r="M283" i="7"/>
  <c r="A488" i="7"/>
  <c r="N488" i="7"/>
  <c r="C481" i="7"/>
  <c r="Q481" i="7"/>
  <c r="A481" i="7"/>
  <c r="K475" i="7"/>
  <c r="A472" i="7"/>
  <c r="A463" i="7"/>
  <c r="N463" i="7"/>
  <c r="E454" i="7"/>
  <c r="S454" i="7"/>
  <c r="H454" i="7"/>
  <c r="T454" i="7"/>
  <c r="L452" i="7"/>
  <c r="E444" i="7"/>
  <c r="S444" i="7"/>
  <c r="H444" i="7"/>
  <c r="T444" i="7"/>
  <c r="L442" i="7"/>
  <c r="M416" i="7"/>
  <c r="K416" i="7"/>
  <c r="L416" i="7"/>
  <c r="B416" i="7"/>
  <c r="Q416" i="7"/>
  <c r="C416" i="7"/>
  <c r="R416" i="7"/>
  <c r="D410" i="7"/>
  <c r="D407" i="7"/>
  <c r="R407" i="7"/>
  <c r="M407" i="7"/>
  <c r="N407" i="7"/>
  <c r="C407" i="7"/>
  <c r="S407" i="7"/>
  <c r="E407" i="7"/>
  <c r="T407" i="7"/>
  <c r="J405" i="7"/>
  <c r="E395" i="7"/>
  <c r="S395" i="7"/>
  <c r="H395" i="7"/>
  <c r="T395" i="7"/>
  <c r="A395" i="7"/>
  <c r="Q395" i="7"/>
  <c r="B395" i="7"/>
  <c r="R395" i="7"/>
  <c r="D395" i="7"/>
  <c r="J395" i="7"/>
  <c r="K395" i="7"/>
  <c r="B386" i="7"/>
  <c r="B529" i="7"/>
  <c r="R527" i="7"/>
  <c r="D527" i="7"/>
  <c r="B524" i="7"/>
  <c r="R522" i="7"/>
  <c r="D522" i="7"/>
  <c r="B519" i="7"/>
  <c r="R517" i="7"/>
  <c r="D517" i="7"/>
  <c r="B514" i="7"/>
  <c r="R512" i="7"/>
  <c r="D512" i="7"/>
  <c r="M511" i="7"/>
  <c r="B509" i="7"/>
  <c r="R507" i="7"/>
  <c r="D507" i="7"/>
  <c r="M506" i="7"/>
  <c r="M504" i="7"/>
  <c r="E499" i="7"/>
  <c r="S499" i="7"/>
  <c r="A499" i="7"/>
  <c r="T496" i="7"/>
  <c r="E496" i="7"/>
  <c r="M495" i="7"/>
  <c r="R494" i="7"/>
  <c r="C494" i="7"/>
  <c r="K493" i="7"/>
  <c r="A490" i="7"/>
  <c r="M488" i="7"/>
  <c r="S487" i="7"/>
  <c r="D487" i="7"/>
  <c r="L486" i="7"/>
  <c r="R485" i="7"/>
  <c r="C485" i="7"/>
  <c r="N481" i="7"/>
  <c r="M479" i="7"/>
  <c r="S478" i="7"/>
  <c r="D478" i="7"/>
  <c r="L477" i="7"/>
  <c r="J475" i="7"/>
  <c r="E474" i="7"/>
  <c r="S474" i="7"/>
  <c r="A474" i="7"/>
  <c r="N472" i="7"/>
  <c r="T471" i="7"/>
  <c r="E471" i="7"/>
  <c r="M470" i="7"/>
  <c r="R469" i="7"/>
  <c r="C469" i="7"/>
  <c r="K468" i="7"/>
  <c r="A465" i="7"/>
  <c r="M463" i="7"/>
  <c r="S462" i="7"/>
  <c r="D462" i="7"/>
  <c r="L461" i="7"/>
  <c r="R460" i="7"/>
  <c r="B460" i="7"/>
  <c r="E456" i="7"/>
  <c r="J455" i="7"/>
  <c r="N454" i="7"/>
  <c r="H452" i="7"/>
  <c r="M451" i="7"/>
  <c r="R450" i="7"/>
  <c r="B450" i="7"/>
  <c r="E446" i="7"/>
  <c r="J445" i="7"/>
  <c r="N444" i="7"/>
  <c r="H442" i="7"/>
  <c r="M441" i="7"/>
  <c r="R440" i="7"/>
  <c r="B440" i="7"/>
  <c r="T435" i="7"/>
  <c r="B435" i="7"/>
  <c r="T430" i="7"/>
  <c r="B430" i="7"/>
  <c r="D417" i="7"/>
  <c r="R417" i="7"/>
  <c r="C417" i="7"/>
  <c r="S417" i="7"/>
  <c r="E417" i="7"/>
  <c r="T417" i="7"/>
  <c r="K417" i="7"/>
  <c r="L417" i="7"/>
  <c r="N416" i="7"/>
  <c r="L415" i="7"/>
  <c r="C410" i="7"/>
  <c r="L407" i="7"/>
  <c r="J406" i="7"/>
  <c r="E405" i="7"/>
  <c r="K403" i="7"/>
  <c r="L403" i="7"/>
  <c r="M403" i="7"/>
  <c r="B403" i="7"/>
  <c r="Q403" i="7"/>
  <c r="C403" i="7"/>
  <c r="R403" i="7"/>
  <c r="M402" i="7"/>
  <c r="D397" i="7"/>
  <c r="R397" i="7"/>
  <c r="H397" i="7"/>
  <c r="J397" i="7"/>
  <c r="L397" i="7"/>
  <c r="M397" i="7"/>
  <c r="N397" i="7"/>
  <c r="N395" i="7"/>
  <c r="N529" i="7"/>
  <c r="A529" i="7"/>
  <c r="Q527" i="7"/>
  <c r="C527" i="7"/>
  <c r="N524" i="7"/>
  <c r="A524" i="7"/>
  <c r="Q522" i="7"/>
  <c r="C522" i="7"/>
  <c r="N519" i="7"/>
  <c r="A519" i="7"/>
  <c r="Q517" i="7"/>
  <c r="C517" i="7"/>
  <c r="N514" i="7"/>
  <c r="A514" i="7"/>
  <c r="Q512" i="7"/>
  <c r="C512" i="7"/>
  <c r="L511" i="7"/>
  <c r="N509" i="7"/>
  <c r="A509" i="7"/>
  <c r="Q507" i="7"/>
  <c r="C507" i="7"/>
  <c r="L506" i="7"/>
  <c r="L504" i="7"/>
  <c r="C501" i="7"/>
  <c r="Q501" i="7"/>
  <c r="A501" i="7"/>
  <c r="N499" i="7"/>
  <c r="S496" i="7"/>
  <c r="D496" i="7"/>
  <c r="K495" i="7"/>
  <c r="Q494" i="7"/>
  <c r="J493" i="7"/>
  <c r="A492" i="7"/>
  <c r="N490" i="7"/>
  <c r="L488" i="7"/>
  <c r="R487" i="7"/>
  <c r="C487" i="7"/>
  <c r="K486" i="7"/>
  <c r="Q485" i="7"/>
  <c r="B485" i="7"/>
  <c r="A483" i="7"/>
  <c r="N483" i="7"/>
  <c r="M481" i="7"/>
  <c r="L479" i="7"/>
  <c r="R478" i="7"/>
  <c r="C478" i="7"/>
  <c r="K477" i="7"/>
  <c r="C476" i="7"/>
  <c r="Q476" i="7"/>
  <c r="A476" i="7"/>
  <c r="H475" i="7"/>
  <c r="N474" i="7"/>
  <c r="M472" i="7"/>
  <c r="S471" i="7"/>
  <c r="D471" i="7"/>
  <c r="K470" i="7"/>
  <c r="Q469" i="7"/>
  <c r="J468" i="7"/>
  <c r="A467" i="7"/>
  <c r="N465" i="7"/>
  <c r="L463" i="7"/>
  <c r="R462" i="7"/>
  <c r="C462" i="7"/>
  <c r="K461" i="7"/>
  <c r="Q460" i="7"/>
  <c r="J457" i="7"/>
  <c r="K457" i="7"/>
  <c r="T456" i="7"/>
  <c r="B456" i="7"/>
  <c r="H455" i="7"/>
  <c r="M454" i="7"/>
  <c r="E452" i="7"/>
  <c r="L451" i="7"/>
  <c r="Q450" i="7"/>
  <c r="J447" i="7"/>
  <c r="K447" i="7"/>
  <c r="T446" i="7"/>
  <c r="B446" i="7"/>
  <c r="H445" i="7"/>
  <c r="M444" i="7"/>
  <c r="E442" i="7"/>
  <c r="L441" i="7"/>
  <c r="Q440" i="7"/>
  <c r="C436" i="7"/>
  <c r="Q436" i="7"/>
  <c r="D436" i="7"/>
  <c r="R436" i="7"/>
  <c r="K436" i="7"/>
  <c r="S435" i="7"/>
  <c r="A435" i="7"/>
  <c r="C431" i="7"/>
  <c r="Q431" i="7"/>
  <c r="D431" i="7"/>
  <c r="R431" i="7"/>
  <c r="K431" i="7"/>
  <c r="S430" i="7"/>
  <c r="A430" i="7"/>
  <c r="C426" i="7"/>
  <c r="Q426" i="7"/>
  <c r="D426" i="7"/>
  <c r="R426" i="7"/>
  <c r="K426" i="7"/>
  <c r="C421" i="7"/>
  <c r="Q421" i="7"/>
  <c r="D421" i="7"/>
  <c r="R421" i="7"/>
  <c r="K421" i="7"/>
  <c r="N417" i="7"/>
  <c r="J416" i="7"/>
  <c r="E415" i="7"/>
  <c r="K413" i="7"/>
  <c r="B413" i="7"/>
  <c r="Q413" i="7"/>
  <c r="C413" i="7"/>
  <c r="R413" i="7"/>
  <c r="H413" i="7"/>
  <c r="J413" i="7"/>
  <c r="B410" i="7"/>
  <c r="K408" i="7"/>
  <c r="E408" i="7"/>
  <c r="T408" i="7"/>
  <c r="H408" i="7"/>
  <c r="M408" i="7"/>
  <c r="N408" i="7"/>
  <c r="K407" i="7"/>
  <c r="H406" i="7"/>
  <c r="D405" i="7"/>
  <c r="N403" i="7"/>
  <c r="L402" i="7"/>
  <c r="M395" i="7"/>
  <c r="B527" i="7"/>
  <c r="B522" i="7"/>
  <c r="B517" i="7"/>
  <c r="B512" i="7"/>
  <c r="K511" i="7"/>
  <c r="B507" i="7"/>
  <c r="K506" i="7"/>
  <c r="K504" i="7"/>
  <c r="R496" i="7"/>
  <c r="J495" i="7"/>
  <c r="E494" i="7"/>
  <c r="S494" i="7"/>
  <c r="A494" i="7"/>
  <c r="H493" i="7"/>
  <c r="K488" i="7"/>
  <c r="Q487" i="7"/>
  <c r="B487" i="7"/>
  <c r="J486" i="7"/>
  <c r="A485" i="7"/>
  <c r="L481" i="7"/>
  <c r="K479" i="7"/>
  <c r="Q478" i="7"/>
  <c r="H477" i="7"/>
  <c r="T475" i="7"/>
  <c r="E475" i="7"/>
  <c r="L472" i="7"/>
  <c r="R471" i="7"/>
  <c r="J470" i="7"/>
  <c r="E469" i="7"/>
  <c r="S469" i="7"/>
  <c r="A469" i="7"/>
  <c r="H468" i="7"/>
  <c r="K463" i="7"/>
  <c r="Q462" i="7"/>
  <c r="B462" i="7"/>
  <c r="J461" i="7"/>
  <c r="L460" i="7"/>
  <c r="M460" i="7"/>
  <c r="S456" i="7"/>
  <c r="E455" i="7"/>
  <c r="L454" i="7"/>
  <c r="T452" i="7"/>
  <c r="D452" i="7"/>
  <c r="K451" i="7"/>
  <c r="L450" i="7"/>
  <c r="M450" i="7"/>
  <c r="S446" i="7"/>
  <c r="E445" i="7"/>
  <c r="L444" i="7"/>
  <c r="T442" i="7"/>
  <c r="D442" i="7"/>
  <c r="K441" i="7"/>
  <c r="L440" i="7"/>
  <c r="M440" i="7"/>
  <c r="N421" i="7"/>
  <c r="K418" i="7"/>
  <c r="M418" i="7"/>
  <c r="N418" i="7"/>
  <c r="C418" i="7"/>
  <c r="R418" i="7"/>
  <c r="D418" i="7"/>
  <c r="S418" i="7"/>
  <c r="M417" i="7"/>
  <c r="H416" i="7"/>
  <c r="D415" i="7"/>
  <c r="N413" i="7"/>
  <c r="A410" i="7"/>
  <c r="L408" i="7"/>
  <c r="J407" i="7"/>
  <c r="C406" i="7"/>
  <c r="A405" i="7"/>
  <c r="J403" i="7"/>
  <c r="H402" i="7"/>
  <c r="L395" i="7"/>
  <c r="C496" i="7"/>
  <c r="Q496" i="7"/>
  <c r="A496" i="7"/>
  <c r="T493" i="7"/>
  <c r="E493" i="7"/>
  <c r="J488" i="7"/>
  <c r="A487" i="7"/>
  <c r="H486" i="7"/>
  <c r="K481" i="7"/>
  <c r="A478" i="7"/>
  <c r="N478" i="7"/>
  <c r="T477" i="7"/>
  <c r="E477" i="7"/>
  <c r="S475" i="7"/>
  <c r="D475" i="7"/>
  <c r="K472" i="7"/>
  <c r="C471" i="7"/>
  <c r="Q471" i="7"/>
  <c r="A471" i="7"/>
  <c r="T468" i="7"/>
  <c r="E468" i="7"/>
  <c r="J463" i="7"/>
  <c r="A462" i="7"/>
  <c r="H461" i="7"/>
  <c r="C456" i="7"/>
  <c r="Q456" i="7"/>
  <c r="D456" i="7"/>
  <c r="R456" i="7"/>
  <c r="T455" i="7"/>
  <c r="D455" i="7"/>
  <c r="K454" i="7"/>
  <c r="S452" i="7"/>
  <c r="C452" i="7"/>
  <c r="C446" i="7"/>
  <c r="Q446" i="7"/>
  <c r="D446" i="7"/>
  <c r="R446" i="7"/>
  <c r="T445" i="7"/>
  <c r="D445" i="7"/>
  <c r="K444" i="7"/>
  <c r="S442" i="7"/>
  <c r="C442" i="7"/>
  <c r="L435" i="7"/>
  <c r="M435" i="7"/>
  <c r="D435" i="7"/>
  <c r="R435" i="7"/>
  <c r="L430" i="7"/>
  <c r="M430" i="7"/>
  <c r="D430" i="7"/>
  <c r="R430" i="7"/>
  <c r="M426" i="7"/>
  <c r="L425" i="7"/>
  <c r="M425" i="7"/>
  <c r="D425" i="7"/>
  <c r="R425" i="7"/>
  <c r="M421" i="7"/>
  <c r="L420" i="7"/>
  <c r="M420" i="7"/>
  <c r="C420" i="7"/>
  <c r="D420" i="7"/>
  <c r="R420" i="7"/>
  <c r="B419" i="7"/>
  <c r="E419" i="7"/>
  <c r="S419" i="7"/>
  <c r="H419" i="7"/>
  <c r="T419" i="7"/>
  <c r="L419" i="7"/>
  <c r="M419" i="7"/>
  <c r="J417" i="7"/>
  <c r="E416" i="7"/>
  <c r="A415" i="7"/>
  <c r="M413" i="7"/>
  <c r="S410" i="7"/>
  <c r="J408" i="7"/>
  <c r="H407" i="7"/>
  <c r="B406" i="7"/>
  <c r="H403" i="7"/>
  <c r="E402" i="7"/>
  <c r="C397" i="7"/>
  <c r="C395" i="7"/>
  <c r="J378" i="7"/>
  <c r="K378" i="7"/>
  <c r="A378" i="7"/>
  <c r="Q378" i="7"/>
  <c r="B378" i="7"/>
  <c r="R378" i="7"/>
  <c r="C378" i="7"/>
  <c r="S378" i="7"/>
  <c r="D378" i="7"/>
  <c r="T378" i="7"/>
  <c r="E378" i="7"/>
  <c r="H378" i="7"/>
  <c r="L378" i="7"/>
  <c r="N378" i="7"/>
  <c r="E345" i="7"/>
  <c r="S345" i="7"/>
  <c r="H345" i="7"/>
  <c r="T345" i="7"/>
  <c r="K345" i="7"/>
  <c r="L345" i="7"/>
  <c r="A345" i="7"/>
  <c r="B345" i="7"/>
  <c r="C345" i="7"/>
  <c r="D345" i="7"/>
  <c r="J345" i="7"/>
  <c r="M345" i="7"/>
  <c r="N345" i="7"/>
  <c r="Q345" i="7"/>
  <c r="C327" i="7"/>
  <c r="Q327" i="7"/>
  <c r="B327" i="7"/>
  <c r="R327" i="7"/>
  <c r="D327" i="7"/>
  <c r="S327" i="7"/>
  <c r="E327" i="7"/>
  <c r="T327" i="7"/>
  <c r="H327" i="7"/>
  <c r="J327" i="7"/>
  <c r="K327" i="7"/>
  <c r="L327" i="7"/>
  <c r="A327" i="7"/>
  <c r="M327" i="7"/>
  <c r="N327" i="7"/>
  <c r="T511" i="7"/>
  <c r="T506" i="7"/>
  <c r="A505" i="7"/>
  <c r="H504" i="7"/>
  <c r="L501" i="7"/>
  <c r="K499" i="7"/>
  <c r="N496" i="7"/>
  <c r="T495" i="7"/>
  <c r="E495" i="7"/>
  <c r="M494" i="7"/>
  <c r="S493" i="7"/>
  <c r="D493" i="7"/>
  <c r="L492" i="7"/>
  <c r="J490" i="7"/>
  <c r="E489" i="7"/>
  <c r="S489" i="7"/>
  <c r="A489" i="7"/>
  <c r="H488" i="7"/>
  <c r="N487" i="7"/>
  <c r="T486" i="7"/>
  <c r="E486" i="7"/>
  <c r="M485" i="7"/>
  <c r="K483" i="7"/>
  <c r="J481" i="7"/>
  <c r="A480" i="7"/>
  <c r="H479" i="7"/>
  <c r="M478" i="7"/>
  <c r="S477" i="7"/>
  <c r="D477" i="7"/>
  <c r="L476" i="7"/>
  <c r="R475" i="7"/>
  <c r="C475" i="7"/>
  <c r="K474" i="7"/>
  <c r="H472" i="7"/>
  <c r="N471" i="7"/>
  <c r="T470" i="7"/>
  <c r="E470" i="7"/>
  <c r="M469" i="7"/>
  <c r="S468" i="7"/>
  <c r="D468" i="7"/>
  <c r="L467" i="7"/>
  <c r="J465" i="7"/>
  <c r="E464" i="7"/>
  <c r="S464" i="7"/>
  <c r="A464" i="7"/>
  <c r="H463" i="7"/>
  <c r="N462" i="7"/>
  <c r="T461" i="7"/>
  <c r="E461" i="7"/>
  <c r="K460" i="7"/>
  <c r="E459" i="7"/>
  <c r="S459" i="7"/>
  <c r="H459" i="7"/>
  <c r="T459" i="7"/>
  <c r="L457" i="7"/>
  <c r="N456" i="7"/>
  <c r="S455" i="7"/>
  <c r="C455" i="7"/>
  <c r="J454" i="7"/>
  <c r="R452" i="7"/>
  <c r="B452" i="7"/>
  <c r="H451" i="7"/>
  <c r="K450" i="7"/>
  <c r="E449" i="7"/>
  <c r="S449" i="7"/>
  <c r="H449" i="7"/>
  <c r="T449" i="7"/>
  <c r="L447" i="7"/>
  <c r="N446" i="7"/>
  <c r="S445" i="7"/>
  <c r="C445" i="7"/>
  <c r="J444" i="7"/>
  <c r="R442" i="7"/>
  <c r="B442" i="7"/>
  <c r="H441" i="7"/>
  <c r="K440" i="7"/>
  <c r="E439" i="7"/>
  <c r="S439" i="7"/>
  <c r="H439" i="7"/>
  <c r="T439" i="7"/>
  <c r="M439" i="7"/>
  <c r="L436" i="7"/>
  <c r="N435" i="7"/>
  <c r="E434" i="7"/>
  <c r="S434" i="7"/>
  <c r="H434" i="7"/>
  <c r="T434" i="7"/>
  <c r="M434" i="7"/>
  <c r="L431" i="7"/>
  <c r="N430" i="7"/>
  <c r="E429" i="7"/>
  <c r="S429" i="7"/>
  <c r="H429" i="7"/>
  <c r="T429" i="7"/>
  <c r="M429" i="7"/>
  <c r="L426" i="7"/>
  <c r="N425" i="7"/>
  <c r="E424" i="7"/>
  <c r="S424" i="7"/>
  <c r="H424" i="7"/>
  <c r="T424" i="7"/>
  <c r="M424" i="7"/>
  <c r="L421" i="7"/>
  <c r="N420" i="7"/>
  <c r="N419" i="7"/>
  <c r="H417" i="7"/>
  <c r="D416" i="7"/>
  <c r="L413" i="7"/>
  <c r="R410" i="7"/>
  <c r="D408" i="7"/>
  <c r="B407" i="7"/>
  <c r="A406" i="7"/>
  <c r="E403" i="7"/>
  <c r="A402" i="7"/>
  <c r="B397" i="7"/>
  <c r="C392" i="7"/>
  <c r="Q392" i="7"/>
  <c r="D392" i="7"/>
  <c r="R392" i="7"/>
  <c r="B392" i="7"/>
  <c r="T392" i="7"/>
  <c r="E392" i="7"/>
  <c r="H392" i="7"/>
  <c r="J392" i="7"/>
  <c r="K392" i="7"/>
  <c r="L392" i="7"/>
  <c r="E355" i="7"/>
  <c r="S355" i="7"/>
  <c r="H355" i="7"/>
  <c r="T355" i="7"/>
  <c r="K355" i="7"/>
  <c r="L355" i="7"/>
  <c r="Q355" i="7"/>
  <c r="R355" i="7"/>
  <c r="A355" i="7"/>
  <c r="B355" i="7"/>
  <c r="C355" i="7"/>
  <c r="D355" i="7"/>
  <c r="J355" i="7"/>
  <c r="N355" i="7"/>
  <c r="E380" i="7"/>
  <c r="S380" i="7"/>
  <c r="H380" i="7"/>
  <c r="T380" i="7"/>
  <c r="J358" i="7"/>
  <c r="K358" i="7"/>
  <c r="M358" i="7"/>
  <c r="A358" i="7"/>
  <c r="N358" i="7"/>
  <c r="C347" i="7"/>
  <c r="Q347" i="7"/>
  <c r="D347" i="7"/>
  <c r="R347" i="7"/>
  <c r="H347" i="7"/>
  <c r="T347" i="7"/>
  <c r="J347" i="7"/>
  <c r="J383" i="7"/>
  <c r="K383" i="7"/>
  <c r="M380" i="7"/>
  <c r="L371" i="7"/>
  <c r="M371" i="7"/>
  <c r="C362" i="7"/>
  <c r="Q362" i="7"/>
  <c r="D362" i="7"/>
  <c r="R362" i="7"/>
  <c r="H362" i="7"/>
  <c r="T362" i="7"/>
  <c r="J362" i="7"/>
  <c r="H358" i="7"/>
  <c r="J348" i="7"/>
  <c r="K348" i="7"/>
  <c r="M348" i="7"/>
  <c r="A348" i="7"/>
  <c r="N348" i="7"/>
  <c r="M347" i="7"/>
  <c r="E340" i="7"/>
  <c r="S340" i="7"/>
  <c r="H340" i="7"/>
  <c r="T340" i="7"/>
  <c r="J340" i="7"/>
  <c r="K340" i="7"/>
  <c r="L340" i="7"/>
  <c r="M340" i="7"/>
  <c r="J312" i="7"/>
  <c r="L312" i="7"/>
  <c r="N312" i="7"/>
  <c r="A312" i="7"/>
  <c r="R312" i="7"/>
  <c r="B312" i="7"/>
  <c r="S312" i="7"/>
  <c r="C312" i="7"/>
  <c r="T312" i="7"/>
  <c r="D312" i="7"/>
  <c r="E312" i="7"/>
  <c r="H312" i="7"/>
  <c r="K312" i="7"/>
  <c r="A268" i="7"/>
  <c r="N268" i="7"/>
  <c r="D268" i="7"/>
  <c r="R268" i="7"/>
  <c r="B268" i="7"/>
  <c r="S268" i="7"/>
  <c r="C268" i="7"/>
  <c r="T268" i="7"/>
  <c r="E268" i="7"/>
  <c r="H268" i="7"/>
  <c r="J268" i="7"/>
  <c r="K268" i="7"/>
  <c r="L268" i="7"/>
  <c r="M268" i="7"/>
  <c r="B437" i="7"/>
  <c r="B432" i="7"/>
  <c r="B427" i="7"/>
  <c r="B422" i="7"/>
  <c r="D412" i="7"/>
  <c r="R412" i="7"/>
  <c r="A412" i="7"/>
  <c r="Q401" i="7"/>
  <c r="B401" i="7"/>
  <c r="Q391" i="7"/>
  <c r="C390" i="7"/>
  <c r="R388" i="7"/>
  <c r="B388" i="7"/>
  <c r="E385" i="7"/>
  <c r="S385" i="7"/>
  <c r="H385" i="7"/>
  <c r="T385" i="7"/>
  <c r="N383" i="7"/>
  <c r="S382" i="7"/>
  <c r="L380" i="7"/>
  <c r="R376" i="7"/>
  <c r="B376" i="7"/>
  <c r="S373" i="7"/>
  <c r="C373" i="7"/>
  <c r="N371" i="7"/>
  <c r="Q370" i="7"/>
  <c r="J368" i="7"/>
  <c r="K368" i="7"/>
  <c r="A368" i="7"/>
  <c r="N368" i="7"/>
  <c r="C367" i="7"/>
  <c r="Q367" i="7"/>
  <c r="D367" i="7"/>
  <c r="R367" i="7"/>
  <c r="J367" i="7"/>
  <c r="S366" i="7"/>
  <c r="A366" i="7"/>
  <c r="B365" i="7"/>
  <c r="N362" i="7"/>
  <c r="E360" i="7"/>
  <c r="S360" i="7"/>
  <c r="H360" i="7"/>
  <c r="T360" i="7"/>
  <c r="K360" i="7"/>
  <c r="L360" i="7"/>
  <c r="E358" i="7"/>
  <c r="S353" i="7"/>
  <c r="R350" i="7"/>
  <c r="L348" i="7"/>
  <c r="L347" i="7"/>
  <c r="C342" i="7"/>
  <c r="Q342" i="7"/>
  <c r="D342" i="7"/>
  <c r="R342" i="7"/>
  <c r="E342" i="7"/>
  <c r="S342" i="7"/>
  <c r="H342" i="7"/>
  <c r="T342" i="7"/>
  <c r="J342" i="7"/>
  <c r="K342" i="7"/>
  <c r="N340" i="7"/>
  <c r="C337" i="7"/>
  <c r="Q337" i="7"/>
  <c r="D337" i="7"/>
  <c r="R337" i="7"/>
  <c r="E337" i="7"/>
  <c r="S337" i="7"/>
  <c r="H337" i="7"/>
  <c r="T337" i="7"/>
  <c r="J337" i="7"/>
  <c r="K337" i="7"/>
  <c r="L337" i="7"/>
  <c r="M312" i="7"/>
  <c r="T302" i="7"/>
  <c r="A288" i="7"/>
  <c r="N288" i="7"/>
  <c r="B288" i="7"/>
  <c r="Q288" i="7"/>
  <c r="D288" i="7"/>
  <c r="S288" i="7"/>
  <c r="H288" i="7"/>
  <c r="J288" i="7"/>
  <c r="R288" i="7"/>
  <c r="T288" i="7"/>
  <c r="C288" i="7"/>
  <c r="E288" i="7"/>
  <c r="K288" i="7"/>
  <c r="D231" i="7"/>
  <c r="R231" i="7"/>
  <c r="N231" i="7"/>
  <c r="B231" i="7"/>
  <c r="Q231" i="7"/>
  <c r="C231" i="7"/>
  <c r="S231" i="7"/>
  <c r="H231" i="7"/>
  <c r="A231" i="7"/>
  <c r="E231" i="7"/>
  <c r="J231" i="7"/>
  <c r="K231" i="7"/>
  <c r="L231" i="7"/>
  <c r="T231" i="7"/>
  <c r="K205" i="7"/>
  <c r="M205" i="7"/>
  <c r="C205" i="7"/>
  <c r="Q205" i="7"/>
  <c r="R205" i="7"/>
  <c r="A205" i="7"/>
  <c r="S205" i="7"/>
  <c r="B205" i="7"/>
  <c r="T205" i="7"/>
  <c r="D205" i="7"/>
  <c r="E205" i="7"/>
  <c r="H205" i="7"/>
  <c r="J205" i="7"/>
  <c r="L205" i="7"/>
  <c r="N205" i="7"/>
  <c r="A401" i="7"/>
  <c r="L391" i="7"/>
  <c r="M391" i="7"/>
  <c r="R390" i="7"/>
  <c r="B390" i="7"/>
  <c r="Q388" i="7"/>
  <c r="M383" i="7"/>
  <c r="C382" i="7"/>
  <c r="Q382" i="7"/>
  <c r="D382" i="7"/>
  <c r="R382" i="7"/>
  <c r="K380" i="7"/>
  <c r="Q376" i="7"/>
  <c r="R373" i="7"/>
  <c r="B373" i="7"/>
  <c r="K371" i="7"/>
  <c r="E370" i="7"/>
  <c r="S370" i="7"/>
  <c r="H370" i="7"/>
  <c r="T370" i="7"/>
  <c r="R365" i="7"/>
  <c r="A365" i="7"/>
  <c r="J363" i="7"/>
  <c r="K363" i="7"/>
  <c r="M363" i="7"/>
  <c r="A363" i="7"/>
  <c r="N363" i="7"/>
  <c r="M362" i="7"/>
  <c r="D358" i="7"/>
  <c r="R353" i="7"/>
  <c r="C352" i="7"/>
  <c r="Q352" i="7"/>
  <c r="D352" i="7"/>
  <c r="R352" i="7"/>
  <c r="H352" i="7"/>
  <c r="T352" i="7"/>
  <c r="J352" i="7"/>
  <c r="H348" i="7"/>
  <c r="K347" i="7"/>
  <c r="D340" i="7"/>
  <c r="C322" i="7"/>
  <c r="Q322" i="7"/>
  <c r="E322" i="7"/>
  <c r="T322" i="7"/>
  <c r="H322" i="7"/>
  <c r="J322" i="7"/>
  <c r="K322" i="7"/>
  <c r="L322" i="7"/>
  <c r="M322" i="7"/>
  <c r="N322" i="7"/>
  <c r="L320" i="7"/>
  <c r="C320" i="7"/>
  <c r="R320" i="7"/>
  <c r="A320" i="7"/>
  <c r="Q320" i="7"/>
  <c r="B320" i="7"/>
  <c r="S320" i="7"/>
  <c r="D320" i="7"/>
  <c r="T320" i="7"/>
  <c r="E320" i="7"/>
  <c r="H320" i="7"/>
  <c r="J320" i="7"/>
  <c r="K320" i="7"/>
  <c r="M288" i="7"/>
  <c r="M231" i="7"/>
  <c r="Q390" i="7"/>
  <c r="J388" i="7"/>
  <c r="K388" i="7"/>
  <c r="L383" i="7"/>
  <c r="J380" i="7"/>
  <c r="L376" i="7"/>
  <c r="M376" i="7"/>
  <c r="Q373" i="7"/>
  <c r="J371" i="7"/>
  <c r="L366" i="7"/>
  <c r="M366" i="7"/>
  <c r="C366" i="7"/>
  <c r="Q366" i="7"/>
  <c r="L362" i="7"/>
  <c r="C358" i="7"/>
  <c r="E350" i="7"/>
  <c r="S350" i="7"/>
  <c r="H350" i="7"/>
  <c r="T350" i="7"/>
  <c r="K350" i="7"/>
  <c r="L350" i="7"/>
  <c r="E348" i="7"/>
  <c r="E347" i="7"/>
  <c r="C340" i="7"/>
  <c r="C311" i="7"/>
  <c r="Q311" i="7"/>
  <c r="B311" i="7"/>
  <c r="R311" i="7"/>
  <c r="E311" i="7"/>
  <c r="T311" i="7"/>
  <c r="A311" i="7"/>
  <c r="D311" i="7"/>
  <c r="H311" i="7"/>
  <c r="J311" i="7"/>
  <c r="K311" i="7"/>
  <c r="L311" i="7"/>
  <c r="M311" i="7"/>
  <c r="J302" i="7"/>
  <c r="N302" i="7"/>
  <c r="B302" i="7"/>
  <c r="Q302" i="7"/>
  <c r="D302" i="7"/>
  <c r="S302" i="7"/>
  <c r="A302" i="7"/>
  <c r="C302" i="7"/>
  <c r="E302" i="7"/>
  <c r="H302" i="7"/>
  <c r="K302" i="7"/>
  <c r="L302" i="7"/>
  <c r="M302" i="7"/>
  <c r="L288" i="7"/>
  <c r="E390" i="7"/>
  <c r="S390" i="7"/>
  <c r="H390" i="7"/>
  <c r="T390" i="7"/>
  <c r="H383" i="7"/>
  <c r="D380" i="7"/>
  <c r="J373" i="7"/>
  <c r="K373" i="7"/>
  <c r="H371" i="7"/>
  <c r="E365" i="7"/>
  <c r="S365" i="7"/>
  <c r="H365" i="7"/>
  <c r="T365" i="7"/>
  <c r="L365" i="7"/>
  <c r="K362" i="7"/>
  <c r="T358" i="7"/>
  <c r="B358" i="7"/>
  <c r="J353" i="7"/>
  <c r="K353" i="7"/>
  <c r="M353" i="7"/>
  <c r="A353" i="7"/>
  <c r="N353" i="7"/>
  <c r="N350" i="7"/>
  <c r="D348" i="7"/>
  <c r="B347" i="7"/>
  <c r="B340" i="7"/>
  <c r="N311" i="7"/>
  <c r="B458" i="7"/>
  <c r="B453" i="7"/>
  <c r="B448" i="7"/>
  <c r="B443" i="7"/>
  <c r="B438" i="7"/>
  <c r="K437" i="7"/>
  <c r="B433" i="7"/>
  <c r="K432" i="7"/>
  <c r="B428" i="7"/>
  <c r="K427" i="7"/>
  <c r="B423" i="7"/>
  <c r="K422" i="7"/>
  <c r="K412" i="7"/>
  <c r="K401" i="7"/>
  <c r="L396" i="7"/>
  <c r="M396" i="7"/>
  <c r="J391" i="7"/>
  <c r="N390" i="7"/>
  <c r="M388" i="7"/>
  <c r="C387" i="7"/>
  <c r="Q387" i="7"/>
  <c r="D387" i="7"/>
  <c r="R387" i="7"/>
  <c r="K385" i="7"/>
  <c r="E383" i="7"/>
  <c r="L382" i="7"/>
  <c r="C380" i="7"/>
  <c r="K376" i="7"/>
  <c r="E375" i="7"/>
  <c r="S375" i="7"/>
  <c r="H375" i="7"/>
  <c r="T375" i="7"/>
  <c r="N373" i="7"/>
  <c r="E371" i="7"/>
  <c r="L370" i="7"/>
  <c r="E368" i="7"/>
  <c r="K367" i="7"/>
  <c r="K366" i="7"/>
  <c r="N365" i="7"/>
  <c r="E363" i="7"/>
  <c r="E362" i="7"/>
  <c r="D360" i="7"/>
  <c r="S358" i="7"/>
  <c r="L353" i="7"/>
  <c r="L352" i="7"/>
  <c r="M350" i="7"/>
  <c r="C348" i="7"/>
  <c r="A347" i="7"/>
  <c r="B342" i="7"/>
  <c r="A340" i="7"/>
  <c r="A337" i="7"/>
  <c r="A329" i="7"/>
  <c r="N329" i="7"/>
  <c r="D329" i="7"/>
  <c r="S329" i="7"/>
  <c r="E329" i="7"/>
  <c r="T329" i="7"/>
  <c r="H329" i="7"/>
  <c r="J329" i="7"/>
  <c r="K329" i="7"/>
  <c r="L329" i="7"/>
  <c r="M329" i="7"/>
  <c r="A322" i="7"/>
  <c r="C316" i="7"/>
  <c r="Q316" i="7"/>
  <c r="N316" i="7"/>
  <c r="D316" i="7"/>
  <c r="T316" i="7"/>
  <c r="E316" i="7"/>
  <c r="H316" i="7"/>
  <c r="J316" i="7"/>
  <c r="K316" i="7"/>
  <c r="L316" i="7"/>
  <c r="M316" i="7"/>
  <c r="C261" i="7"/>
  <c r="Q261" i="7"/>
  <c r="H261" i="7"/>
  <c r="T261" i="7"/>
  <c r="B261" i="7"/>
  <c r="S261" i="7"/>
  <c r="D261" i="7"/>
  <c r="E261" i="7"/>
  <c r="J261" i="7"/>
  <c r="K261" i="7"/>
  <c r="L261" i="7"/>
  <c r="M261" i="7"/>
  <c r="A261" i="7"/>
  <c r="N458" i="7"/>
  <c r="N453" i="7"/>
  <c r="N448" i="7"/>
  <c r="N443" i="7"/>
  <c r="N438" i="7"/>
  <c r="N433" i="7"/>
  <c r="N428" i="7"/>
  <c r="N423" i="7"/>
  <c r="J412" i="7"/>
  <c r="A411" i="7"/>
  <c r="J401" i="7"/>
  <c r="H400" i="7"/>
  <c r="T400" i="7"/>
  <c r="A400" i="7"/>
  <c r="A398" i="7"/>
  <c r="N396" i="7"/>
  <c r="J393" i="7"/>
  <c r="K393" i="7"/>
  <c r="H391" i="7"/>
  <c r="M390" i="7"/>
  <c r="L388" i="7"/>
  <c r="N387" i="7"/>
  <c r="J385" i="7"/>
  <c r="T383" i="7"/>
  <c r="D383" i="7"/>
  <c r="K382" i="7"/>
  <c r="L381" i="7"/>
  <c r="M381" i="7"/>
  <c r="R380" i="7"/>
  <c r="B380" i="7"/>
  <c r="J376" i="7"/>
  <c r="N375" i="7"/>
  <c r="M373" i="7"/>
  <c r="C372" i="7"/>
  <c r="Q372" i="7"/>
  <c r="D372" i="7"/>
  <c r="R372" i="7"/>
  <c r="T371" i="7"/>
  <c r="D371" i="7"/>
  <c r="K370" i="7"/>
  <c r="D368" i="7"/>
  <c r="H367" i="7"/>
  <c r="J366" i="7"/>
  <c r="M365" i="7"/>
  <c r="D363" i="7"/>
  <c r="B362" i="7"/>
  <c r="C360" i="7"/>
  <c r="R358" i="7"/>
  <c r="C357" i="7"/>
  <c r="Q357" i="7"/>
  <c r="D357" i="7"/>
  <c r="R357" i="7"/>
  <c r="H357" i="7"/>
  <c r="T357" i="7"/>
  <c r="J357" i="7"/>
  <c r="H353" i="7"/>
  <c r="K352" i="7"/>
  <c r="J350" i="7"/>
  <c r="T348" i="7"/>
  <c r="B348" i="7"/>
  <c r="A342" i="7"/>
  <c r="C329" i="7"/>
  <c r="B316" i="7"/>
  <c r="C301" i="7"/>
  <c r="Q301" i="7"/>
  <c r="E301" i="7"/>
  <c r="T301" i="7"/>
  <c r="J301" i="7"/>
  <c r="L301" i="7"/>
  <c r="A301" i="7"/>
  <c r="B301" i="7"/>
  <c r="D301" i="7"/>
  <c r="H301" i="7"/>
  <c r="K301" i="7"/>
  <c r="M301" i="7"/>
  <c r="N301" i="7"/>
  <c r="N261" i="7"/>
  <c r="A331" i="7"/>
  <c r="E319" i="7"/>
  <c r="S319" i="7"/>
  <c r="K319" i="7"/>
  <c r="A303" i="7"/>
  <c r="N303" i="7"/>
  <c r="H303" i="7"/>
  <c r="K303" i="7"/>
  <c r="M303" i="7"/>
  <c r="C276" i="7"/>
  <c r="Q276" i="7"/>
  <c r="E276" i="7"/>
  <c r="T276" i="7"/>
  <c r="J276" i="7"/>
  <c r="K276" i="7"/>
  <c r="L276" i="7"/>
  <c r="M276" i="7"/>
  <c r="M230" i="7"/>
  <c r="E230" i="7"/>
  <c r="T230" i="7"/>
  <c r="J230" i="7"/>
  <c r="K230" i="7"/>
  <c r="N230" i="7"/>
  <c r="R230" i="7"/>
  <c r="S230" i="7"/>
  <c r="A230" i="7"/>
  <c r="B230" i="7"/>
  <c r="C230" i="7"/>
  <c r="D230" i="7"/>
  <c r="H230" i="7"/>
  <c r="B343" i="7"/>
  <c r="B338" i="7"/>
  <c r="A333" i="7"/>
  <c r="N331" i="7"/>
  <c r="T330" i="7"/>
  <c r="D330" i="7"/>
  <c r="A324" i="7"/>
  <c r="N324" i="7"/>
  <c r="S321" i="7"/>
  <c r="D321" i="7"/>
  <c r="N319" i="7"/>
  <c r="L310" i="7"/>
  <c r="J310" i="7"/>
  <c r="M310" i="7"/>
  <c r="L303" i="7"/>
  <c r="N276" i="7"/>
  <c r="E274" i="7"/>
  <c r="S274" i="7"/>
  <c r="C274" i="7"/>
  <c r="R274" i="7"/>
  <c r="D274" i="7"/>
  <c r="T274" i="7"/>
  <c r="H274" i="7"/>
  <c r="J274" i="7"/>
  <c r="K274" i="7"/>
  <c r="L274" i="7"/>
  <c r="A258" i="7"/>
  <c r="N258" i="7"/>
  <c r="D258" i="7"/>
  <c r="R258" i="7"/>
  <c r="B258" i="7"/>
  <c r="S258" i="7"/>
  <c r="C258" i="7"/>
  <c r="T258" i="7"/>
  <c r="E258" i="7"/>
  <c r="H258" i="7"/>
  <c r="J258" i="7"/>
  <c r="K258" i="7"/>
  <c r="L258" i="7"/>
  <c r="H224" i="7"/>
  <c r="T224" i="7"/>
  <c r="B224" i="7"/>
  <c r="Q224" i="7"/>
  <c r="D224" i="7"/>
  <c r="S224" i="7"/>
  <c r="E224" i="7"/>
  <c r="J224" i="7"/>
  <c r="K224" i="7"/>
  <c r="A224" i="7"/>
  <c r="C224" i="7"/>
  <c r="L224" i="7"/>
  <c r="M224" i="7"/>
  <c r="N224" i="7"/>
  <c r="D199" i="7"/>
  <c r="R199" i="7"/>
  <c r="H199" i="7"/>
  <c r="T199" i="7"/>
  <c r="L199" i="7"/>
  <c r="C199" i="7"/>
  <c r="E199" i="7"/>
  <c r="J199" i="7"/>
  <c r="K199" i="7"/>
  <c r="M199" i="7"/>
  <c r="N199" i="7"/>
  <c r="Q199" i="7"/>
  <c r="S199" i="7"/>
  <c r="Q361" i="7"/>
  <c r="C361" i="7"/>
  <c r="Q356" i="7"/>
  <c r="C356" i="7"/>
  <c r="Q351" i="7"/>
  <c r="C351" i="7"/>
  <c r="Q346" i="7"/>
  <c r="C346" i="7"/>
  <c r="N343" i="7"/>
  <c r="A343" i="7"/>
  <c r="Q341" i="7"/>
  <c r="C341" i="7"/>
  <c r="N338" i="7"/>
  <c r="A338" i="7"/>
  <c r="Q336" i="7"/>
  <c r="C336" i="7"/>
  <c r="N333" i="7"/>
  <c r="M331" i="7"/>
  <c r="R330" i="7"/>
  <c r="C330" i="7"/>
  <c r="B328" i="7"/>
  <c r="A326" i="7"/>
  <c r="M324" i="7"/>
  <c r="R321" i="7"/>
  <c r="B321" i="7"/>
  <c r="M319" i="7"/>
  <c r="L315" i="7"/>
  <c r="E315" i="7"/>
  <c r="T315" i="7"/>
  <c r="J315" i="7"/>
  <c r="N310" i="7"/>
  <c r="J303" i="7"/>
  <c r="S298" i="7"/>
  <c r="S296" i="7"/>
  <c r="C281" i="7"/>
  <c r="Q281" i="7"/>
  <c r="B281" i="7"/>
  <c r="R281" i="7"/>
  <c r="E281" i="7"/>
  <c r="T281" i="7"/>
  <c r="H281" i="7"/>
  <c r="J281" i="7"/>
  <c r="K281" i="7"/>
  <c r="J277" i="7"/>
  <c r="N277" i="7"/>
  <c r="B277" i="7"/>
  <c r="Q277" i="7"/>
  <c r="C277" i="7"/>
  <c r="R277" i="7"/>
  <c r="D277" i="7"/>
  <c r="S277" i="7"/>
  <c r="E277" i="7"/>
  <c r="T277" i="7"/>
  <c r="H276" i="7"/>
  <c r="N274" i="7"/>
  <c r="M258" i="7"/>
  <c r="B199" i="7"/>
  <c r="B361" i="7"/>
  <c r="B356" i="7"/>
  <c r="B351" i="7"/>
  <c r="B346" i="7"/>
  <c r="M343" i="7"/>
  <c r="B341" i="7"/>
  <c r="M338" i="7"/>
  <c r="B336" i="7"/>
  <c r="M333" i="7"/>
  <c r="K331" i="7"/>
  <c r="Q330" i="7"/>
  <c r="A328" i="7"/>
  <c r="L324" i="7"/>
  <c r="Q321" i="7"/>
  <c r="L319" i="7"/>
  <c r="A318" i="7"/>
  <c r="N318" i="7"/>
  <c r="B318" i="7"/>
  <c r="Q318" i="7"/>
  <c r="N315" i="7"/>
  <c r="K310" i="7"/>
  <c r="E303" i="7"/>
  <c r="E299" i="7"/>
  <c r="S299" i="7"/>
  <c r="C299" i="7"/>
  <c r="R299" i="7"/>
  <c r="H299" i="7"/>
  <c r="K299" i="7"/>
  <c r="J297" i="7"/>
  <c r="B297" i="7"/>
  <c r="Q297" i="7"/>
  <c r="D297" i="7"/>
  <c r="S297" i="7"/>
  <c r="H297" i="7"/>
  <c r="N281" i="7"/>
  <c r="M277" i="7"/>
  <c r="D276" i="7"/>
  <c r="M274" i="7"/>
  <c r="T264" i="7"/>
  <c r="A199" i="7"/>
  <c r="L343" i="7"/>
  <c r="J331" i="7"/>
  <c r="E330" i="7"/>
  <c r="S330" i="7"/>
  <c r="A330" i="7"/>
  <c r="C321" i="7"/>
  <c r="L321" i="7"/>
  <c r="J319" i="7"/>
  <c r="H310" i="7"/>
  <c r="D303" i="7"/>
  <c r="A298" i="7"/>
  <c r="N298" i="7"/>
  <c r="K298" i="7"/>
  <c r="M298" i="7"/>
  <c r="B298" i="7"/>
  <c r="Q298" i="7"/>
  <c r="C296" i="7"/>
  <c r="Q296" i="7"/>
  <c r="J296" i="7"/>
  <c r="L296" i="7"/>
  <c r="N296" i="7"/>
  <c r="B276" i="7"/>
  <c r="B274" i="7"/>
  <c r="M361" i="7"/>
  <c r="M356" i="7"/>
  <c r="M351" i="7"/>
  <c r="M346" i="7"/>
  <c r="K343" i="7"/>
  <c r="M341" i="7"/>
  <c r="K338" i="7"/>
  <c r="M336" i="7"/>
  <c r="K333" i="7"/>
  <c r="C332" i="7"/>
  <c r="Q332" i="7"/>
  <c r="A332" i="7"/>
  <c r="H331" i="7"/>
  <c r="N330" i="7"/>
  <c r="M328" i="7"/>
  <c r="K326" i="7"/>
  <c r="Q325" i="7"/>
  <c r="J324" i="7"/>
  <c r="A323" i="7"/>
  <c r="N321" i="7"/>
  <c r="H319" i="7"/>
  <c r="L318" i="7"/>
  <c r="Q317" i="7"/>
  <c r="K315" i="7"/>
  <c r="E310" i="7"/>
  <c r="C306" i="7"/>
  <c r="Q306" i="7"/>
  <c r="B306" i="7"/>
  <c r="R306" i="7"/>
  <c r="E306" i="7"/>
  <c r="T306" i="7"/>
  <c r="J306" i="7"/>
  <c r="C303" i="7"/>
  <c r="M299" i="7"/>
  <c r="L298" i="7"/>
  <c r="M297" i="7"/>
  <c r="M296" i="7"/>
  <c r="E294" i="7"/>
  <c r="S294" i="7"/>
  <c r="H294" i="7"/>
  <c r="K294" i="7"/>
  <c r="M294" i="7"/>
  <c r="A293" i="7"/>
  <c r="N293" i="7"/>
  <c r="M293" i="7"/>
  <c r="B293" i="7"/>
  <c r="Q293" i="7"/>
  <c r="D293" i="7"/>
  <c r="S293" i="7"/>
  <c r="J292" i="7"/>
  <c r="D292" i="7"/>
  <c r="S292" i="7"/>
  <c r="H292" i="7"/>
  <c r="L292" i="7"/>
  <c r="C291" i="7"/>
  <c r="Q291" i="7"/>
  <c r="L291" i="7"/>
  <c r="N291" i="7"/>
  <c r="B291" i="7"/>
  <c r="R291" i="7"/>
  <c r="L290" i="7"/>
  <c r="C290" i="7"/>
  <c r="R290" i="7"/>
  <c r="E290" i="7"/>
  <c r="T290" i="7"/>
  <c r="J290" i="7"/>
  <c r="C286" i="7"/>
  <c r="Q286" i="7"/>
  <c r="N286" i="7"/>
  <c r="B286" i="7"/>
  <c r="R286" i="7"/>
  <c r="E286" i="7"/>
  <c r="T286" i="7"/>
  <c r="H286" i="7"/>
  <c r="L285" i="7"/>
  <c r="E285" i="7"/>
  <c r="T285" i="7"/>
  <c r="J285" i="7"/>
  <c r="M285" i="7"/>
  <c r="N285" i="7"/>
  <c r="L281" i="7"/>
  <c r="K277" i="7"/>
  <c r="A276" i="7"/>
  <c r="A274" i="7"/>
  <c r="C271" i="7"/>
  <c r="Q271" i="7"/>
  <c r="H271" i="7"/>
  <c r="T271" i="7"/>
  <c r="B271" i="7"/>
  <c r="S271" i="7"/>
  <c r="D271" i="7"/>
  <c r="E271" i="7"/>
  <c r="J271" i="7"/>
  <c r="K271" i="7"/>
  <c r="L271" i="7"/>
  <c r="K252" i="7"/>
  <c r="D252" i="7"/>
  <c r="S252" i="7"/>
  <c r="J252" i="7"/>
  <c r="Q252" i="7"/>
  <c r="A252" i="7"/>
  <c r="R252" i="7"/>
  <c r="B252" i="7"/>
  <c r="T252" i="7"/>
  <c r="C252" i="7"/>
  <c r="E252" i="7"/>
  <c r="H252" i="7"/>
  <c r="L252" i="7"/>
  <c r="H244" i="7"/>
  <c r="T244" i="7"/>
  <c r="N244" i="7"/>
  <c r="C244" i="7"/>
  <c r="R244" i="7"/>
  <c r="E244" i="7"/>
  <c r="Q244" i="7"/>
  <c r="S244" i="7"/>
  <c r="A244" i="7"/>
  <c r="B244" i="7"/>
  <c r="D244" i="7"/>
  <c r="J244" i="7"/>
  <c r="K244" i="7"/>
  <c r="H333" i="7"/>
  <c r="T331" i="7"/>
  <c r="E331" i="7"/>
  <c r="M330" i="7"/>
  <c r="L328" i="7"/>
  <c r="J326" i="7"/>
  <c r="E325" i="7"/>
  <c r="S325" i="7"/>
  <c r="A325" i="7"/>
  <c r="H324" i="7"/>
  <c r="M321" i="7"/>
  <c r="D319" i="7"/>
  <c r="K318" i="7"/>
  <c r="J317" i="7"/>
  <c r="H317" i="7"/>
  <c r="H315" i="7"/>
  <c r="A313" i="7"/>
  <c r="N313" i="7"/>
  <c r="D313" i="7"/>
  <c r="S313" i="7"/>
  <c r="H313" i="7"/>
  <c r="D310" i="7"/>
  <c r="A308" i="7"/>
  <c r="N308" i="7"/>
  <c r="D308" i="7"/>
  <c r="S308" i="7"/>
  <c r="H308" i="7"/>
  <c r="K308" i="7"/>
  <c r="J307" i="7"/>
  <c r="L307" i="7"/>
  <c r="N307" i="7"/>
  <c r="B307" i="7"/>
  <c r="Q307" i="7"/>
  <c r="T303" i="7"/>
  <c r="B303" i="7"/>
  <c r="L299" i="7"/>
  <c r="J298" i="7"/>
  <c r="L297" i="7"/>
  <c r="K296" i="7"/>
  <c r="D281" i="7"/>
  <c r="H277" i="7"/>
  <c r="E264" i="7"/>
  <c r="S264" i="7"/>
  <c r="K264" i="7"/>
  <c r="D264" i="7"/>
  <c r="H264" i="7"/>
  <c r="J264" i="7"/>
  <c r="L264" i="7"/>
  <c r="M264" i="7"/>
  <c r="N264" i="7"/>
  <c r="D226" i="7"/>
  <c r="R226" i="7"/>
  <c r="C226" i="7"/>
  <c r="S226" i="7"/>
  <c r="H226" i="7"/>
  <c r="J226" i="7"/>
  <c r="K226" i="7"/>
  <c r="L226" i="7"/>
  <c r="A226" i="7"/>
  <c r="B226" i="7"/>
  <c r="E226" i="7"/>
  <c r="M226" i="7"/>
  <c r="N226" i="7"/>
  <c r="H254" i="7"/>
  <c r="D254" i="7"/>
  <c r="S254" i="7"/>
  <c r="K254" i="7"/>
  <c r="A287" i="7"/>
  <c r="R282" i="7"/>
  <c r="C282" i="7"/>
  <c r="A278" i="7"/>
  <c r="N278" i="7"/>
  <c r="R273" i="7"/>
  <c r="B273" i="7"/>
  <c r="D269" i="7"/>
  <c r="J267" i="7"/>
  <c r="M267" i="7"/>
  <c r="S266" i="7"/>
  <c r="B266" i="7"/>
  <c r="S263" i="7"/>
  <c r="B263" i="7"/>
  <c r="D259" i="7"/>
  <c r="J257" i="7"/>
  <c r="M257" i="7"/>
  <c r="S256" i="7"/>
  <c r="B256" i="7"/>
  <c r="N254" i="7"/>
  <c r="M250" i="7"/>
  <c r="C250" i="7"/>
  <c r="R250" i="7"/>
  <c r="H250" i="7"/>
  <c r="R249" i="7"/>
  <c r="A249" i="7"/>
  <c r="K247" i="7"/>
  <c r="J247" i="7"/>
  <c r="N247" i="7"/>
  <c r="H239" i="7"/>
  <c r="T239" i="7"/>
  <c r="C239" i="7"/>
  <c r="R239" i="7"/>
  <c r="E239" i="7"/>
  <c r="J239" i="7"/>
  <c r="L239" i="7"/>
  <c r="A237" i="7"/>
  <c r="K222" i="7"/>
  <c r="B222" i="7"/>
  <c r="Q222" i="7"/>
  <c r="D222" i="7"/>
  <c r="S222" i="7"/>
  <c r="E222" i="7"/>
  <c r="T222" i="7"/>
  <c r="H222" i="7"/>
  <c r="J222" i="7"/>
  <c r="L179" i="7"/>
  <c r="A179" i="7"/>
  <c r="N179" i="7"/>
  <c r="B179" i="7"/>
  <c r="R179" i="7"/>
  <c r="C179" i="7"/>
  <c r="D179" i="7"/>
  <c r="T179" i="7"/>
  <c r="J179" i="7"/>
  <c r="Q179" i="7"/>
  <c r="S179" i="7"/>
  <c r="E179" i="7"/>
  <c r="M179" i="7"/>
  <c r="J171" i="7"/>
  <c r="L171" i="7"/>
  <c r="D171" i="7"/>
  <c r="T171" i="7"/>
  <c r="E171" i="7"/>
  <c r="H171" i="7"/>
  <c r="K171" i="7"/>
  <c r="M171" i="7"/>
  <c r="N171" i="7"/>
  <c r="A171" i="7"/>
  <c r="Q171" i="7"/>
  <c r="B171" i="7"/>
  <c r="C171" i="7"/>
  <c r="S171" i="7"/>
  <c r="L154" i="7"/>
  <c r="A154" i="7"/>
  <c r="N154" i="7"/>
  <c r="B154" i="7"/>
  <c r="R154" i="7"/>
  <c r="C154" i="7"/>
  <c r="S154" i="7"/>
  <c r="D154" i="7"/>
  <c r="T154" i="7"/>
  <c r="E154" i="7"/>
  <c r="H154" i="7"/>
  <c r="J154" i="7"/>
  <c r="K154" i="7"/>
  <c r="M154" i="7"/>
  <c r="Q154" i="7"/>
  <c r="E314" i="7"/>
  <c r="S314" i="7"/>
  <c r="A314" i="7"/>
  <c r="A305" i="7"/>
  <c r="H304" i="7"/>
  <c r="T295" i="7"/>
  <c r="E295" i="7"/>
  <c r="E289" i="7"/>
  <c r="S289" i="7"/>
  <c r="A289" i="7"/>
  <c r="N287" i="7"/>
  <c r="Q282" i="7"/>
  <c r="B282" i="7"/>
  <c r="A280" i="7"/>
  <c r="H279" i="7"/>
  <c r="M278" i="7"/>
  <c r="T272" i="7"/>
  <c r="D272" i="7"/>
  <c r="T269" i="7"/>
  <c r="C269" i="7"/>
  <c r="N267" i="7"/>
  <c r="R266" i="7"/>
  <c r="T262" i="7"/>
  <c r="D262" i="7"/>
  <c r="T259" i="7"/>
  <c r="C259" i="7"/>
  <c r="N257" i="7"/>
  <c r="R256" i="7"/>
  <c r="M254" i="7"/>
  <c r="N250" i="7"/>
  <c r="M247" i="7"/>
  <c r="K242" i="7"/>
  <c r="N242" i="7"/>
  <c r="C242" i="7"/>
  <c r="R242" i="7"/>
  <c r="E242" i="7"/>
  <c r="T242" i="7"/>
  <c r="D241" i="7"/>
  <c r="R241" i="7"/>
  <c r="E241" i="7"/>
  <c r="T241" i="7"/>
  <c r="K241" i="7"/>
  <c r="M241" i="7"/>
  <c r="N239" i="7"/>
  <c r="M235" i="7"/>
  <c r="B235" i="7"/>
  <c r="Q235" i="7"/>
  <c r="D235" i="7"/>
  <c r="S235" i="7"/>
  <c r="E235" i="7"/>
  <c r="T235" i="7"/>
  <c r="J235" i="7"/>
  <c r="N222" i="7"/>
  <c r="K200" i="7"/>
  <c r="M200" i="7"/>
  <c r="C200" i="7"/>
  <c r="Q200" i="7"/>
  <c r="B200" i="7"/>
  <c r="T200" i="7"/>
  <c r="D200" i="7"/>
  <c r="E200" i="7"/>
  <c r="H200" i="7"/>
  <c r="J200" i="7"/>
  <c r="L200" i="7"/>
  <c r="K179" i="7"/>
  <c r="A282" i="7"/>
  <c r="A273" i="7"/>
  <c r="N273" i="7"/>
  <c r="D273" i="7"/>
  <c r="R269" i="7"/>
  <c r="B269" i="7"/>
  <c r="C266" i="7"/>
  <c r="Q266" i="7"/>
  <c r="H266" i="7"/>
  <c r="T266" i="7"/>
  <c r="A263" i="7"/>
  <c r="N263" i="7"/>
  <c r="D263" i="7"/>
  <c r="R263" i="7"/>
  <c r="R259" i="7"/>
  <c r="B259" i="7"/>
  <c r="C256" i="7"/>
  <c r="Q256" i="7"/>
  <c r="H256" i="7"/>
  <c r="T256" i="7"/>
  <c r="L254" i="7"/>
  <c r="H249" i="7"/>
  <c r="T249" i="7"/>
  <c r="K249" i="7"/>
  <c r="N249" i="7"/>
  <c r="L247" i="7"/>
  <c r="S237" i="7"/>
  <c r="M222" i="7"/>
  <c r="H217" i="7"/>
  <c r="T217" i="7"/>
  <c r="K217" i="7"/>
  <c r="A217" i="7"/>
  <c r="Q217" i="7"/>
  <c r="B217" i="7"/>
  <c r="R217" i="7"/>
  <c r="C217" i="7"/>
  <c r="S217" i="7"/>
  <c r="D217" i="7"/>
  <c r="E217" i="7"/>
  <c r="J217" i="7"/>
  <c r="H179" i="7"/>
  <c r="M314" i="7"/>
  <c r="E309" i="7"/>
  <c r="S309" i="7"/>
  <c r="A309" i="7"/>
  <c r="M305" i="7"/>
  <c r="R304" i="7"/>
  <c r="A300" i="7"/>
  <c r="R295" i="7"/>
  <c r="C295" i="7"/>
  <c r="M289" i="7"/>
  <c r="L287" i="7"/>
  <c r="E284" i="7"/>
  <c r="S284" i="7"/>
  <c r="A284" i="7"/>
  <c r="N282" i="7"/>
  <c r="M280" i="7"/>
  <c r="R279" i="7"/>
  <c r="K278" i="7"/>
  <c r="A275" i="7"/>
  <c r="M273" i="7"/>
  <c r="R272" i="7"/>
  <c r="Q269" i="7"/>
  <c r="K267" i="7"/>
  <c r="N266" i="7"/>
  <c r="M263" i="7"/>
  <c r="R262" i="7"/>
  <c r="Q259" i="7"/>
  <c r="K257" i="7"/>
  <c r="N256" i="7"/>
  <c r="J254" i="7"/>
  <c r="K250" i="7"/>
  <c r="M249" i="7"/>
  <c r="H247" i="7"/>
  <c r="L242" i="7"/>
  <c r="L241" i="7"/>
  <c r="K239" i="7"/>
  <c r="D236" i="7"/>
  <c r="R236" i="7"/>
  <c r="K236" i="7"/>
  <c r="M236" i="7"/>
  <c r="N236" i="7"/>
  <c r="B236" i="7"/>
  <c r="Q236" i="7"/>
  <c r="L235" i="7"/>
  <c r="L222" i="7"/>
  <c r="D219" i="7"/>
  <c r="R219" i="7"/>
  <c r="H219" i="7"/>
  <c r="T219" i="7"/>
  <c r="C219" i="7"/>
  <c r="E219" i="7"/>
  <c r="J219" i="7"/>
  <c r="K219" i="7"/>
  <c r="L219" i="7"/>
  <c r="M219" i="7"/>
  <c r="N217" i="7"/>
  <c r="D204" i="7"/>
  <c r="R204" i="7"/>
  <c r="H204" i="7"/>
  <c r="T204" i="7"/>
  <c r="L204" i="7"/>
  <c r="A204" i="7"/>
  <c r="S204" i="7"/>
  <c r="B204" i="7"/>
  <c r="C204" i="7"/>
  <c r="E204" i="7"/>
  <c r="J204" i="7"/>
  <c r="K204" i="7"/>
  <c r="A200" i="7"/>
  <c r="H192" i="7"/>
  <c r="T192" i="7"/>
  <c r="K192" i="7"/>
  <c r="A192" i="7"/>
  <c r="N192" i="7"/>
  <c r="B192" i="7"/>
  <c r="S192" i="7"/>
  <c r="C192" i="7"/>
  <c r="D192" i="7"/>
  <c r="E192" i="7"/>
  <c r="J192" i="7"/>
  <c r="L192" i="7"/>
  <c r="Q192" i="7"/>
  <c r="C175" i="7"/>
  <c r="Q175" i="7"/>
  <c r="E175" i="7"/>
  <c r="S175" i="7"/>
  <c r="B175" i="7"/>
  <c r="T175" i="7"/>
  <c r="D175" i="7"/>
  <c r="H175" i="7"/>
  <c r="J175" i="7"/>
  <c r="K175" i="7"/>
  <c r="L175" i="7"/>
  <c r="A175" i="7"/>
  <c r="M175" i="7"/>
  <c r="R175" i="7"/>
  <c r="E269" i="7"/>
  <c r="S269" i="7"/>
  <c r="K269" i="7"/>
  <c r="E259" i="7"/>
  <c r="S259" i="7"/>
  <c r="K259" i="7"/>
  <c r="E254" i="7"/>
  <c r="K237" i="7"/>
  <c r="C237" i="7"/>
  <c r="R237" i="7"/>
  <c r="E237" i="7"/>
  <c r="T237" i="7"/>
  <c r="H237" i="7"/>
  <c r="L237" i="7"/>
  <c r="H197" i="7"/>
  <c r="T197" i="7"/>
  <c r="K197" i="7"/>
  <c r="A197" i="7"/>
  <c r="N197" i="7"/>
  <c r="Q197" i="7"/>
  <c r="R197" i="7"/>
  <c r="B197" i="7"/>
  <c r="S197" i="7"/>
  <c r="C197" i="7"/>
  <c r="D197" i="7"/>
  <c r="E197" i="7"/>
  <c r="M197" i="7"/>
  <c r="N175" i="7"/>
  <c r="E304" i="7"/>
  <c r="S304" i="7"/>
  <c r="A304" i="7"/>
  <c r="A295" i="7"/>
  <c r="H287" i="7"/>
  <c r="L282" i="7"/>
  <c r="E279" i="7"/>
  <c r="S279" i="7"/>
  <c r="A279" i="7"/>
  <c r="H278" i="7"/>
  <c r="K273" i="7"/>
  <c r="J272" i="7"/>
  <c r="M272" i="7"/>
  <c r="N269" i="7"/>
  <c r="E267" i="7"/>
  <c r="L266" i="7"/>
  <c r="K263" i="7"/>
  <c r="J262" i="7"/>
  <c r="M262" i="7"/>
  <c r="N259" i="7"/>
  <c r="E257" i="7"/>
  <c r="L256" i="7"/>
  <c r="C254" i="7"/>
  <c r="E250" i="7"/>
  <c r="J249" i="7"/>
  <c r="D247" i="7"/>
  <c r="H242" i="7"/>
  <c r="H241" i="7"/>
  <c r="B239" i="7"/>
  <c r="N237" i="7"/>
  <c r="H235" i="7"/>
  <c r="A222" i="7"/>
  <c r="B219" i="7"/>
  <c r="L217" i="7"/>
  <c r="L197" i="7"/>
  <c r="A182" i="7"/>
  <c r="N182" i="7"/>
  <c r="C182" i="7"/>
  <c r="Q182" i="7"/>
  <c r="D182" i="7"/>
  <c r="T182" i="7"/>
  <c r="H182" i="7"/>
  <c r="L182" i="7"/>
  <c r="R182" i="7"/>
  <c r="S182" i="7"/>
  <c r="B182" i="7"/>
  <c r="E182" i="7"/>
  <c r="M182" i="7"/>
  <c r="J161" i="7"/>
  <c r="L161" i="7"/>
  <c r="B161" i="7"/>
  <c r="R161" i="7"/>
  <c r="C161" i="7"/>
  <c r="S161" i="7"/>
  <c r="D161" i="7"/>
  <c r="T161" i="7"/>
  <c r="E161" i="7"/>
  <c r="H161" i="7"/>
  <c r="K161" i="7"/>
  <c r="M161" i="7"/>
  <c r="N161" i="7"/>
  <c r="A161" i="7"/>
  <c r="C120" i="7"/>
  <c r="Q120" i="7"/>
  <c r="D120" i="7"/>
  <c r="R120" i="7"/>
  <c r="E120" i="7"/>
  <c r="S120" i="7"/>
  <c r="H120" i="7"/>
  <c r="T120" i="7"/>
  <c r="J120" i="7"/>
  <c r="A120" i="7"/>
  <c r="B120" i="7"/>
  <c r="K120" i="7"/>
  <c r="L120" i="7"/>
  <c r="M120" i="7"/>
  <c r="N120" i="7"/>
  <c r="J116" i="7"/>
  <c r="K116" i="7"/>
  <c r="L116" i="7"/>
  <c r="M116" i="7"/>
  <c r="A116" i="7"/>
  <c r="N116" i="7"/>
  <c r="R116" i="7"/>
  <c r="S116" i="7"/>
  <c r="T116" i="7"/>
  <c r="B116" i="7"/>
  <c r="C116" i="7"/>
  <c r="D116" i="7"/>
  <c r="E116" i="7"/>
  <c r="H116" i="7"/>
  <c r="A87" i="7"/>
  <c r="N87" i="7"/>
  <c r="B87" i="7"/>
  <c r="Q87" i="7"/>
  <c r="C87" i="7"/>
  <c r="R87" i="7"/>
  <c r="D87" i="7"/>
  <c r="S87" i="7"/>
  <c r="E87" i="7"/>
  <c r="T87" i="7"/>
  <c r="H87" i="7"/>
  <c r="J87" i="7"/>
  <c r="K87" i="7"/>
  <c r="L87" i="7"/>
  <c r="M87" i="7"/>
  <c r="A245" i="7"/>
  <c r="S240" i="7"/>
  <c r="D240" i="7"/>
  <c r="H234" i="7"/>
  <c r="T234" i="7"/>
  <c r="A234" i="7"/>
  <c r="A232" i="7"/>
  <c r="S229" i="7"/>
  <c r="D229" i="7"/>
  <c r="S227" i="7"/>
  <c r="D227" i="7"/>
  <c r="D221" i="7"/>
  <c r="R221" i="7"/>
  <c r="A221" i="7"/>
  <c r="S215" i="7"/>
  <c r="C215" i="7"/>
  <c r="S212" i="7"/>
  <c r="C212" i="7"/>
  <c r="K210" i="7"/>
  <c r="M210" i="7"/>
  <c r="H207" i="7"/>
  <c r="T207" i="7"/>
  <c r="K207" i="7"/>
  <c r="C202" i="7"/>
  <c r="K195" i="7"/>
  <c r="M195" i="7"/>
  <c r="C195" i="7"/>
  <c r="Q195" i="7"/>
  <c r="B189" i="7"/>
  <c r="H187" i="7"/>
  <c r="T187" i="7"/>
  <c r="K187" i="7"/>
  <c r="A187" i="7"/>
  <c r="N187" i="7"/>
  <c r="A177" i="7"/>
  <c r="N177" i="7"/>
  <c r="C177" i="7"/>
  <c r="Q177" i="7"/>
  <c r="K177" i="7"/>
  <c r="L177" i="7"/>
  <c r="M177" i="7"/>
  <c r="R177" i="7"/>
  <c r="B177" i="7"/>
  <c r="S177" i="7"/>
  <c r="S202" i="7"/>
  <c r="B202" i="7"/>
  <c r="D194" i="7"/>
  <c r="R194" i="7"/>
  <c r="H194" i="7"/>
  <c r="T194" i="7"/>
  <c r="L194" i="7"/>
  <c r="T178" i="7"/>
  <c r="E168" i="7"/>
  <c r="S168" i="7"/>
  <c r="J168" i="7"/>
  <c r="B168" i="7"/>
  <c r="R168" i="7"/>
  <c r="C168" i="7"/>
  <c r="T168" i="7"/>
  <c r="D168" i="7"/>
  <c r="H168" i="7"/>
  <c r="K168" i="7"/>
  <c r="L168" i="7"/>
  <c r="N168" i="7"/>
  <c r="C150" i="7"/>
  <c r="Q150" i="7"/>
  <c r="E150" i="7"/>
  <c r="S150" i="7"/>
  <c r="B150" i="7"/>
  <c r="T150" i="7"/>
  <c r="D150" i="7"/>
  <c r="H150" i="7"/>
  <c r="J150" i="7"/>
  <c r="K150" i="7"/>
  <c r="L150" i="7"/>
  <c r="M150" i="7"/>
  <c r="N150" i="7"/>
  <c r="B270" i="7"/>
  <c r="B265" i="7"/>
  <c r="B260" i="7"/>
  <c r="B255" i="7"/>
  <c r="D251" i="7"/>
  <c r="R251" i="7"/>
  <c r="A251" i="7"/>
  <c r="L245" i="7"/>
  <c r="Q240" i="7"/>
  <c r="B240" i="7"/>
  <c r="M234" i="7"/>
  <c r="M232" i="7"/>
  <c r="Q229" i="7"/>
  <c r="Q227" i="7"/>
  <c r="B227" i="7"/>
  <c r="A225" i="7"/>
  <c r="M221" i="7"/>
  <c r="Q215" i="7"/>
  <c r="Q212" i="7"/>
  <c r="L210" i="7"/>
  <c r="D209" i="7"/>
  <c r="R209" i="7"/>
  <c r="H209" i="7"/>
  <c r="T209" i="7"/>
  <c r="M207" i="7"/>
  <c r="R202" i="7"/>
  <c r="L195" i="7"/>
  <c r="N194" i="7"/>
  <c r="K190" i="7"/>
  <c r="M190" i="7"/>
  <c r="C190" i="7"/>
  <c r="Q190" i="7"/>
  <c r="L187" i="7"/>
  <c r="R178" i="7"/>
  <c r="H177" i="7"/>
  <c r="M168" i="7"/>
  <c r="A150" i="7"/>
  <c r="C110" i="7"/>
  <c r="Q110" i="7"/>
  <c r="D110" i="7"/>
  <c r="R110" i="7"/>
  <c r="E110" i="7"/>
  <c r="S110" i="7"/>
  <c r="H110" i="7"/>
  <c r="T110" i="7"/>
  <c r="J110" i="7"/>
  <c r="M110" i="7"/>
  <c r="A110" i="7"/>
  <c r="B110" i="7"/>
  <c r="K110" i="7"/>
  <c r="L110" i="7"/>
  <c r="N110" i="7"/>
  <c r="A240" i="7"/>
  <c r="H229" i="7"/>
  <c r="T229" i="7"/>
  <c r="A229" i="7"/>
  <c r="A227" i="7"/>
  <c r="K215" i="7"/>
  <c r="M215" i="7"/>
  <c r="H212" i="7"/>
  <c r="T212" i="7"/>
  <c r="K212" i="7"/>
  <c r="M194" i="7"/>
  <c r="D189" i="7"/>
  <c r="R189" i="7"/>
  <c r="H189" i="7"/>
  <c r="T189" i="7"/>
  <c r="L189" i="7"/>
  <c r="C185" i="7"/>
  <c r="Q185" i="7"/>
  <c r="E185" i="7"/>
  <c r="S185" i="7"/>
  <c r="H185" i="7"/>
  <c r="K185" i="7"/>
  <c r="N185" i="7"/>
  <c r="E177" i="7"/>
  <c r="A168" i="7"/>
  <c r="J131" i="7"/>
  <c r="K131" i="7"/>
  <c r="L131" i="7"/>
  <c r="Q131" i="7"/>
  <c r="A131" i="7"/>
  <c r="R131" i="7"/>
  <c r="B131" i="7"/>
  <c r="S131" i="7"/>
  <c r="C131" i="7"/>
  <c r="T131" i="7"/>
  <c r="D131" i="7"/>
  <c r="E131" i="7"/>
  <c r="H131" i="7"/>
  <c r="M131" i="7"/>
  <c r="H202" i="7"/>
  <c r="T202" i="7"/>
  <c r="K202" i="7"/>
  <c r="A202" i="7"/>
  <c r="N202" i="7"/>
  <c r="E178" i="7"/>
  <c r="S178" i="7"/>
  <c r="J178" i="7"/>
  <c r="D178" i="7"/>
  <c r="H178" i="7"/>
  <c r="K178" i="7"/>
  <c r="M178" i="7"/>
  <c r="N178" i="7"/>
  <c r="A172" i="7"/>
  <c r="N172" i="7"/>
  <c r="C172" i="7"/>
  <c r="Q172" i="7"/>
  <c r="R172" i="7"/>
  <c r="B172" i="7"/>
  <c r="S172" i="7"/>
  <c r="D172" i="7"/>
  <c r="T172" i="7"/>
  <c r="E172" i="7"/>
  <c r="H172" i="7"/>
  <c r="J172" i="7"/>
  <c r="L172" i="7"/>
  <c r="N131" i="7"/>
  <c r="L251" i="7"/>
  <c r="D246" i="7"/>
  <c r="R246" i="7"/>
  <c r="A246" i="7"/>
  <c r="H245" i="7"/>
  <c r="L240" i="7"/>
  <c r="J234" i="7"/>
  <c r="H232" i="7"/>
  <c r="M229" i="7"/>
  <c r="M227" i="7"/>
  <c r="K225" i="7"/>
  <c r="J221" i="7"/>
  <c r="A220" i="7"/>
  <c r="L215" i="7"/>
  <c r="D214" i="7"/>
  <c r="R214" i="7"/>
  <c r="H214" i="7"/>
  <c r="T214" i="7"/>
  <c r="M212" i="7"/>
  <c r="E210" i="7"/>
  <c r="L209" i="7"/>
  <c r="E207" i="7"/>
  <c r="M202" i="7"/>
  <c r="E195" i="7"/>
  <c r="J194" i="7"/>
  <c r="J190" i="7"/>
  <c r="M189" i="7"/>
  <c r="D187" i="7"/>
  <c r="L185" i="7"/>
  <c r="J181" i="7"/>
  <c r="L181" i="7"/>
  <c r="H181" i="7"/>
  <c r="M181" i="7"/>
  <c r="A181" i="7"/>
  <c r="Q181" i="7"/>
  <c r="L178" i="7"/>
  <c r="M172" i="7"/>
  <c r="C130" i="7"/>
  <c r="Q130" i="7"/>
  <c r="D130" i="7"/>
  <c r="R130" i="7"/>
  <c r="E130" i="7"/>
  <c r="S130" i="7"/>
  <c r="T130" i="7"/>
  <c r="A130" i="7"/>
  <c r="B130" i="7"/>
  <c r="H130" i="7"/>
  <c r="J130" i="7"/>
  <c r="K130" i="7"/>
  <c r="L130" i="7"/>
  <c r="M130" i="7"/>
  <c r="R160" i="7"/>
  <c r="A157" i="7"/>
  <c r="N157" i="7"/>
  <c r="C157" i="7"/>
  <c r="Q157" i="7"/>
  <c r="Q153" i="7"/>
  <c r="L144" i="7"/>
  <c r="M144" i="7"/>
  <c r="A144" i="7"/>
  <c r="N144" i="7"/>
  <c r="E143" i="7"/>
  <c r="S143" i="7"/>
  <c r="H143" i="7"/>
  <c r="T143" i="7"/>
  <c r="J143" i="7"/>
  <c r="E98" i="7"/>
  <c r="S98" i="7"/>
  <c r="C98" i="7"/>
  <c r="R98" i="7"/>
  <c r="D98" i="7"/>
  <c r="T98" i="7"/>
  <c r="H98" i="7"/>
  <c r="J98" i="7"/>
  <c r="K98" i="7"/>
  <c r="L98" i="7"/>
  <c r="M98" i="7"/>
  <c r="N98" i="7"/>
  <c r="K79" i="7"/>
  <c r="L79" i="7"/>
  <c r="M79" i="7"/>
  <c r="A79" i="7"/>
  <c r="R79" i="7"/>
  <c r="B79" i="7"/>
  <c r="S79" i="7"/>
  <c r="C79" i="7"/>
  <c r="T79" i="7"/>
  <c r="D79" i="7"/>
  <c r="E79" i="7"/>
  <c r="H79" i="7"/>
  <c r="J79" i="7"/>
  <c r="N79" i="7"/>
  <c r="E35" i="7"/>
  <c r="S35" i="7"/>
  <c r="J35" i="7"/>
  <c r="H35" i="7"/>
  <c r="K35" i="7"/>
  <c r="L35" i="7"/>
  <c r="T35" i="7"/>
  <c r="A35" i="7"/>
  <c r="B35" i="7"/>
  <c r="C35" i="7"/>
  <c r="D35" i="7"/>
  <c r="M35" i="7"/>
  <c r="N35" i="7"/>
  <c r="Q35" i="7"/>
  <c r="L164" i="7"/>
  <c r="A164" i="7"/>
  <c r="N164" i="7"/>
  <c r="C160" i="7"/>
  <c r="Q160" i="7"/>
  <c r="E160" i="7"/>
  <c r="S160" i="7"/>
  <c r="E153" i="7"/>
  <c r="S153" i="7"/>
  <c r="J153" i="7"/>
  <c r="J136" i="7"/>
  <c r="K136" i="7"/>
  <c r="L136" i="7"/>
  <c r="C135" i="7"/>
  <c r="Q135" i="7"/>
  <c r="D135" i="7"/>
  <c r="R135" i="7"/>
  <c r="E135" i="7"/>
  <c r="S135" i="7"/>
  <c r="L129" i="7"/>
  <c r="M129" i="7"/>
  <c r="A129" i="7"/>
  <c r="N129" i="7"/>
  <c r="E128" i="7"/>
  <c r="S128" i="7"/>
  <c r="H128" i="7"/>
  <c r="T128" i="7"/>
  <c r="J128" i="7"/>
  <c r="L128" i="7"/>
  <c r="E123" i="7"/>
  <c r="S123" i="7"/>
  <c r="H123" i="7"/>
  <c r="T123" i="7"/>
  <c r="J123" i="7"/>
  <c r="K123" i="7"/>
  <c r="L123" i="7"/>
  <c r="C105" i="7"/>
  <c r="B105" i="7"/>
  <c r="Q105" i="7"/>
  <c r="D105" i="7"/>
  <c r="R105" i="7"/>
  <c r="E105" i="7"/>
  <c r="S105" i="7"/>
  <c r="H105" i="7"/>
  <c r="T105" i="7"/>
  <c r="J105" i="7"/>
  <c r="M105" i="7"/>
  <c r="B98" i="7"/>
  <c r="E40" i="7"/>
  <c r="S40" i="7"/>
  <c r="J40" i="7"/>
  <c r="A40" i="7"/>
  <c r="Q40" i="7"/>
  <c r="B40" i="7"/>
  <c r="R40" i="7"/>
  <c r="C40" i="7"/>
  <c r="T40" i="7"/>
  <c r="D40" i="7"/>
  <c r="H40" i="7"/>
  <c r="K40" i="7"/>
  <c r="L40" i="7"/>
  <c r="M40" i="7"/>
  <c r="N40" i="7"/>
  <c r="R170" i="7"/>
  <c r="A167" i="7"/>
  <c r="N167" i="7"/>
  <c r="C167" i="7"/>
  <c r="Q167" i="7"/>
  <c r="M164" i="7"/>
  <c r="Q163" i="7"/>
  <c r="E162" i="7"/>
  <c r="N160" i="7"/>
  <c r="L157" i="7"/>
  <c r="Q156" i="7"/>
  <c r="N153" i="7"/>
  <c r="S152" i="7"/>
  <c r="B152" i="7"/>
  <c r="J144" i="7"/>
  <c r="M143" i="7"/>
  <c r="R141" i="7"/>
  <c r="A141" i="7"/>
  <c r="A140" i="7"/>
  <c r="N136" i="7"/>
  <c r="N135" i="7"/>
  <c r="R134" i="7"/>
  <c r="R133" i="7"/>
  <c r="A133" i="7"/>
  <c r="K129" i="7"/>
  <c r="N128" i="7"/>
  <c r="R126" i="7"/>
  <c r="C125" i="7"/>
  <c r="Q125" i="7"/>
  <c r="D125" i="7"/>
  <c r="R125" i="7"/>
  <c r="E125" i="7"/>
  <c r="S125" i="7"/>
  <c r="J125" i="7"/>
  <c r="N123" i="7"/>
  <c r="S111" i="7"/>
  <c r="N105" i="7"/>
  <c r="A98" i="7"/>
  <c r="J96" i="7"/>
  <c r="B96" i="7"/>
  <c r="Q96" i="7"/>
  <c r="C96" i="7"/>
  <c r="R96" i="7"/>
  <c r="D96" i="7"/>
  <c r="S96" i="7"/>
  <c r="E96" i="7"/>
  <c r="T96" i="7"/>
  <c r="H96" i="7"/>
  <c r="K96" i="7"/>
  <c r="L96" i="7"/>
  <c r="M96" i="7"/>
  <c r="D78" i="7"/>
  <c r="R78" i="7"/>
  <c r="B78" i="7"/>
  <c r="Q78" i="7"/>
  <c r="C78" i="7"/>
  <c r="S78" i="7"/>
  <c r="A78" i="7"/>
  <c r="E78" i="7"/>
  <c r="H78" i="7"/>
  <c r="J78" i="7"/>
  <c r="K78" i="7"/>
  <c r="L78" i="7"/>
  <c r="M78" i="7"/>
  <c r="N78" i="7"/>
  <c r="L174" i="7"/>
  <c r="A174" i="7"/>
  <c r="N174" i="7"/>
  <c r="C170" i="7"/>
  <c r="Q170" i="7"/>
  <c r="E170" i="7"/>
  <c r="S170" i="7"/>
  <c r="K164" i="7"/>
  <c r="E163" i="7"/>
  <c r="S163" i="7"/>
  <c r="J163" i="7"/>
  <c r="T162" i="7"/>
  <c r="D162" i="7"/>
  <c r="M160" i="7"/>
  <c r="K157" i="7"/>
  <c r="J156" i="7"/>
  <c r="L156" i="7"/>
  <c r="M153" i="7"/>
  <c r="L149" i="7"/>
  <c r="M149" i="7"/>
  <c r="A149" i="7"/>
  <c r="N149" i="7"/>
  <c r="E148" i="7"/>
  <c r="S148" i="7"/>
  <c r="H148" i="7"/>
  <c r="T148" i="7"/>
  <c r="J148" i="7"/>
  <c r="H144" i="7"/>
  <c r="L143" i="7"/>
  <c r="M136" i="7"/>
  <c r="M135" i="7"/>
  <c r="J129" i="7"/>
  <c r="M128" i="7"/>
  <c r="M123" i="7"/>
  <c r="J121" i="7"/>
  <c r="K121" i="7"/>
  <c r="L121" i="7"/>
  <c r="M121" i="7"/>
  <c r="A121" i="7"/>
  <c r="N121" i="7"/>
  <c r="E113" i="7"/>
  <c r="S113" i="7"/>
  <c r="H113" i="7"/>
  <c r="T113" i="7"/>
  <c r="J113" i="7"/>
  <c r="K113" i="7"/>
  <c r="L113" i="7"/>
  <c r="L105" i="7"/>
  <c r="L55" i="7"/>
  <c r="J164" i="7"/>
  <c r="L160" i="7"/>
  <c r="J157" i="7"/>
  <c r="L153" i="7"/>
  <c r="A152" i="7"/>
  <c r="N152" i="7"/>
  <c r="C152" i="7"/>
  <c r="Q152" i="7"/>
  <c r="E144" i="7"/>
  <c r="K143" i="7"/>
  <c r="J141" i="7"/>
  <c r="K141" i="7"/>
  <c r="L141" i="7"/>
  <c r="C140" i="7"/>
  <c r="Q140" i="7"/>
  <c r="D140" i="7"/>
  <c r="R140" i="7"/>
  <c r="E140" i="7"/>
  <c r="S140" i="7"/>
  <c r="H136" i="7"/>
  <c r="L135" i="7"/>
  <c r="L134" i="7"/>
  <c r="M134" i="7"/>
  <c r="A134" i="7"/>
  <c r="N134" i="7"/>
  <c r="E133" i="7"/>
  <c r="S133" i="7"/>
  <c r="H133" i="7"/>
  <c r="T133" i="7"/>
  <c r="J133" i="7"/>
  <c r="H129" i="7"/>
  <c r="K128" i="7"/>
  <c r="J126" i="7"/>
  <c r="K126" i="7"/>
  <c r="L126" i="7"/>
  <c r="A126" i="7"/>
  <c r="N126" i="7"/>
  <c r="D123" i="7"/>
  <c r="J111" i="7"/>
  <c r="K111" i="7"/>
  <c r="L111" i="7"/>
  <c r="M111" i="7"/>
  <c r="A111" i="7"/>
  <c r="N111" i="7"/>
  <c r="D111" i="7"/>
  <c r="R111" i="7"/>
  <c r="K105" i="7"/>
  <c r="A96" i="7"/>
  <c r="R216" i="7"/>
  <c r="D216" i="7"/>
  <c r="R211" i="7"/>
  <c r="D211" i="7"/>
  <c r="R206" i="7"/>
  <c r="D206" i="7"/>
  <c r="R201" i="7"/>
  <c r="D201" i="7"/>
  <c r="R196" i="7"/>
  <c r="D196" i="7"/>
  <c r="R191" i="7"/>
  <c r="D191" i="7"/>
  <c r="R186" i="7"/>
  <c r="D186" i="7"/>
  <c r="L184" i="7"/>
  <c r="A184" i="7"/>
  <c r="N184" i="7"/>
  <c r="R183" i="7"/>
  <c r="C180" i="7"/>
  <c r="Q180" i="7"/>
  <c r="E180" i="7"/>
  <c r="S180" i="7"/>
  <c r="R176" i="7"/>
  <c r="K174" i="7"/>
  <c r="E173" i="7"/>
  <c r="S173" i="7"/>
  <c r="J173" i="7"/>
  <c r="M170" i="7"/>
  <c r="R169" i="7"/>
  <c r="K167" i="7"/>
  <c r="J166" i="7"/>
  <c r="L166" i="7"/>
  <c r="T165" i="7"/>
  <c r="H164" i="7"/>
  <c r="M163" i="7"/>
  <c r="K160" i="7"/>
  <c r="L159" i="7"/>
  <c r="A159" i="7"/>
  <c r="N159" i="7"/>
  <c r="R158" i="7"/>
  <c r="H157" i="7"/>
  <c r="M156" i="7"/>
  <c r="C155" i="7"/>
  <c r="Q155" i="7"/>
  <c r="E155" i="7"/>
  <c r="S155" i="7"/>
  <c r="K153" i="7"/>
  <c r="M152" i="7"/>
  <c r="R151" i="7"/>
  <c r="J149" i="7"/>
  <c r="M148" i="7"/>
  <c r="R146" i="7"/>
  <c r="D144" i="7"/>
  <c r="D143" i="7"/>
  <c r="N141" i="7"/>
  <c r="N140" i="7"/>
  <c r="R138" i="7"/>
  <c r="E136" i="7"/>
  <c r="K135" i="7"/>
  <c r="K134" i="7"/>
  <c r="N133" i="7"/>
  <c r="E129" i="7"/>
  <c r="D128" i="7"/>
  <c r="M126" i="7"/>
  <c r="L125" i="7"/>
  <c r="C123" i="7"/>
  <c r="E121" i="7"/>
  <c r="C115" i="7"/>
  <c r="Q115" i="7"/>
  <c r="D115" i="7"/>
  <c r="R115" i="7"/>
  <c r="E115" i="7"/>
  <c r="S115" i="7"/>
  <c r="H115" i="7"/>
  <c r="T115" i="7"/>
  <c r="J115" i="7"/>
  <c r="M113" i="7"/>
  <c r="H111" i="7"/>
  <c r="A105" i="7"/>
  <c r="L89" i="7"/>
  <c r="C89" i="7"/>
  <c r="R89" i="7"/>
  <c r="D89" i="7"/>
  <c r="S89" i="7"/>
  <c r="E89" i="7"/>
  <c r="T89" i="7"/>
  <c r="H89" i="7"/>
  <c r="J89" i="7"/>
  <c r="K89" i="7"/>
  <c r="M89" i="7"/>
  <c r="N89" i="7"/>
  <c r="J174" i="7"/>
  <c r="L170" i="7"/>
  <c r="E164" i="7"/>
  <c r="L163" i="7"/>
  <c r="A162" i="7"/>
  <c r="N162" i="7"/>
  <c r="C162" i="7"/>
  <c r="Q162" i="7"/>
  <c r="J160" i="7"/>
  <c r="E157" i="7"/>
  <c r="K156" i="7"/>
  <c r="H153" i="7"/>
  <c r="L152" i="7"/>
  <c r="H149" i="7"/>
  <c r="L148" i="7"/>
  <c r="T144" i="7"/>
  <c r="C144" i="7"/>
  <c r="C143" i="7"/>
  <c r="M141" i="7"/>
  <c r="M140" i="7"/>
  <c r="D136" i="7"/>
  <c r="J135" i="7"/>
  <c r="J134" i="7"/>
  <c r="M133" i="7"/>
  <c r="D129" i="7"/>
  <c r="C128" i="7"/>
  <c r="H126" i="7"/>
  <c r="B123" i="7"/>
  <c r="D113" i="7"/>
  <c r="E111" i="7"/>
  <c r="J106" i="7"/>
  <c r="K106" i="7"/>
  <c r="L106" i="7"/>
  <c r="M106" i="7"/>
  <c r="A106" i="7"/>
  <c r="N106" i="7"/>
  <c r="D106" i="7"/>
  <c r="R106" i="7"/>
  <c r="E183" i="7"/>
  <c r="S183" i="7"/>
  <c r="J183" i="7"/>
  <c r="J176" i="7"/>
  <c r="L176" i="7"/>
  <c r="H174" i="7"/>
  <c r="K170" i="7"/>
  <c r="L169" i="7"/>
  <c r="A169" i="7"/>
  <c r="N169" i="7"/>
  <c r="H167" i="7"/>
  <c r="C165" i="7"/>
  <c r="Q165" i="7"/>
  <c r="E165" i="7"/>
  <c r="S165" i="7"/>
  <c r="T164" i="7"/>
  <c r="D164" i="7"/>
  <c r="K163" i="7"/>
  <c r="M162" i="7"/>
  <c r="H160" i="7"/>
  <c r="E158" i="7"/>
  <c r="S158" i="7"/>
  <c r="J158" i="7"/>
  <c r="T157" i="7"/>
  <c r="D157" i="7"/>
  <c r="H156" i="7"/>
  <c r="D153" i="7"/>
  <c r="K152" i="7"/>
  <c r="J151" i="7"/>
  <c r="L151" i="7"/>
  <c r="E149" i="7"/>
  <c r="K148" i="7"/>
  <c r="J146" i="7"/>
  <c r="K146" i="7"/>
  <c r="L146" i="7"/>
  <c r="C145" i="7"/>
  <c r="Q145" i="7"/>
  <c r="D145" i="7"/>
  <c r="R145" i="7"/>
  <c r="E145" i="7"/>
  <c r="S145" i="7"/>
  <c r="S144" i="7"/>
  <c r="B144" i="7"/>
  <c r="B143" i="7"/>
  <c r="H141" i="7"/>
  <c r="L140" i="7"/>
  <c r="L139" i="7"/>
  <c r="M139" i="7"/>
  <c r="A139" i="7"/>
  <c r="N139" i="7"/>
  <c r="E138" i="7"/>
  <c r="S138" i="7"/>
  <c r="H138" i="7"/>
  <c r="T138" i="7"/>
  <c r="J138" i="7"/>
  <c r="T136" i="7"/>
  <c r="C136" i="7"/>
  <c r="H135" i="7"/>
  <c r="H134" i="7"/>
  <c r="L133" i="7"/>
  <c r="T129" i="7"/>
  <c r="C129" i="7"/>
  <c r="B128" i="7"/>
  <c r="E126" i="7"/>
  <c r="H125" i="7"/>
  <c r="A123" i="7"/>
  <c r="C121" i="7"/>
  <c r="E118" i="7"/>
  <c r="S118" i="7"/>
  <c r="H118" i="7"/>
  <c r="T118" i="7"/>
  <c r="J118" i="7"/>
  <c r="K118" i="7"/>
  <c r="L118" i="7"/>
  <c r="M115" i="7"/>
  <c r="C113" i="7"/>
  <c r="C111" i="7"/>
  <c r="H106" i="7"/>
  <c r="B108" i="7"/>
  <c r="R102" i="7"/>
  <c r="C100" i="7"/>
  <c r="Q100" i="7"/>
  <c r="A100" i="7"/>
  <c r="S95" i="7"/>
  <c r="Q93" i="7"/>
  <c r="A91" i="7"/>
  <c r="R86" i="7"/>
  <c r="C86" i="7"/>
  <c r="Q84" i="7"/>
  <c r="B84" i="7"/>
  <c r="R77" i="7"/>
  <c r="E93" i="7"/>
  <c r="S93" i="7"/>
  <c r="A93" i="7"/>
  <c r="A84" i="7"/>
  <c r="K69" i="7"/>
  <c r="B69" i="7"/>
  <c r="Q69" i="7"/>
  <c r="D69" i="7"/>
  <c r="S69" i="7"/>
  <c r="E69" i="7"/>
  <c r="T69" i="7"/>
  <c r="A39" i="7"/>
  <c r="N39" i="7"/>
  <c r="C39" i="7"/>
  <c r="Q39" i="7"/>
  <c r="E39" i="7"/>
  <c r="H39" i="7"/>
  <c r="J39" i="7"/>
  <c r="T39" i="7"/>
  <c r="B39" i="7"/>
  <c r="D39" i="7"/>
  <c r="K39" i="7"/>
  <c r="L39" i="7"/>
  <c r="M39" i="7"/>
  <c r="R39" i="7"/>
  <c r="A102" i="7"/>
  <c r="N102" i="7"/>
  <c r="C95" i="7"/>
  <c r="Q95" i="7"/>
  <c r="A95" i="7"/>
  <c r="N93" i="7"/>
  <c r="A86" i="7"/>
  <c r="N84" i="7"/>
  <c r="M77" i="7"/>
  <c r="J77" i="7"/>
  <c r="K77" i="7"/>
  <c r="N69" i="7"/>
  <c r="D68" i="7"/>
  <c r="R68" i="7"/>
  <c r="J68" i="7"/>
  <c r="L68" i="7"/>
  <c r="M68" i="7"/>
  <c r="Q124" i="7"/>
  <c r="C124" i="7"/>
  <c r="Q119" i="7"/>
  <c r="C119" i="7"/>
  <c r="Q114" i="7"/>
  <c r="C114" i="7"/>
  <c r="Q109" i="7"/>
  <c r="C109" i="7"/>
  <c r="L108" i="7"/>
  <c r="A104" i="7"/>
  <c r="M102" i="7"/>
  <c r="L100" i="7"/>
  <c r="Q97" i="7"/>
  <c r="N95" i="7"/>
  <c r="M93" i="7"/>
  <c r="L91" i="7"/>
  <c r="R90" i="7"/>
  <c r="E88" i="7"/>
  <c r="S88" i="7"/>
  <c r="A88" i="7"/>
  <c r="N86" i="7"/>
  <c r="M84" i="7"/>
  <c r="J81" i="7"/>
  <c r="K81" i="7"/>
  <c r="N77" i="7"/>
  <c r="M69" i="7"/>
  <c r="N68" i="7"/>
  <c r="H66" i="7"/>
  <c r="T66" i="7"/>
  <c r="E66" i="7"/>
  <c r="J66" i="7"/>
  <c r="K66" i="7"/>
  <c r="L66" i="7"/>
  <c r="M66" i="7"/>
  <c r="J38" i="7"/>
  <c r="L38" i="7"/>
  <c r="K38" i="7"/>
  <c r="M38" i="7"/>
  <c r="N38" i="7"/>
  <c r="S38" i="7"/>
  <c r="A38" i="7"/>
  <c r="T38" i="7"/>
  <c r="B38" i="7"/>
  <c r="C38" i="7"/>
  <c r="D38" i="7"/>
  <c r="E38" i="7"/>
  <c r="H38" i="7"/>
  <c r="Q38" i="7"/>
  <c r="B124" i="7"/>
  <c r="B119" i="7"/>
  <c r="B114" i="7"/>
  <c r="B109" i="7"/>
  <c r="K108" i="7"/>
  <c r="L102" i="7"/>
  <c r="K100" i="7"/>
  <c r="A97" i="7"/>
  <c r="N97" i="7"/>
  <c r="M95" i="7"/>
  <c r="L93" i="7"/>
  <c r="K91" i="7"/>
  <c r="C90" i="7"/>
  <c r="Q90" i="7"/>
  <c r="A90" i="7"/>
  <c r="M86" i="7"/>
  <c r="K84" i="7"/>
  <c r="L77" i="7"/>
  <c r="L69" i="7"/>
  <c r="K68" i="7"/>
  <c r="N66" i="7"/>
  <c r="B23" i="7"/>
  <c r="Q147" i="7"/>
  <c r="C147" i="7"/>
  <c r="Q142" i="7"/>
  <c r="C142" i="7"/>
  <c r="Q137" i="7"/>
  <c r="C137" i="7"/>
  <c r="Q132" i="7"/>
  <c r="C132" i="7"/>
  <c r="Q127" i="7"/>
  <c r="C127" i="7"/>
  <c r="N124" i="7"/>
  <c r="A124" i="7"/>
  <c r="Q122" i="7"/>
  <c r="C122" i="7"/>
  <c r="N119" i="7"/>
  <c r="A119" i="7"/>
  <c r="Q117" i="7"/>
  <c r="C117" i="7"/>
  <c r="N114" i="7"/>
  <c r="A114" i="7"/>
  <c r="Q112" i="7"/>
  <c r="C112" i="7"/>
  <c r="N109" i="7"/>
  <c r="A109" i="7"/>
  <c r="J108" i="7"/>
  <c r="Q107" i="7"/>
  <c r="C107" i="7"/>
  <c r="M104" i="7"/>
  <c r="K102" i="7"/>
  <c r="Q101" i="7"/>
  <c r="B101" i="7"/>
  <c r="J100" i="7"/>
  <c r="A99" i="7"/>
  <c r="M97" i="7"/>
  <c r="L95" i="7"/>
  <c r="R94" i="7"/>
  <c r="C94" i="7"/>
  <c r="K93" i="7"/>
  <c r="Q92" i="7"/>
  <c r="H91" i="7"/>
  <c r="N90" i="7"/>
  <c r="M88" i="7"/>
  <c r="L86" i="7"/>
  <c r="R85" i="7"/>
  <c r="J84" i="7"/>
  <c r="E83" i="7"/>
  <c r="S83" i="7"/>
  <c r="A83" i="7"/>
  <c r="M81" i="7"/>
  <c r="C80" i="7"/>
  <c r="Q80" i="7"/>
  <c r="D80" i="7"/>
  <c r="R80" i="7"/>
  <c r="H77" i="7"/>
  <c r="D73" i="7"/>
  <c r="R73" i="7"/>
  <c r="C73" i="7"/>
  <c r="S73" i="7"/>
  <c r="H73" i="7"/>
  <c r="J73" i="7"/>
  <c r="J69" i="7"/>
  <c r="H68" i="7"/>
  <c r="D66" i="7"/>
  <c r="C42" i="7"/>
  <c r="Q42" i="7"/>
  <c r="E42" i="7"/>
  <c r="S42" i="7"/>
  <c r="J42" i="7"/>
  <c r="K42" i="7"/>
  <c r="L42" i="7"/>
  <c r="A42" i="7"/>
  <c r="B42" i="7"/>
  <c r="D42" i="7"/>
  <c r="H42" i="7"/>
  <c r="M42" i="7"/>
  <c r="N42" i="7"/>
  <c r="R42" i="7"/>
  <c r="B147" i="7"/>
  <c r="B142" i="7"/>
  <c r="B137" i="7"/>
  <c r="B132" i="7"/>
  <c r="B127" i="7"/>
  <c r="M124" i="7"/>
  <c r="B122" i="7"/>
  <c r="M119" i="7"/>
  <c r="B117" i="7"/>
  <c r="M114" i="7"/>
  <c r="B112" i="7"/>
  <c r="M109" i="7"/>
  <c r="T108" i="7"/>
  <c r="H108" i="7"/>
  <c r="B107" i="7"/>
  <c r="K104" i="7"/>
  <c r="J102" i="7"/>
  <c r="A101" i="7"/>
  <c r="H100" i="7"/>
  <c r="L97" i="7"/>
  <c r="K95" i="7"/>
  <c r="J93" i="7"/>
  <c r="A92" i="7"/>
  <c r="N92" i="7"/>
  <c r="T91" i="7"/>
  <c r="E91" i="7"/>
  <c r="M90" i="7"/>
  <c r="L88" i="7"/>
  <c r="K86" i="7"/>
  <c r="C85" i="7"/>
  <c r="Q85" i="7"/>
  <c r="A85" i="7"/>
  <c r="H84" i="7"/>
  <c r="L81" i="7"/>
  <c r="E77" i="7"/>
  <c r="H69" i="7"/>
  <c r="E68" i="7"/>
  <c r="C66" i="7"/>
  <c r="N147" i="7"/>
  <c r="N142" i="7"/>
  <c r="N137" i="7"/>
  <c r="N132" i="7"/>
  <c r="N127" i="7"/>
  <c r="N122" i="7"/>
  <c r="N117" i="7"/>
  <c r="N112" i="7"/>
  <c r="S108" i="7"/>
  <c r="N107" i="7"/>
  <c r="J104" i="7"/>
  <c r="E103" i="7"/>
  <c r="S103" i="7"/>
  <c r="A103" i="7"/>
  <c r="H102" i="7"/>
  <c r="N101" i="7"/>
  <c r="T100" i="7"/>
  <c r="E100" i="7"/>
  <c r="K97" i="7"/>
  <c r="J95" i="7"/>
  <c r="A94" i="7"/>
  <c r="H93" i="7"/>
  <c r="M92" i="7"/>
  <c r="S91" i="7"/>
  <c r="D91" i="7"/>
  <c r="L90" i="7"/>
  <c r="K88" i="7"/>
  <c r="H86" i="7"/>
  <c r="N85" i="7"/>
  <c r="T84" i="7"/>
  <c r="E84" i="7"/>
  <c r="M83" i="7"/>
  <c r="H81" i="7"/>
  <c r="M80" i="7"/>
  <c r="D77" i="7"/>
  <c r="M73" i="7"/>
  <c r="H71" i="7"/>
  <c r="T71" i="7"/>
  <c r="B71" i="7"/>
  <c r="Q71" i="7"/>
  <c r="D71" i="7"/>
  <c r="S71" i="7"/>
  <c r="E71" i="7"/>
  <c r="C69" i="7"/>
  <c r="C68" i="7"/>
  <c r="B66" i="7"/>
  <c r="K64" i="7"/>
  <c r="E64" i="7"/>
  <c r="T64" i="7"/>
  <c r="H64" i="7"/>
  <c r="J64" i="7"/>
  <c r="L64" i="7"/>
  <c r="M64" i="7"/>
  <c r="L36" i="7"/>
  <c r="A36" i="7"/>
  <c r="N36" i="7"/>
  <c r="C36" i="7"/>
  <c r="S36" i="7"/>
  <c r="D36" i="7"/>
  <c r="T36" i="7"/>
  <c r="E36" i="7"/>
  <c r="C22" i="7"/>
  <c r="Q22" i="7"/>
  <c r="D22" i="7"/>
  <c r="R22" i="7"/>
  <c r="E22" i="7"/>
  <c r="S22" i="7"/>
  <c r="H22" i="7"/>
  <c r="J22" i="7"/>
  <c r="K22" i="7"/>
  <c r="L22" i="7"/>
  <c r="M22" i="7"/>
  <c r="N22" i="7"/>
  <c r="A22" i="7"/>
  <c r="J18" i="7"/>
  <c r="K18" i="7"/>
  <c r="L18" i="7"/>
  <c r="Q18" i="7"/>
  <c r="A18" i="7"/>
  <c r="R18" i="7"/>
  <c r="B18" i="7"/>
  <c r="S18" i="7"/>
  <c r="C18" i="7"/>
  <c r="T18" i="7"/>
  <c r="D18" i="7"/>
  <c r="E18" i="7"/>
  <c r="H18" i="7"/>
  <c r="N18" i="7"/>
  <c r="M36" i="7"/>
  <c r="B22" i="7"/>
  <c r="M18" i="7"/>
  <c r="L11" i="7"/>
  <c r="M11" i="7"/>
  <c r="A11" i="7"/>
  <c r="N11" i="7"/>
  <c r="Q11" i="7"/>
  <c r="R11" i="7"/>
  <c r="B11" i="7"/>
  <c r="S11" i="7"/>
  <c r="C11" i="7"/>
  <c r="T11" i="7"/>
  <c r="D11" i="7"/>
  <c r="E11" i="7"/>
  <c r="H11" i="7"/>
  <c r="K11" i="7"/>
  <c r="E50" i="7"/>
  <c r="S50" i="7"/>
  <c r="J50" i="7"/>
  <c r="C50" i="7"/>
  <c r="T50" i="7"/>
  <c r="D50" i="7"/>
  <c r="H50" i="7"/>
  <c r="A49" i="7"/>
  <c r="N49" i="7"/>
  <c r="C49" i="7"/>
  <c r="Q49" i="7"/>
  <c r="J49" i="7"/>
  <c r="K49" i="7"/>
  <c r="L49" i="7"/>
  <c r="C47" i="7"/>
  <c r="Q47" i="7"/>
  <c r="E47" i="7"/>
  <c r="S47" i="7"/>
  <c r="A47" i="7"/>
  <c r="R47" i="7"/>
  <c r="B47" i="7"/>
  <c r="T47" i="7"/>
  <c r="D47" i="7"/>
  <c r="E45" i="7"/>
  <c r="S45" i="7"/>
  <c r="J45" i="7"/>
  <c r="L45" i="7"/>
  <c r="M45" i="7"/>
  <c r="N45" i="7"/>
  <c r="K36" i="7"/>
  <c r="C17" i="7"/>
  <c r="Q17" i="7"/>
  <c r="D17" i="7"/>
  <c r="R17" i="7"/>
  <c r="E17" i="7"/>
  <c r="S17" i="7"/>
  <c r="T17" i="7"/>
  <c r="A17" i="7"/>
  <c r="B17" i="7"/>
  <c r="H17" i="7"/>
  <c r="J17" i="7"/>
  <c r="K17" i="7"/>
  <c r="L17" i="7"/>
  <c r="N17" i="7"/>
  <c r="J11" i="7"/>
  <c r="B82" i="7"/>
  <c r="A72" i="7"/>
  <c r="S67" i="7"/>
  <c r="D67" i="7"/>
  <c r="C58" i="7"/>
  <c r="Q58" i="7"/>
  <c r="D58" i="7"/>
  <c r="R58" i="7"/>
  <c r="E58" i="7"/>
  <c r="S58" i="7"/>
  <c r="S57" i="7"/>
  <c r="B57" i="7"/>
  <c r="A56" i="7"/>
  <c r="T52" i="7"/>
  <c r="A51" i="7"/>
  <c r="N51" i="7"/>
  <c r="Q51" i="7"/>
  <c r="B51" i="7"/>
  <c r="C51" i="7"/>
  <c r="N50" i="7"/>
  <c r="M49" i="7"/>
  <c r="N47" i="7"/>
  <c r="L46" i="7"/>
  <c r="A46" i="7"/>
  <c r="N46" i="7"/>
  <c r="E46" i="7"/>
  <c r="H46" i="7"/>
  <c r="J46" i="7"/>
  <c r="K45" i="7"/>
  <c r="J36" i="7"/>
  <c r="E30" i="7"/>
  <c r="S30" i="7"/>
  <c r="H30" i="7"/>
  <c r="T30" i="7"/>
  <c r="J30" i="7"/>
  <c r="B30" i="7"/>
  <c r="C30" i="7"/>
  <c r="D30" i="7"/>
  <c r="K30" i="7"/>
  <c r="M17" i="7"/>
  <c r="E10" i="7"/>
  <c r="S10" i="7"/>
  <c r="H10" i="7"/>
  <c r="T10" i="7"/>
  <c r="J10" i="7"/>
  <c r="Q10" i="7"/>
  <c r="A10" i="7"/>
  <c r="R10" i="7"/>
  <c r="B10" i="7"/>
  <c r="C10" i="7"/>
  <c r="D10" i="7"/>
  <c r="K10" i="7"/>
  <c r="L10" i="7"/>
  <c r="N10" i="7"/>
  <c r="C7" i="7"/>
  <c r="Q7" i="7"/>
  <c r="D7" i="7"/>
  <c r="R7" i="7"/>
  <c r="E7" i="7"/>
  <c r="S7" i="7"/>
  <c r="H7" i="7"/>
  <c r="T7" i="7"/>
  <c r="A7" i="7"/>
  <c r="B7" i="7"/>
  <c r="J7" i="7"/>
  <c r="K7" i="7"/>
  <c r="L7" i="7"/>
  <c r="M7" i="7"/>
  <c r="N7" i="7"/>
  <c r="N82" i="7"/>
  <c r="H76" i="7"/>
  <c r="T76" i="7"/>
  <c r="A76" i="7"/>
  <c r="A74" i="7"/>
  <c r="N72" i="7"/>
  <c r="R67" i="7"/>
  <c r="C67" i="7"/>
  <c r="D63" i="7"/>
  <c r="R63" i="7"/>
  <c r="A63" i="7"/>
  <c r="N58" i="7"/>
  <c r="M51" i="7"/>
  <c r="M50" i="7"/>
  <c r="H49" i="7"/>
  <c r="M47" i="7"/>
  <c r="M46" i="7"/>
  <c r="H45" i="7"/>
  <c r="H43" i="7"/>
  <c r="H36" i="7"/>
  <c r="N30" i="7"/>
  <c r="M10" i="7"/>
  <c r="C52" i="7"/>
  <c r="Q52" i="7"/>
  <c r="E52" i="7"/>
  <c r="S52" i="7"/>
  <c r="L52" i="7"/>
  <c r="M52" i="7"/>
  <c r="N52" i="7"/>
  <c r="L50" i="7"/>
  <c r="E49" i="7"/>
  <c r="L47" i="7"/>
  <c r="D45" i="7"/>
  <c r="B43" i="7"/>
  <c r="B36" i="7"/>
  <c r="A67" i="7"/>
  <c r="L57" i="7"/>
  <c r="M57" i="7"/>
  <c r="A57" i="7"/>
  <c r="N57" i="7"/>
  <c r="L56" i="7"/>
  <c r="D56" i="7"/>
  <c r="S56" i="7"/>
  <c r="E56" i="7"/>
  <c r="T56" i="7"/>
  <c r="H56" i="7"/>
  <c r="A54" i="7"/>
  <c r="N54" i="7"/>
  <c r="C54" i="7"/>
  <c r="B54" i="7"/>
  <c r="R54" i="7"/>
  <c r="D54" i="7"/>
  <c r="S54" i="7"/>
  <c r="E54" i="7"/>
  <c r="T54" i="7"/>
  <c r="K52" i="7"/>
  <c r="K50" i="7"/>
  <c r="D49" i="7"/>
  <c r="K47" i="7"/>
  <c r="C45" i="7"/>
  <c r="A43" i="7"/>
  <c r="R15" i="7"/>
  <c r="L16" i="7"/>
  <c r="M16" i="7"/>
  <c r="A16" i="7"/>
  <c r="N16" i="7"/>
  <c r="E15" i="7"/>
  <c r="S15" i="7"/>
  <c r="H15" i="7"/>
  <c r="T15" i="7"/>
  <c r="J15" i="7"/>
  <c r="E5" i="7"/>
  <c r="S5" i="7"/>
  <c r="H5" i="7"/>
  <c r="T5" i="7"/>
  <c r="J5" i="7"/>
  <c r="K5" i="7"/>
  <c r="K16" i="7"/>
  <c r="N15" i="7"/>
  <c r="J8" i="7"/>
  <c r="K8" i="7"/>
  <c r="L8" i="7"/>
  <c r="M8" i="7"/>
  <c r="N5" i="7"/>
  <c r="J16" i="7"/>
  <c r="M15" i="7"/>
  <c r="N8" i="7"/>
  <c r="M5" i="7"/>
  <c r="J28" i="7"/>
  <c r="K28" i="7"/>
  <c r="L28" i="7"/>
  <c r="C27" i="7"/>
  <c r="Q27" i="7"/>
  <c r="D27" i="7"/>
  <c r="R27" i="7"/>
  <c r="E27" i="7"/>
  <c r="S27" i="7"/>
  <c r="E20" i="7"/>
  <c r="S20" i="7"/>
  <c r="H20" i="7"/>
  <c r="T20" i="7"/>
  <c r="J20" i="7"/>
  <c r="H16" i="7"/>
  <c r="L15" i="7"/>
  <c r="H8" i="7"/>
  <c r="L5" i="7"/>
  <c r="S44" i="7"/>
  <c r="B44" i="7"/>
  <c r="R33" i="7"/>
  <c r="A32" i="7"/>
  <c r="N28" i="7"/>
  <c r="N27" i="7"/>
  <c r="R26" i="7"/>
  <c r="R25" i="7"/>
  <c r="A25" i="7"/>
  <c r="N20" i="7"/>
  <c r="E16" i="7"/>
  <c r="K15" i="7"/>
  <c r="C12" i="7"/>
  <c r="Q12" i="7"/>
  <c r="E8" i="7"/>
  <c r="D5" i="7"/>
  <c r="J48" i="7"/>
  <c r="L48" i="7"/>
  <c r="L41" i="7"/>
  <c r="A41" i="7"/>
  <c r="N41" i="7"/>
  <c r="C37" i="7"/>
  <c r="Q37" i="7"/>
  <c r="E37" i="7"/>
  <c r="S37" i="7"/>
  <c r="M28" i="7"/>
  <c r="M27" i="7"/>
  <c r="M20" i="7"/>
  <c r="D16" i="7"/>
  <c r="D15" i="7"/>
  <c r="D8" i="7"/>
  <c r="C5" i="7"/>
  <c r="A44" i="7"/>
  <c r="N44" i="7"/>
  <c r="C44" i="7"/>
  <c r="Q44" i="7"/>
  <c r="Q32" i="7"/>
  <c r="H28" i="7"/>
  <c r="L27" i="7"/>
  <c r="L26" i="7"/>
  <c r="M26" i="7"/>
  <c r="A26" i="7"/>
  <c r="N26" i="7"/>
  <c r="E25" i="7"/>
  <c r="S25" i="7"/>
  <c r="H25" i="7"/>
  <c r="T25" i="7"/>
  <c r="J25" i="7"/>
  <c r="L20" i="7"/>
  <c r="T16" i="7"/>
  <c r="C16" i="7"/>
  <c r="C15" i="7"/>
  <c r="C8" i="7"/>
  <c r="B5" i="7"/>
  <c r="B6" i="7"/>
  <c r="R4" i="7"/>
  <c r="D4" i="7"/>
  <c r="Q34" i="7"/>
  <c r="C34" i="7"/>
  <c r="Q29" i="7"/>
  <c r="C29" i="7"/>
  <c r="Q24" i="7"/>
  <c r="C24" i="7"/>
  <c r="Q14" i="7"/>
  <c r="C14" i="7"/>
  <c r="Q9" i="7"/>
  <c r="C9" i="7"/>
  <c r="N6" i="7"/>
  <c r="A6" i="7"/>
  <c r="Q4" i="7"/>
  <c r="C4" i="7"/>
  <c r="B34" i="7"/>
  <c r="B29" i="7"/>
  <c r="B24" i="7"/>
  <c r="B14" i="7"/>
  <c r="B9" i="7"/>
  <c r="M6" i="7"/>
  <c r="B4" i="7"/>
  <c r="N34" i="7"/>
  <c r="N29" i="7"/>
  <c r="N24" i="7"/>
  <c r="N14" i="7"/>
  <c r="N9" i="7"/>
  <c r="N4" i="7"/>
  <c r="P3" i="7"/>
  <c r="R19" i="7" l="1"/>
  <c r="B21" i="7"/>
  <c r="K51" i="7"/>
  <c r="J51" i="7"/>
  <c r="C21" i="7"/>
  <c r="H19" i="7"/>
  <c r="M19" i="7"/>
  <c r="B19" i="7"/>
  <c r="S51" i="7"/>
  <c r="C23" i="7"/>
  <c r="E21" i="7"/>
  <c r="E51" i="7"/>
  <c r="A19" i="7"/>
  <c r="L23" i="7"/>
  <c r="D19" i="7"/>
  <c r="Q21" i="7"/>
  <c r="D51" i="7"/>
  <c r="J21" i="7"/>
  <c r="R51" i="7"/>
  <c r="T19" i="7"/>
  <c r="D21" i="7"/>
  <c r="H51" i="7"/>
  <c r="K21" i="7"/>
  <c r="N19" i="7"/>
  <c r="L51" i="7"/>
  <c r="R21" i="7"/>
  <c r="S19" i="7"/>
  <c r="N21" i="7"/>
  <c r="T21" i="7"/>
  <c r="H53" i="7"/>
  <c r="A21" i="7"/>
  <c r="S21" i="7"/>
  <c r="M21" i="7"/>
  <c r="C19" i="7"/>
  <c r="L21" i="7"/>
  <c r="H21" i="7"/>
  <c r="L53" i="7"/>
  <c r="S23" i="7"/>
  <c r="K23" i="7"/>
  <c r="J53" i="7"/>
  <c r="Q23" i="7"/>
  <c r="J23" i="7"/>
  <c r="D53" i="7"/>
  <c r="M53" i="7"/>
  <c r="R23" i="7"/>
  <c r="A23" i="7"/>
  <c r="N32" i="7"/>
  <c r="C53" i="7"/>
  <c r="S33" i="7"/>
  <c r="N23" i="7"/>
  <c r="M32" i="7"/>
  <c r="B53" i="7"/>
  <c r="M23" i="7"/>
  <c r="L32" i="7"/>
  <c r="A53" i="7"/>
  <c r="S32" i="7"/>
  <c r="H23" i="7"/>
  <c r="K32" i="7"/>
  <c r="T53" i="7"/>
  <c r="C32" i="7"/>
  <c r="E32" i="7"/>
  <c r="E23" i="7"/>
  <c r="J32" i="7"/>
  <c r="Q53" i="7"/>
  <c r="E53" i="7"/>
  <c r="R32" i="7"/>
  <c r="S53" i="7"/>
  <c r="D23" i="7"/>
  <c r="H32" i="7"/>
  <c r="R53" i="7"/>
  <c r="D32" i="7"/>
  <c r="K53" i="7"/>
  <c r="T23" i="7"/>
  <c r="N53" i="7"/>
  <c r="B32" i="7"/>
  <c r="Q33" i="7"/>
  <c r="A33" i="7"/>
  <c r="M33" i="7"/>
  <c r="J31" i="7"/>
  <c r="N33" i="7"/>
  <c r="H33" i="7"/>
  <c r="E33" i="7"/>
  <c r="L33" i="7"/>
  <c r="B33" i="7"/>
  <c r="K33" i="7"/>
  <c r="D33" i="7"/>
  <c r="C33" i="7"/>
  <c r="J33" i="7"/>
  <c r="T33" i="7"/>
  <c r="T61" i="7"/>
  <c r="H61" i="7"/>
  <c r="C13" i="7"/>
  <c r="N13" i="7"/>
  <c r="B13" i="7"/>
  <c r="D13" i="7"/>
  <c r="H13" i="7"/>
  <c r="E13" i="7"/>
  <c r="A13" i="7"/>
  <c r="L61" i="7"/>
  <c r="M13" i="7"/>
  <c r="K13" i="7"/>
  <c r="K61" i="7"/>
  <c r="S13" i="7"/>
  <c r="L13" i="7"/>
  <c r="J13" i="7"/>
  <c r="C61" i="7"/>
  <c r="R61" i="7"/>
  <c r="B61" i="7"/>
  <c r="N61" i="7"/>
  <c r="A61" i="7"/>
  <c r="J61" i="7"/>
  <c r="Q13" i="7"/>
  <c r="E61" i="7"/>
  <c r="D61" i="7"/>
  <c r="S61" i="7"/>
  <c r="R13" i="7"/>
  <c r="T13" i="7"/>
  <c r="M61" i="7"/>
  <c r="Q61" i="7"/>
  <c r="A31" i="7"/>
  <c r="S62" i="7"/>
  <c r="M31" i="7"/>
  <c r="L31" i="7"/>
  <c r="K31" i="7"/>
  <c r="H31" i="7"/>
  <c r="R31" i="7"/>
  <c r="Q31" i="7"/>
  <c r="E31" i="7"/>
  <c r="D31" i="7"/>
  <c r="T31" i="7"/>
  <c r="C31" i="7"/>
  <c r="S31" i="7"/>
  <c r="B31" i="7"/>
  <c r="N31" i="7"/>
  <c r="R59" i="7"/>
  <c r="H59" i="7"/>
  <c r="H12" i="7"/>
  <c r="B12" i="7"/>
  <c r="M12" i="7"/>
  <c r="J12" i="7"/>
  <c r="N12" i="7"/>
  <c r="A12" i="7"/>
  <c r="T12" i="7"/>
  <c r="N59" i="7"/>
  <c r="L12" i="7"/>
  <c r="K12" i="7"/>
  <c r="L59" i="7"/>
  <c r="R12" i="7"/>
  <c r="K59" i="7"/>
  <c r="S12" i="7"/>
  <c r="E12" i="7"/>
  <c r="D12" i="7"/>
  <c r="J59" i="7"/>
  <c r="E59" i="7"/>
  <c r="A59" i="7"/>
  <c r="N43" i="7"/>
  <c r="M43" i="7"/>
  <c r="S59" i="7"/>
  <c r="D59" i="7"/>
  <c r="Q43" i="7"/>
  <c r="E43" i="7"/>
  <c r="R43" i="7"/>
  <c r="T43" i="7"/>
  <c r="D43" i="7"/>
  <c r="S43" i="7"/>
  <c r="M59" i="7"/>
  <c r="C43" i="7"/>
  <c r="K43" i="7"/>
  <c r="B59" i="7"/>
  <c r="L43" i="7"/>
  <c r="J43" i="7"/>
  <c r="T59" i="7"/>
  <c r="C59" i="7"/>
  <c r="I62" i="7"/>
  <c r="M62" i="7"/>
  <c r="E55" i="7"/>
  <c r="I55" i="7"/>
  <c r="J55" i="7"/>
  <c r="D62" i="7"/>
  <c r="S55" i="7"/>
  <c r="L62" i="7"/>
  <c r="H55" i="7"/>
  <c r="N62" i="7"/>
  <c r="C62" i="7"/>
  <c r="K55" i="7"/>
  <c r="B62" i="7"/>
  <c r="D55" i="7"/>
  <c r="A62" i="7"/>
  <c r="C55" i="7"/>
  <c r="I59" i="7"/>
  <c r="R62" i="7"/>
  <c r="B55" i="7"/>
  <c r="Q62" i="7"/>
  <c r="T55" i="7"/>
  <c r="L19" i="7"/>
  <c r="E19" i="7"/>
  <c r="J19" i="7"/>
  <c r="K19" i="7"/>
  <c r="K62" i="7"/>
  <c r="A55" i="7"/>
  <c r="I19" i="7"/>
  <c r="J62" i="7"/>
  <c r="R55" i="7"/>
  <c r="H62" i="7"/>
  <c r="T62" i="7"/>
  <c r="Q55" i="7"/>
  <c r="N55" i="7"/>
  <c r="T3" i="7"/>
  <c r="I3" i="7"/>
  <c r="Q3" i="7"/>
  <c r="R3" i="7"/>
  <c r="S3" i="7"/>
  <c r="D3" i="7"/>
  <c r="C3" i="7"/>
  <c r="E3" i="7"/>
  <c r="K3" i="7"/>
  <c r="J3" i="7"/>
  <c r="M3" i="7"/>
  <c r="L3" i="7" l="1"/>
  <c r="B3" i="7"/>
  <c r="A3" i="7"/>
  <c r="N3" i="7" l="1"/>
  <c r="H3" i="7"/>
  <c r="O8" i="1" l="1"/>
  <c r="O9" i="1"/>
  <c r="O10" i="1"/>
  <c r="O11" i="1"/>
  <c r="O12" i="1"/>
  <c r="O14" i="1"/>
  <c r="X10" i="1" l="1"/>
  <c r="X11" i="1"/>
  <c r="X12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78" i="1"/>
  <c r="X279" i="1"/>
  <c r="X280" i="1"/>
  <c r="X281" i="1"/>
  <c r="X282" i="1"/>
  <c r="X283" i="1"/>
  <c r="X284" i="1"/>
  <c r="X285" i="1"/>
  <c r="X286" i="1"/>
  <c r="X287" i="1"/>
  <c r="X288" i="1"/>
  <c r="X289" i="1"/>
  <c r="X290" i="1"/>
  <c r="X291" i="1"/>
  <c r="X292" i="1"/>
  <c r="X293" i="1"/>
  <c r="X294" i="1"/>
  <c r="X295" i="1"/>
  <c r="X296" i="1"/>
  <c r="X297" i="1"/>
  <c r="X298" i="1"/>
  <c r="X299" i="1"/>
  <c r="X300" i="1"/>
  <c r="X301" i="1"/>
  <c r="X302" i="1"/>
  <c r="X303" i="1"/>
  <c r="X304" i="1"/>
  <c r="X305" i="1"/>
  <c r="X306" i="1"/>
  <c r="X307" i="1"/>
  <c r="X308" i="1"/>
  <c r="X309" i="1"/>
  <c r="X310" i="1"/>
  <c r="X311" i="1"/>
  <c r="X312" i="1"/>
  <c r="X313" i="1"/>
  <c r="X314" i="1"/>
  <c r="X315" i="1"/>
  <c r="X316" i="1"/>
  <c r="X317" i="1"/>
  <c r="X318" i="1"/>
  <c r="X319" i="1"/>
  <c r="X320" i="1"/>
  <c r="X321" i="1"/>
  <c r="X322" i="1"/>
  <c r="X323" i="1"/>
  <c r="X324" i="1"/>
  <c r="X325" i="1"/>
  <c r="X326" i="1"/>
  <c r="X327" i="1"/>
  <c r="X328" i="1"/>
  <c r="X329" i="1"/>
  <c r="X330" i="1"/>
  <c r="X331" i="1"/>
  <c r="X332" i="1"/>
  <c r="X333" i="1"/>
  <c r="X334" i="1"/>
  <c r="X335" i="1"/>
  <c r="X336" i="1"/>
  <c r="X337" i="1"/>
  <c r="X338" i="1"/>
  <c r="X339" i="1"/>
  <c r="X340" i="1"/>
  <c r="X341" i="1"/>
  <c r="X342" i="1"/>
  <c r="X343" i="1"/>
  <c r="X344" i="1"/>
  <c r="X345" i="1"/>
  <c r="X346" i="1"/>
  <c r="X347" i="1"/>
  <c r="X348" i="1"/>
  <c r="X349" i="1"/>
  <c r="X350" i="1"/>
  <c r="X351" i="1"/>
  <c r="X352" i="1"/>
  <c r="X353" i="1"/>
  <c r="X354" i="1"/>
  <c r="X355" i="1"/>
  <c r="X356" i="1"/>
  <c r="X357" i="1"/>
  <c r="X358" i="1"/>
  <c r="X359" i="1"/>
  <c r="X360" i="1"/>
  <c r="X361" i="1"/>
  <c r="X362" i="1"/>
  <c r="X363" i="1"/>
  <c r="X364" i="1"/>
  <c r="X365" i="1"/>
  <c r="X366" i="1"/>
  <c r="X367" i="1"/>
  <c r="X368" i="1"/>
  <c r="X369" i="1"/>
  <c r="X370" i="1"/>
  <c r="X371" i="1"/>
  <c r="X372" i="1"/>
  <c r="X373" i="1"/>
  <c r="X374" i="1"/>
  <c r="X375" i="1"/>
  <c r="X376" i="1"/>
  <c r="X377" i="1"/>
  <c r="X378" i="1"/>
  <c r="X379" i="1"/>
  <c r="X380" i="1"/>
  <c r="X381" i="1"/>
  <c r="X382" i="1"/>
  <c r="X383" i="1"/>
  <c r="X384" i="1"/>
  <c r="X385" i="1"/>
  <c r="X386" i="1"/>
  <c r="X387" i="1"/>
  <c r="X388" i="1"/>
  <c r="X389" i="1"/>
  <c r="X390" i="1"/>
  <c r="X391" i="1"/>
  <c r="X392" i="1"/>
  <c r="X393" i="1"/>
  <c r="X394" i="1"/>
  <c r="X395" i="1"/>
  <c r="X396" i="1"/>
  <c r="X397" i="1"/>
  <c r="X398" i="1"/>
  <c r="X399" i="1"/>
  <c r="X400" i="1"/>
  <c r="X401" i="1"/>
  <c r="X402" i="1"/>
  <c r="X403" i="1"/>
  <c r="X404" i="1"/>
  <c r="X405" i="1"/>
  <c r="X406" i="1"/>
  <c r="X407" i="1"/>
  <c r="X408" i="1"/>
  <c r="X409" i="1"/>
  <c r="X410" i="1"/>
  <c r="X411" i="1"/>
  <c r="X412" i="1"/>
  <c r="X413" i="1"/>
  <c r="X414" i="1"/>
  <c r="X415" i="1"/>
  <c r="X416" i="1"/>
  <c r="X417" i="1"/>
  <c r="X418" i="1"/>
  <c r="X419" i="1"/>
  <c r="X420" i="1"/>
  <c r="X421" i="1"/>
  <c r="X422" i="1"/>
  <c r="X423" i="1"/>
  <c r="X424" i="1"/>
  <c r="X425" i="1"/>
  <c r="X426" i="1"/>
  <c r="X427" i="1"/>
  <c r="X428" i="1"/>
  <c r="X429" i="1"/>
  <c r="X430" i="1"/>
  <c r="X431" i="1"/>
  <c r="X432" i="1"/>
  <c r="X433" i="1"/>
  <c r="X434" i="1"/>
  <c r="X435" i="1"/>
  <c r="X436" i="1"/>
  <c r="X437" i="1"/>
  <c r="X438" i="1"/>
  <c r="X439" i="1"/>
  <c r="X440" i="1"/>
  <c r="X441" i="1"/>
  <c r="X442" i="1"/>
  <c r="X443" i="1"/>
  <c r="X444" i="1"/>
  <c r="X445" i="1"/>
  <c r="X446" i="1"/>
  <c r="X447" i="1"/>
  <c r="X448" i="1"/>
  <c r="X449" i="1"/>
  <c r="X450" i="1"/>
  <c r="X451" i="1"/>
  <c r="X452" i="1"/>
  <c r="X453" i="1"/>
  <c r="X454" i="1"/>
  <c r="X455" i="1"/>
  <c r="X456" i="1"/>
  <c r="X457" i="1"/>
  <c r="X458" i="1"/>
  <c r="X459" i="1"/>
  <c r="X460" i="1"/>
  <c r="X461" i="1"/>
  <c r="X462" i="1"/>
  <c r="X463" i="1"/>
  <c r="X464" i="1"/>
  <c r="X465" i="1"/>
  <c r="X466" i="1"/>
  <c r="X467" i="1"/>
  <c r="X468" i="1"/>
  <c r="X469" i="1"/>
  <c r="X470" i="1"/>
  <c r="X471" i="1"/>
  <c r="X472" i="1"/>
  <c r="X473" i="1"/>
  <c r="X474" i="1"/>
  <c r="X475" i="1"/>
  <c r="X476" i="1"/>
  <c r="X477" i="1"/>
  <c r="X478" i="1"/>
  <c r="X479" i="1"/>
  <c r="X480" i="1"/>
  <c r="X481" i="1"/>
  <c r="X482" i="1"/>
  <c r="X483" i="1"/>
  <c r="X484" i="1"/>
  <c r="X485" i="1"/>
  <c r="X486" i="1"/>
  <c r="X487" i="1"/>
  <c r="X488" i="1"/>
  <c r="X489" i="1"/>
  <c r="X490" i="1"/>
  <c r="X491" i="1"/>
  <c r="X492" i="1"/>
  <c r="X493" i="1"/>
  <c r="X494" i="1"/>
  <c r="X495" i="1"/>
  <c r="X496" i="1"/>
  <c r="X497" i="1"/>
  <c r="X498" i="1"/>
  <c r="X499" i="1"/>
  <c r="X500" i="1"/>
  <c r="X501" i="1"/>
  <c r="X502" i="1"/>
  <c r="X503" i="1"/>
  <c r="X504" i="1"/>
  <c r="X505" i="1"/>
  <c r="X506" i="1"/>
  <c r="X507" i="1"/>
  <c r="X508" i="1"/>
  <c r="X509" i="1"/>
  <c r="X510" i="1"/>
  <c r="X511" i="1"/>
  <c r="X512" i="1"/>
  <c r="X513" i="1"/>
  <c r="X514" i="1"/>
  <c r="X515" i="1"/>
  <c r="X516" i="1"/>
  <c r="X517" i="1"/>
  <c r="X518" i="1"/>
  <c r="X519" i="1"/>
  <c r="X520" i="1"/>
  <c r="X521" i="1"/>
  <c r="X522" i="1"/>
  <c r="X523" i="1"/>
  <c r="X524" i="1"/>
  <c r="X525" i="1"/>
  <c r="X526" i="1"/>
  <c r="X527" i="1"/>
  <c r="X528" i="1"/>
  <c r="X529" i="1"/>
  <c r="X530" i="1"/>
  <c r="X531" i="1"/>
  <c r="X532" i="1"/>
  <c r="X533" i="1"/>
  <c r="X534" i="1"/>
  <c r="X535" i="1"/>
  <c r="X536" i="1"/>
  <c r="X537" i="1"/>
  <c r="X538" i="1"/>
  <c r="X539" i="1"/>
  <c r="X540" i="1"/>
  <c r="X541" i="1"/>
  <c r="X542" i="1"/>
  <c r="X543" i="1"/>
  <c r="X544" i="1"/>
  <c r="X545" i="1"/>
  <c r="X546" i="1"/>
  <c r="X547" i="1"/>
  <c r="X548" i="1"/>
  <c r="X549" i="1"/>
  <c r="X550" i="1"/>
  <c r="X551" i="1"/>
  <c r="X552" i="1"/>
  <c r="X553" i="1"/>
  <c r="X554" i="1"/>
  <c r="X555" i="1"/>
  <c r="X556" i="1"/>
  <c r="X557" i="1"/>
  <c r="X558" i="1"/>
  <c r="X559" i="1"/>
  <c r="X560" i="1"/>
  <c r="X561" i="1"/>
  <c r="X562" i="1"/>
  <c r="X563" i="1"/>
  <c r="X564" i="1"/>
  <c r="X565" i="1"/>
  <c r="X566" i="1"/>
  <c r="X567" i="1"/>
  <c r="X568" i="1"/>
  <c r="X569" i="1"/>
  <c r="X570" i="1"/>
  <c r="X571" i="1"/>
  <c r="X572" i="1"/>
  <c r="X573" i="1"/>
  <c r="X574" i="1"/>
  <c r="X575" i="1"/>
  <c r="X576" i="1"/>
  <c r="X577" i="1"/>
  <c r="X578" i="1"/>
  <c r="X579" i="1"/>
  <c r="X580" i="1"/>
  <c r="X581" i="1"/>
  <c r="X582" i="1"/>
  <c r="X583" i="1"/>
  <c r="X584" i="1"/>
  <c r="X585" i="1"/>
  <c r="X586" i="1"/>
  <c r="X587" i="1"/>
  <c r="X588" i="1"/>
  <c r="X589" i="1"/>
  <c r="X590" i="1"/>
  <c r="X591" i="1"/>
  <c r="X592" i="1"/>
  <c r="X593" i="1"/>
  <c r="X594" i="1"/>
  <c r="X595" i="1"/>
  <c r="X596" i="1"/>
  <c r="X597" i="1"/>
  <c r="X598" i="1"/>
  <c r="X599" i="1"/>
  <c r="X600" i="1"/>
  <c r="X601" i="1"/>
  <c r="X602" i="1"/>
  <c r="X603" i="1"/>
  <c r="X604" i="1"/>
  <c r="X605" i="1"/>
  <c r="X606" i="1"/>
  <c r="X607" i="1"/>
  <c r="X608" i="1"/>
  <c r="X609" i="1"/>
  <c r="X610" i="1"/>
  <c r="X611" i="1"/>
  <c r="X612" i="1"/>
  <c r="X613" i="1"/>
  <c r="X614" i="1"/>
  <c r="X615" i="1"/>
  <c r="X616" i="1"/>
  <c r="X617" i="1"/>
  <c r="X618" i="1"/>
  <c r="X619" i="1"/>
  <c r="X620" i="1"/>
  <c r="X621" i="1"/>
  <c r="X622" i="1"/>
  <c r="X623" i="1"/>
  <c r="X624" i="1"/>
  <c r="X625" i="1"/>
  <c r="X626" i="1"/>
  <c r="X627" i="1"/>
  <c r="X628" i="1"/>
  <c r="X629" i="1"/>
  <c r="X630" i="1"/>
  <c r="X631" i="1"/>
  <c r="X632" i="1"/>
  <c r="X633" i="1"/>
  <c r="X634" i="1"/>
  <c r="X635" i="1"/>
  <c r="X636" i="1"/>
  <c r="X637" i="1"/>
  <c r="X638" i="1"/>
  <c r="X639" i="1"/>
  <c r="X640" i="1"/>
  <c r="X641" i="1"/>
  <c r="X642" i="1"/>
  <c r="X643" i="1"/>
  <c r="X644" i="1"/>
  <c r="X645" i="1"/>
  <c r="X646" i="1"/>
  <c r="X647" i="1"/>
  <c r="X648" i="1"/>
  <c r="X649" i="1"/>
  <c r="X650" i="1"/>
  <c r="X651" i="1"/>
  <c r="X652" i="1"/>
  <c r="X653" i="1"/>
  <c r="X654" i="1"/>
  <c r="X655" i="1"/>
  <c r="X656" i="1"/>
  <c r="X657" i="1"/>
  <c r="X658" i="1"/>
  <c r="X659" i="1"/>
  <c r="X660" i="1"/>
  <c r="X661" i="1"/>
  <c r="X662" i="1"/>
  <c r="X663" i="1"/>
  <c r="X664" i="1"/>
  <c r="X665" i="1"/>
  <c r="X666" i="1"/>
  <c r="X667" i="1"/>
  <c r="X668" i="1"/>
  <c r="X669" i="1"/>
  <c r="X670" i="1"/>
  <c r="X671" i="1"/>
  <c r="X672" i="1"/>
  <c r="X673" i="1"/>
  <c r="X674" i="1"/>
  <c r="X675" i="1"/>
  <c r="X676" i="1"/>
  <c r="X677" i="1"/>
  <c r="X678" i="1"/>
  <c r="X679" i="1"/>
  <c r="X680" i="1"/>
  <c r="X681" i="1"/>
  <c r="X682" i="1"/>
  <c r="X683" i="1"/>
  <c r="X684" i="1"/>
  <c r="X685" i="1"/>
  <c r="X686" i="1"/>
  <c r="X687" i="1"/>
  <c r="X688" i="1"/>
  <c r="X689" i="1"/>
  <c r="X690" i="1"/>
  <c r="X691" i="1"/>
  <c r="X692" i="1"/>
  <c r="X693" i="1"/>
  <c r="X694" i="1"/>
  <c r="X695" i="1"/>
  <c r="X696" i="1"/>
  <c r="X697" i="1"/>
  <c r="X698" i="1"/>
  <c r="X699" i="1"/>
  <c r="X700" i="1"/>
  <c r="X701" i="1"/>
  <c r="X702" i="1"/>
  <c r="X703" i="1"/>
  <c r="X704" i="1"/>
  <c r="X705" i="1"/>
  <c r="X706" i="1"/>
  <c r="X707" i="1"/>
  <c r="X708" i="1"/>
  <c r="X709" i="1"/>
  <c r="X710" i="1"/>
  <c r="X711" i="1"/>
  <c r="X712" i="1"/>
  <c r="X713" i="1"/>
  <c r="X714" i="1"/>
  <c r="X715" i="1"/>
  <c r="X716" i="1"/>
  <c r="X717" i="1"/>
  <c r="X718" i="1"/>
  <c r="X719" i="1"/>
  <c r="X720" i="1"/>
  <c r="X721" i="1"/>
  <c r="X722" i="1"/>
  <c r="X723" i="1"/>
  <c r="X724" i="1"/>
  <c r="X725" i="1"/>
  <c r="X726" i="1"/>
  <c r="X727" i="1"/>
  <c r="X728" i="1"/>
  <c r="X729" i="1"/>
  <c r="X730" i="1"/>
  <c r="X731" i="1"/>
  <c r="X732" i="1"/>
  <c r="X733" i="1"/>
  <c r="X734" i="1"/>
  <c r="X735" i="1"/>
  <c r="X736" i="1"/>
  <c r="X737" i="1"/>
  <c r="X738" i="1"/>
  <c r="X739" i="1"/>
  <c r="X740" i="1"/>
  <c r="X741" i="1"/>
  <c r="X742" i="1"/>
  <c r="X743" i="1"/>
  <c r="X744" i="1"/>
  <c r="X745" i="1"/>
  <c r="X746" i="1"/>
  <c r="X747" i="1"/>
  <c r="X748" i="1"/>
  <c r="X749" i="1"/>
  <c r="X750" i="1"/>
  <c r="X751" i="1"/>
  <c r="X752" i="1"/>
  <c r="X753" i="1"/>
  <c r="X754" i="1"/>
  <c r="X755" i="1"/>
  <c r="X756" i="1"/>
  <c r="X757" i="1"/>
  <c r="X758" i="1"/>
  <c r="X759" i="1"/>
  <c r="X760" i="1"/>
  <c r="X761" i="1"/>
  <c r="X762" i="1"/>
  <c r="X763" i="1"/>
  <c r="X764" i="1"/>
  <c r="X765" i="1"/>
  <c r="X766" i="1"/>
  <c r="X767" i="1"/>
  <c r="X768" i="1"/>
  <c r="X769" i="1"/>
  <c r="X770" i="1"/>
  <c r="X771" i="1"/>
  <c r="X772" i="1"/>
  <c r="X773" i="1"/>
  <c r="X774" i="1"/>
  <c r="X775" i="1"/>
  <c r="X776" i="1"/>
  <c r="X777" i="1"/>
  <c r="X778" i="1"/>
  <c r="X779" i="1"/>
  <c r="X780" i="1"/>
  <c r="X781" i="1"/>
  <c r="X782" i="1"/>
  <c r="X783" i="1"/>
  <c r="X784" i="1"/>
  <c r="X785" i="1"/>
  <c r="X786" i="1"/>
  <c r="X787" i="1"/>
  <c r="X788" i="1"/>
  <c r="X789" i="1"/>
  <c r="X790" i="1"/>
  <c r="X791" i="1"/>
  <c r="X792" i="1"/>
  <c r="X793" i="1"/>
  <c r="X794" i="1"/>
  <c r="X795" i="1"/>
  <c r="X796" i="1"/>
  <c r="X797" i="1"/>
  <c r="X798" i="1"/>
  <c r="X799" i="1"/>
  <c r="X800" i="1"/>
  <c r="X801" i="1"/>
  <c r="X802" i="1"/>
  <c r="X803" i="1"/>
  <c r="X804" i="1"/>
  <c r="X805" i="1"/>
  <c r="X806" i="1"/>
  <c r="X807" i="1"/>
  <c r="X808" i="1"/>
  <c r="X809" i="1"/>
  <c r="X810" i="1"/>
  <c r="X811" i="1"/>
  <c r="X812" i="1"/>
  <c r="X813" i="1"/>
  <c r="X814" i="1"/>
  <c r="X815" i="1"/>
  <c r="X816" i="1"/>
  <c r="X817" i="1"/>
  <c r="X818" i="1"/>
  <c r="X819" i="1"/>
  <c r="X820" i="1"/>
  <c r="X821" i="1"/>
  <c r="X822" i="1"/>
  <c r="X823" i="1"/>
  <c r="X824" i="1"/>
  <c r="X825" i="1"/>
  <c r="X826" i="1"/>
  <c r="X827" i="1"/>
  <c r="X828" i="1"/>
  <c r="X829" i="1"/>
  <c r="X830" i="1"/>
  <c r="X831" i="1"/>
  <c r="X832" i="1"/>
  <c r="X833" i="1"/>
  <c r="X834" i="1"/>
  <c r="X835" i="1"/>
  <c r="X836" i="1"/>
  <c r="X837" i="1"/>
  <c r="X838" i="1"/>
  <c r="X839" i="1"/>
  <c r="X840" i="1"/>
  <c r="X841" i="1"/>
  <c r="X842" i="1"/>
  <c r="X843" i="1"/>
  <c r="X844" i="1"/>
  <c r="X845" i="1"/>
  <c r="X846" i="1"/>
  <c r="X847" i="1"/>
  <c r="X848" i="1"/>
  <c r="X849" i="1"/>
  <c r="X850" i="1"/>
  <c r="X851" i="1"/>
  <c r="X852" i="1"/>
  <c r="X853" i="1"/>
  <c r="X854" i="1"/>
  <c r="X855" i="1"/>
  <c r="X856" i="1"/>
  <c r="X857" i="1"/>
  <c r="X858" i="1"/>
  <c r="X859" i="1"/>
  <c r="X860" i="1"/>
  <c r="X861" i="1"/>
  <c r="X862" i="1"/>
  <c r="X863" i="1"/>
  <c r="X864" i="1"/>
  <c r="X865" i="1"/>
  <c r="X866" i="1"/>
  <c r="X867" i="1"/>
  <c r="X868" i="1"/>
  <c r="X869" i="1"/>
  <c r="X870" i="1"/>
  <c r="X871" i="1"/>
  <c r="X872" i="1"/>
  <c r="X873" i="1"/>
  <c r="X874" i="1"/>
  <c r="X875" i="1"/>
  <c r="X876" i="1"/>
  <c r="X877" i="1"/>
  <c r="X878" i="1"/>
  <c r="X879" i="1"/>
  <c r="X880" i="1"/>
  <c r="X881" i="1"/>
  <c r="X882" i="1"/>
  <c r="X883" i="1"/>
  <c r="X884" i="1"/>
  <c r="X885" i="1"/>
  <c r="X886" i="1"/>
  <c r="X887" i="1"/>
  <c r="X888" i="1"/>
  <c r="X889" i="1"/>
  <c r="X890" i="1"/>
  <c r="X891" i="1"/>
  <c r="X892" i="1"/>
  <c r="X893" i="1"/>
  <c r="X894" i="1"/>
  <c r="X895" i="1"/>
  <c r="X896" i="1"/>
  <c r="X897" i="1"/>
  <c r="X898" i="1"/>
  <c r="X899" i="1"/>
  <c r="X900" i="1"/>
  <c r="X901" i="1"/>
  <c r="X902" i="1"/>
  <c r="X903" i="1"/>
  <c r="X904" i="1"/>
  <c r="X905" i="1"/>
  <c r="X906" i="1"/>
  <c r="X907" i="1"/>
  <c r="X908" i="1"/>
  <c r="X909" i="1"/>
  <c r="X910" i="1"/>
  <c r="X911" i="1"/>
  <c r="X912" i="1"/>
  <c r="X913" i="1"/>
  <c r="X914" i="1"/>
  <c r="X915" i="1"/>
  <c r="X916" i="1"/>
  <c r="X917" i="1"/>
  <c r="X918" i="1"/>
  <c r="X919" i="1"/>
  <c r="X920" i="1"/>
  <c r="X921" i="1"/>
  <c r="X922" i="1"/>
  <c r="X923" i="1"/>
  <c r="X924" i="1"/>
  <c r="X925" i="1"/>
  <c r="X926" i="1"/>
  <c r="X927" i="1"/>
  <c r="X928" i="1"/>
  <c r="X929" i="1"/>
  <c r="X930" i="1"/>
  <c r="X931" i="1"/>
  <c r="X932" i="1"/>
  <c r="X933" i="1"/>
  <c r="X934" i="1"/>
  <c r="X935" i="1"/>
  <c r="X936" i="1"/>
  <c r="X937" i="1"/>
  <c r="X938" i="1"/>
  <c r="X939" i="1"/>
  <c r="X940" i="1"/>
  <c r="X941" i="1"/>
  <c r="X942" i="1"/>
  <c r="X943" i="1"/>
  <c r="X944" i="1"/>
  <c r="X945" i="1"/>
  <c r="X946" i="1"/>
  <c r="X947" i="1"/>
  <c r="X948" i="1"/>
  <c r="X949" i="1"/>
  <c r="X950" i="1"/>
  <c r="X951" i="1"/>
  <c r="X952" i="1"/>
  <c r="X953" i="1"/>
  <c r="X954" i="1"/>
  <c r="X955" i="1"/>
  <c r="X956" i="1"/>
  <c r="X957" i="1"/>
  <c r="X958" i="1"/>
  <c r="X959" i="1"/>
  <c r="X960" i="1"/>
  <c r="X961" i="1"/>
  <c r="X962" i="1"/>
  <c r="X963" i="1"/>
  <c r="X964" i="1"/>
  <c r="X965" i="1"/>
  <c r="X966" i="1"/>
  <c r="X967" i="1"/>
  <c r="X968" i="1"/>
  <c r="X969" i="1"/>
  <c r="X970" i="1"/>
  <c r="X971" i="1"/>
  <c r="X972" i="1"/>
  <c r="X973" i="1"/>
  <c r="X974" i="1"/>
  <c r="X975" i="1"/>
  <c r="X976" i="1"/>
  <c r="X977" i="1"/>
  <c r="X978" i="1"/>
  <c r="X979" i="1"/>
  <c r="X980" i="1"/>
  <c r="X981" i="1"/>
  <c r="X982" i="1"/>
  <c r="X983" i="1"/>
  <c r="X984" i="1"/>
  <c r="X985" i="1"/>
  <c r="X986" i="1"/>
  <c r="X987" i="1"/>
  <c r="X988" i="1"/>
  <c r="X989" i="1"/>
  <c r="X990" i="1"/>
  <c r="X991" i="1"/>
  <c r="X992" i="1"/>
  <c r="X993" i="1"/>
  <c r="X994" i="1"/>
  <c r="X995" i="1"/>
  <c r="X996" i="1"/>
  <c r="X997" i="1"/>
  <c r="X998" i="1"/>
  <c r="X999" i="1"/>
  <c r="X1000" i="1"/>
  <c r="X1001" i="1"/>
  <c r="X1002" i="1"/>
  <c r="X1003" i="1"/>
  <c r="X1004" i="1"/>
  <c r="X1005" i="1"/>
  <c r="O15" i="1" l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7" i="1"/>
  <c r="U7" i="1" s="1"/>
  <c r="W8" i="1" l="1"/>
  <c r="W9" i="1"/>
  <c r="W10" i="1"/>
  <c r="W11" i="1"/>
  <c r="W12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69" i="1"/>
  <c r="W270" i="1"/>
  <c r="W271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300" i="1"/>
  <c r="W301" i="1"/>
  <c r="W302" i="1"/>
  <c r="W303" i="1"/>
  <c r="W304" i="1"/>
  <c r="W305" i="1"/>
  <c r="W306" i="1"/>
  <c r="W307" i="1"/>
  <c r="W308" i="1"/>
  <c r="W309" i="1"/>
  <c r="W310" i="1"/>
  <c r="W311" i="1"/>
  <c r="W312" i="1"/>
  <c r="W313" i="1"/>
  <c r="W314" i="1"/>
  <c r="W315" i="1"/>
  <c r="W316" i="1"/>
  <c r="W317" i="1"/>
  <c r="W318" i="1"/>
  <c r="W319" i="1"/>
  <c r="W320" i="1"/>
  <c r="W321" i="1"/>
  <c r="W322" i="1"/>
  <c r="W323" i="1"/>
  <c r="W324" i="1"/>
  <c r="W325" i="1"/>
  <c r="W326" i="1"/>
  <c r="W327" i="1"/>
  <c r="W328" i="1"/>
  <c r="W329" i="1"/>
  <c r="W330" i="1"/>
  <c r="W331" i="1"/>
  <c r="W332" i="1"/>
  <c r="W333" i="1"/>
  <c r="W334" i="1"/>
  <c r="W335" i="1"/>
  <c r="W336" i="1"/>
  <c r="W337" i="1"/>
  <c r="W338" i="1"/>
  <c r="W339" i="1"/>
  <c r="W340" i="1"/>
  <c r="W341" i="1"/>
  <c r="W342" i="1"/>
  <c r="W343" i="1"/>
  <c r="W344" i="1"/>
  <c r="W345" i="1"/>
  <c r="W346" i="1"/>
  <c r="W347" i="1"/>
  <c r="W348" i="1"/>
  <c r="W349" i="1"/>
  <c r="W350" i="1"/>
  <c r="W351" i="1"/>
  <c r="W352" i="1"/>
  <c r="W353" i="1"/>
  <c r="W354" i="1"/>
  <c r="W355" i="1"/>
  <c r="W356" i="1"/>
  <c r="W357" i="1"/>
  <c r="W358" i="1"/>
  <c r="W359" i="1"/>
  <c r="W360" i="1"/>
  <c r="W361" i="1"/>
  <c r="W362" i="1"/>
  <c r="W363" i="1"/>
  <c r="W364" i="1"/>
  <c r="W365" i="1"/>
  <c r="W366" i="1"/>
  <c r="W367" i="1"/>
  <c r="W368" i="1"/>
  <c r="W369" i="1"/>
  <c r="W370" i="1"/>
  <c r="W371" i="1"/>
  <c r="W372" i="1"/>
  <c r="W373" i="1"/>
  <c r="W374" i="1"/>
  <c r="W375" i="1"/>
  <c r="W376" i="1"/>
  <c r="W377" i="1"/>
  <c r="W378" i="1"/>
  <c r="W379" i="1"/>
  <c r="W380" i="1"/>
  <c r="W381" i="1"/>
  <c r="W382" i="1"/>
  <c r="W383" i="1"/>
  <c r="W384" i="1"/>
  <c r="W385" i="1"/>
  <c r="W386" i="1"/>
  <c r="W387" i="1"/>
  <c r="W388" i="1"/>
  <c r="W389" i="1"/>
  <c r="W390" i="1"/>
  <c r="W391" i="1"/>
  <c r="W392" i="1"/>
  <c r="W393" i="1"/>
  <c r="W394" i="1"/>
  <c r="W395" i="1"/>
  <c r="W396" i="1"/>
  <c r="W397" i="1"/>
  <c r="W398" i="1"/>
  <c r="W399" i="1"/>
  <c r="W400" i="1"/>
  <c r="W401" i="1"/>
  <c r="W402" i="1"/>
  <c r="W403" i="1"/>
  <c r="W404" i="1"/>
  <c r="W405" i="1"/>
  <c r="W406" i="1"/>
  <c r="W407" i="1"/>
  <c r="W408" i="1"/>
  <c r="W409" i="1"/>
  <c r="W410" i="1"/>
  <c r="W411" i="1"/>
  <c r="W412" i="1"/>
  <c r="W413" i="1"/>
  <c r="W414" i="1"/>
  <c r="W415" i="1"/>
  <c r="W416" i="1"/>
  <c r="W417" i="1"/>
  <c r="W418" i="1"/>
  <c r="W419" i="1"/>
  <c r="W420" i="1"/>
  <c r="W421" i="1"/>
  <c r="W422" i="1"/>
  <c r="W423" i="1"/>
  <c r="W424" i="1"/>
  <c r="W425" i="1"/>
  <c r="W426" i="1"/>
  <c r="W427" i="1"/>
  <c r="W428" i="1"/>
  <c r="W429" i="1"/>
  <c r="W430" i="1"/>
  <c r="W431" i="1"/>
  <c r="W432" i="1"/>
  <c r="W433" i="1"/>
  <c r="W434" i="1"/>
  <c r="W435" i="1"/>
  <c r="W436" i="1"/>
  <c r="W437" i="1"/>
  <c r="W438" i="1"/>
  <c r="W439" i="1"/>
  <c r="W440" i="1"/>
  <c r="W441" i="1"/>
  <c r="W442" i="1"/>
  <c r="W443" i="1"/>
  <c r="W444" i="1"/>
  <c r="W445" i="1"/>
  <c r="W446" i="1"/>
  <c r="W447" i="1"/>
  <c r="W448" i="1"/>
  <c r="W449" i="1"/>
  <c r="W450" i="1"/>
  <c r="W451" i="1"/>
  <c r="W452" i="1"/>
  <c r="W453" i="1"/>
  <c r="W454" i="1"/>
  <c r="W455" i="1"/>
  <c r="W456" i="1"/>
  <c r="W457" i="1"/>
  <c r="W458" i="1"/>
  <c r="W459" i="1"/>
  <c r="W460" i="1"/>
  <c r="W461" i="1"/>
  <c r="W462" i="1"/>
  <c r="W463" i="1"/>
  <c r="W464" i="1"/>
  <c r="W465" i="1"/>
  <c r="W466" i="1"/>
  <c r="W467" i="1"/>
  <c r="W468" i="1"/>
  <c r="W469" i="1"/>
  <c r="W470" i="1"/>
  <c r="W471" i="1"/>
  <c r="W472" i="1"/>
  <c r="W473" i="1"/>
  <c r="W474" i="1"/>
  <c r="W475" i="1"/>
  <c r="W476" i="1"/>
  <c r="W477" i="1"/>
  <c r="W478" i="1"/>
  <c r="W479" i="1"/>
  <c r="W480" i="1"/>
  <c r="W481" i="1"/>
  <c r="W482" i="1"/>
  <c r="W483" i="1"/>
  <c r="W484" i="1"/>
  <c r="W485" i="1"/>
  <c r="W486" i="1"/>
  <c r="W487" i="1"/>
  <c r="W488" i="1"/>
  <c r="W489" i="1"/>
  <c r="W490" i="1"/>
  <c r="W491" i="1"/>
  <c r="W492" i="1"/>
  <c r="W493" i="1"/>
  <c r="W494" i="1"/>
  <c r="W495" i="1"/>
  <c r="W496" i="1"/>
  <c r="W497" i="1"/>
  <c r="W498" i="1"/>
  <c r="W499" i="1"/>
  <c r="W500" i="1"/>
  <c r="W501" i="1"/>
  <c r="W502" i="1"/>
  <c r="W503" i="1"/>
  <c r="W504" i="1"/>
  <c r="W505" i="1"/>
  <c r="W506" i="1"/>
  <c r="W507" i="1"/>
  <c r="W508" i="1"/>
  <c r="W509" i="1"/>
  <c r="W510" i="1"/>
  <c r="W511" i="1"/>
  <c r="W512" i="1"/>
  <c r="W513" i="1"/>
  <c r="W514" i="1"/>
  <c r="W515" i="1"/>
  <c r="W516" i="1"/>
  <c r="W517" i="1"/>
  <c r="W518" i="1"/>
  <c r="W519" i="1"/>
  <c r="W520" i="1"/>
  <c r="W521" i="1"/>
  <c r="W522" i="1"/>
  <c r="W523" i="1"/>
  <c r="W524" i="1"/>
  <c r="W525" i="1"/>
  <c r="W526" i="1"/>
  <c r="W527" i="1"/>
  <c r="W528" i="1"/>
  <c r="W529" i="1"/>
  <c r="W530" i="1"/>
  <c r="W531" i="1"/>
  <c r="W532" i="1"/>
  <c r="W533" i="1"/>
  <c r="W534" i="1"/>
  <c r="W535" i="1"/>
  <c r="W536" i="1"/>
  <c r="W537" i="1"/>
  <c r="W538" i="1"/>
  <c r="W539" i="1"/>
  <c r="W540" i="1"/>
  <c r="W541" i="1"/>
  <c r="W542" i="1"/>
  <c r="W543" i="1"/>
  <c r="W544" i="1"/>
  <c r="W545" i="1"/>
  <c r="W546" i="1"/>
  <c r="W547" i="1"/>
  <c r="W548" i="1"/>
  <c r="W549" i="1"/>
  <c r="W550" i="1"/>
  <c r="W551" i="1"/>
  <c r="W552" i="1"/>
  <c r="W553" i="1"/>
  <c r="W554" i="1"/>
  <c r="W555" i="1"/>
  <c r="W556" i="1"/>
  <c r="W557" i="1"/>
  <c r="W558" i="1"/>
  <c r="W559" i="1"/>
  <c r="W560" i="1"/>
  <c r="W561" i="1"/>
  <c r="W562" i="1"/>
  <c r="W563" i="1"/>
  <c r="W564" i="1"/>
  <c r="W565" i="1"/>
  <c r="W566" i="1"/>
  <c r="W567" i="1"/>
  <c r="W568" i="1"/>
  <c r="W569" i="1"/>
  <c r="W570" i="1"/>
  <c r="W571" i="1"/>
  <c r="W572" i="1"/>
  <c r="W573" i="1"/>
  <c r="W574" i="1"/>
  <c r="W575" i="1"/>
  <c r="W576" i="1"/>
  <c r="W577" i="1"/>
  <c r="W578" i="1"/>
  <c r="W579" i="1"/>
  <c r="W580" i="1"/>
  <c r="W581" i="1"/>
  <c r="W582" i="1"/>
  <c r="W583" i="1"/>
  <c r="W584" i="1"/>
  <c r="W585" i="1"/>
  <c r="W586" i="1"/>
  <c r="W587" i="1"/>
  <c r="W588" i="1"/>
  <c r="W589" i="1"/>
  <c r="W590" i="1"/>
  <c r="W591" i="1"/>
  <c r="W592" i="1"/>
  <c r="W593" i="1"/>
  <c r="W594" i="1"/>
  <c r="W595" i="1"/>
  <c r="W596" i="1"/>
  <c r="W597" i="1"/>
  <c r="W598" i="1"/>
  <c r="W599" i="1"/>
  <c r="W600" i="1"/>
  <c r="W601" i="1"/>
  <c r="W602" i="1"/>
  <c r="W603" i="1"/>
  <c r="W604" i="1"/>
  <c r="W605" i="1"/>
  <c r="W606" i="1"/>
  <c r="W607" i="1"/>
  <c r="W608" i="1"/>
  <c r="W609" i="1"/>
  <c r="W610" i="1"/>
  <c r="W611" i="1"/>
  <c r="W612" i="1"/>
  <c r="W613" i="1"/>
  <c r="W614" i="1"/>
  <c r="W615" i="1"/>
  <c r="W616" i="1"/>
  <c r="W617" i="1"/>
  <c r="W618" i="1"/>
  <c r="W619" i="1"/>
  <c r="W620" i="1"/>
  <c r="W621" i="1"/>
  <c r="W622" i="1"/>
  <c r="W623" i="1"/>
  <c r="W624" i="1"/>
  <c r="W625" i="1"/>
  <c r="W626" i="1"/>
  <c r="W627" i="1"/>
  <c r="W628" i="1"/>
  <c r="W629" i="1"/>
  <c r="W630" i="1"/>
  <c r="W631" i="1"/>
  <c r="W632" i="1"/>
  <c r="W633" i="1"/>
  <c r="W634" i="1"/>
  <c r="W635" i="1"/>
  <c r="W636" i="1"/>
  <c r="W637" i="1"/>
  <c r="W638" i="1"/>
  <c r="W639" i="1"/>
  <c r="W640" i="1"/>
  <c r="W641" i="1"/>
  <c r="W642" i="1"/>
  <c r="W643" i="1"/>
  <c r="W644" i="1"/>
  <c r="W645" i="1"/>
  <c r="W646" i="1"/>
  <c r="W647" i="1"/>
  <c r="W648" i="1"/>
  <c r="W649" i="1"/>
  <c r="W650" i="1"/>
  <c r="W651" i="1"/>
  <c r="W652" i="1"/>
  <c r="W653" i="1"/>
  <c r="W654" i="1"/>
  <c r="W655" i="1"/>
  <c r="W656" i="1"/>
  <c r="W657" i="1"/>
  <c r="W658" i="1"/>
  <c r="W659" i="1"/>
  <c r="W660" i="1"/>
  <c r="W661" i="1"/>
  <c r="W662" i="1"/>
  <c r="W663" i="1"/>
  <c r="W664" i="1"/>
  <c r="W665" i="1"/>
  <c r="W666" i="1"/>
  <c r="W667" i="1"/>
  <c r="W668" i="1"/>
  <c r="W669" i="1"/>
  <c r="W670" i="1"/>
  <c r="W671" i="1"/>
  <c r="W672" i="1"/>
  <c r="W673" i="1"/>
  <c r="W674" i="1"/>
  <c r="W675" i="1"/>
  <c r="W676" i="1"/>
  <c r="W677" i="1"/>
  <c r="W678" i="1"/>
  <c r="W679" i="1"/>
  <c r="W680" i="1"/>
  <c r="W681" i="1"/>
  <c r="W682" i="1"/>
  <c r="W683" i="1"/>
  <c r="W684" i="1"/>
  <c r="W685" i="1"/>
  <c r="W686" i="1"/>
  <c r="W687" i="1"/>
  <c r="W688" i="1"/>
  <c r="W689" i="1"/>
  <c r="W690" i="1"/>
  <c r="W691" i="1"/>
  <c r="W692" i="1"/>
  <c r="W693" i="1"/>
  <c r="W694" i="1"/>
  <c r="W695" i="1"/>
  <c r="W696" i="1"/>
  <c r="W697" i="1"/>
  <c r="W698" i="1"/>
  <c r="W699" i="1"/>
  <c r="W700" i="1"/>
  <c r="W701" i="1"/>
  <c r="W702" i="1"/>
  <c r="W703" i="1"/>
  <c r="W704" i="1"/>
  <c r="W705" i="1"/>
  <c r="W706" i="1"/>
  <c r="W707" i="1"/>
  <c r="W708" i="1"/>
  <c r="W709" i="1"/>
  <c r="W710" i="1"/>
  <c r="W711" i="1"/>
  <c r="W712" i="1"/>
  <c r="W713" i="1"/>
  <c r="W714" i="1"/>
  <c r="W715" i="1"/>
  <c r="W716" i="1"/>
  <c r="W717" i="1"/>
  <c r="W718" i="1"/>
  <c r="W719" i="1"/>
  <c r="W720" i="1"/>
  <c r="W721" i="1"/>
  <c r="W722" i="1"/>
  <c r="W723" i="1"/>
  <c r="W724" i="1"/>
  <c r="W725" i="1"/>
  <c r="W726" i="1"/>
  <c r="W727" i="1"/>
  <c r="W728" i="1"/>
  <c r="W729" i="1"/>
  <c r="W730" i="1"/>
  <c r="W731" i="1"/>
  <c r="W732" i="1"/>
  <c r="W733" i="1"/>
  <c r="W734" i="1"/>
  <c r="W735" i="1"/>
  <c r="W736" i="1"/>
  <c r="W737" i="1"/>
  <c r="W738" i="1"/>
  <c r="W739" i="1"/>
  <c r="W740" i="1"/>
  <c r="W741" i="1"/>
  <c r="W742" i="1"/>
  <c r="W743" i="1"/>
  <c r="W744" i="1"/>
  <c r="W745" i="1"/>
  <c r="W746" i="1"/>
  <c r="W747" i="1"/>
  <c r="W748" i="1"/>
  <c r="W749" i="1"/>
  <c r="W750" i="1"/>
  <c r="W751" i="1"/>
  <c r="W752" i="1"/>
  <c r="W753" i="1"/>
  <c r="W754" i="1"/>
  <c r="W755" i="1"/>
  <c r="W756" i="1"/>
  <c r="W757" i="1"/>
  <c r="W758" i="1"/>
  <c r="W759" i="1"/>
  <c r="W760" i="1"/>
  <c r="W761" i="1"/>
  <c r="W762" i="1"/>
  <c r="W763" i="1"/>
  <c r="W764" i="1"/>
  <c r="W765" i="1"/>
  <c r="W766" i="1"/>
  <c r="W767" i="1"/>
  <c r="W768" i="1"/>
  <c r="W769" i="1"/>
  <c r="W770" i="1"/>
  <c r="W771" i="1"/>
  <c r="W772" i="1"/>
  <c r="W773" i="1"/>
  <c r="W774" i="1"/>
  <c r="W775" i="1"/>
  <c r="W776" i="1"/>
  <c r="W777" i="1"/>
  <c r="W778" i="1"/>
  <c r="W779" i="1"/>
  <c r="W780" i="1"/>
  <c r="W781" i="1"/>
  <c r="W782" i="1"/>
  <c r="W783" i="1"/>
  <c r="W784" i="1"/>
  <c r="W785" i="1"/>
  <c r="W786" i="1"/>
  <c r="W787" i="1"/>
  <c r="W788" i="1"/>
  <c r="W789" i="1"/>
  <c r="W790" i="1"/>
  <c r="W791" i="1"/>
  <c r="W792" i="1"/>
  <c r="W793" i="1"/>
  <c r="W794" i="1"/>
  <c r="W795" i="1"/>
  <c r="W796" i="1"/>
  <c r="W797" i="1"/>
  <c r="W798" i="1"/>
  <c r="W799" i="1"/>
  <c r="W800" i="1"/>
  <c r="W801" i="1"/>
  <c r="W802" i="1"/>
  <c r="W803" i="1"/>
  <c r="W804" i="1"/>
  <c r="W805" i="1"/>
  <c r="W806" i="1"/>
  <c r="W807" i="1"/>
  <c r="W808" i="1"/>
  <c r="W809" i="1"/>
  <c r="W810" i="1"/>
  <c r="W811" i="1"/>
  <c r="W812" i="1"/>
  <c r="W813" i="1"/>
  <c r="W814" i="1"/>
  <c r="W815" i="1"/>
  <c r="W816" i="1"/>
  <c r="W817" i="1"/>
  <c r="W818" i="1"/>
  <c r="W819" i="1"/>
  <c r="W820" i="1"/>
  <c r="W821" i="1"/>
  <c r="W822" i="1"/>
  <c r="W823" i="1"/>
  <c r="W824" i="1"/>
  <c r="W825" i="1"/>
  <c r="W826" i="1"/>
  <c r="W827" i="1"/>
  <c r="W828" i="1"/>
  <c r="W829" i="1"/>
  <c r="W830" i="1"/>
  <c r="W831" i="1"/>
  <c r="W832" i="1"/>
  <c r="W833" i="1"/>
  <c r="W834" i="1"/>
  <c r="W835" i="1"/>
  <c r="W836" i="1"/>
  <c r="W837" i="1"/>
  <c r="W838" i="1"/>
  <c r="W839" i="1"/>
  <c r="W840" i="1"/>
  <c r="W841" i="1"/>
  <c r="W842" i="1"/>
  <c r="W843" i="1"/>
  <c r="W844" i="1"/>
  <c r="W845" i="1"/>
  <c r="W846" i="1"/>
  <c r="W847" i="1"/>
  <c r="W848" i="1"/>
  <c r="W849" i="1"/>
  <c r="W850" i="1"/>
  <c r="W851" i="1"/>
  <c r="W852" i="1"/>
  <c r="W853" i="1"/>
  <c r="W854" i="1"/>
  <c r="W855" i="1"/>
  <c r="W856" i="1"/>
  <c r="W857" i="1"/>
  <c r="W858" i="1"/>
  <c r="W859" i="1"/>
  <c r="W860" i="1"/>
  <c r="W861" i="1"/>
  <c r="W862" i="1"/>
  <c r="W863" i="1"/>
  <c r="W864" i="1"/>
  <c r="W865" i="1"/>
  <c r="W866" i="1"/>
  <c r="W867" i="1"/>
  <c r="W868" i="1"/>
  <c r="W869" i="1"/>
  <c r="W870" i="1"/>
  <c r="W871" i="1"/>
  <c r="W872" i="1"/>
  <c r="W873" i="1"/>
  <c r="W874" i="1"/>
  <c r="W875" i="1"/>
  <c r="W876" i="1"/>
  <c r="W877" i="1"/>
  <c r="W878" i="1"/>
  <c r="W879" i="1"/>
  <c r="W880" i="1"/>
  <c r="W881" i="1"/>
  <c r="W882" i="1"/>
  <c r="W883" i="1"/>
  <c r="W884" i="1"/>
  <c r="W885" i="1"/>
  <c r="W886" i="1"/>
  <c r="W887" i="1"/>
  <c r="W888" i="1"/>
  <c r="W889" i="1"/>
  <c r="W890" i="1"/>
  <c r="W891" i="1"/>
  <c r="W892" i="1"/>
  <c r="W893" i="1"/>
  <c r="W894" i="1"/>
  <c r="W895" i="1"/>
  <c r="W896" i="1"/>
  <c r="W897" i="1"/>
  <c r="W898" i="1"/>
  <c r="W899" i="1"/>
  <c r="W900" i="1"/>
  <c r="W901" i="1"/>
  <c r="W902" i="1"/>
  <c r="W903" i="1"/>
  <c r="W904" i="1"/>
  <c r="W905" i="1"/>
  <c r="W906" i="1"/>
  <c r="W907" i="1"/>
  <c r="W908" i="1"/>
  <c r="W909" i="1"/>
  <c r="W910" i="1"/>
  <c r="W911" i="1"/>
  <c r="W912" i="1"/>
  <c r="W913" i="1"/>
  <c r="W914" i="1"/>
  <c r="W915" i="1"/>
  <c r="W916" i="1"/>
  <c r="W917" i="1"/>
  <c r="W918" i="1"/>
  <c r="W919" i="1"/>
  <c r="W920" i="1"/>
  <c r="W921" i="1"/>
  <c r="W922" i="1"/>
  <c r="W923" i="1"/>
  <c r="W924" i="1"/>
  <c r="W925" i="1"/>
  <c r="W926" i="1"/>
  <c r="W927" i="1"/>
  <c r="W928" i="1"/>
  <c r="W929" i="1"/>
  <c r="W930" i="1"/>
  <c r="W931" i="1"/>
  <c r="W932" i="1"/>
  <c r="W933" i="1"/>
  <c r="W934" i="1"/>
  <c r="W935" i="1"/>
  <c r="W936" i="1"/>
  <c r="W937" i="1"/>
  <c r="W938" i="1"/>
  <c r="W939" i="1"/>
  <c r="W940" i="1"/>
  <c r="W941" i="1"/>
  <c r="W942" i="1"/>
  <c r="W943" i="1"/>
  <c r="W944" i="1"/>
  <c r="W945" i="1"/>
  <c r="W946" i="1"/>
  <c r="W947" i="1"/>
  <c r="W948" i="1"/>
  <c r="W949" i="1"/>
  <c r="W950" i="1"/>
  <c r="W951" i="1"/>
  <c r="W952" i="1"/>
  <c r="W953" i="1"/>
  <c r="W954" i="1"/>
  <c r="W955" i="1"/>
  <c r="W956" i="1"/>
  <c r="W957" i="1"/>
  <c r="W958" i="1"/>
  <c r="W959" i="1"/>
  <c r="W960" i="1"/>
  <c r="W961" i="1"/>
  <c r="W962" i="1"/>
  <c r="W963" i="1"/>
  <c r="W964" i="1"/>
  <c r="W965" i="1"/>
  <c r="W966" i="1"/>
  <c r="W967" i="1"/>
  <c r="W968" i="1"/>
  <c r="W969" i="1"/>
  <c r="W970" i="1"/>
  <c r="W971" i="1"/>
  <c r="W972" i="1"/>
  <c r="W973" i="1"/>
  <c r="W974" i="1"/>
  <c r="W975" i="1"/>
  <c r="W976" i="1"/>
  <c r="W977" i="1"/>
  <c r="W978" i="1"/>
  <c r="W979" i="1"/>
  <c r="W980" i="1"/>
  <c r="W981" i="1"/>
  <c r="W982" i="1"/>
  <c r="W983" i="1"/>
  <c r="W984" i="1"/>
  <c r="W985" i="1"/>
  <c r="W986" i="1"/>
  <c r="W987" i="1"/>
  <c r="W988" i="1"/>
  <c r="W989" i="1"/>
  <c r="W990" i="1"/>
  <c r="W991" i="1"/>
  <c r="W992" i="1"/>
  <c r="W993" i="1"/>
  <c r="W994" i="1"/>
  <c r="W995" i="1"/>
  <c r="W996" i="1"/>
  <c r="W997" i="1"/>
  <c r="W998" i="1"/>
  <c r="W999" i="1"/>
  <c r="W1000" i="1"/>
  <c r="W1001" i="1"/>
  <c r="W1002" i="1"/>
  <c r="W1003" i="1"/>
  <c r="W1004" i="1"/>
  <c r="W1005" i="1"/>
  <c r="W1006" i="1"/>
  <c r="R38" i="1" l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8" i="1" l="1"/>
  <c r="R9" i="1"/>
  <c r="R10" i="1"/>
  <c r="R11" i="1"/>
  <c r="R12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7" i="1"/>
  <c r="S9" i="1" l="1"/>
  <c r="S10" i="1"/>
  <c r="S11" i="1"/>
  <c r="S12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Q85" i="1"/>
  <c r="S85" i="1"/>
  <c r="Q86" i="1"/>
  <c r="S86" i="1"/>
  <c r="Q87" i="1"/>
  <c r="S87" i="1"/>
  <c r="Q88" i="1"/>
  <c r="S88" i="1"/>
  <c r="Q89" i="1"/>
  <c r="S89" i="1"/>
  <c r="Q90" i="1"/>
  <c r="S90" i="1"/>
  <c r="Q91" i="1"/>
  <c r="S91" i="1"/>
  <c r="Q92" i="1"/>
  <c r="S92" i="1"/>
  <c r="Q93" i="1"/>
  <c r="S93" i="1"/>
  <c r="Q94" i="1"/>
  <c r="S94" i="1"/>
  <c r="Q95" i="1"/>
  <c r="S95" i="1"/>
  <c r="Q96" i="1"/>
  <c r="S96" i="1"/>
  <c r="Q97" i="1"/>
  <c r="S97" i="1"/>
  <c r="Q98" i="1"/>
  <c r="S98" i="1"/>
  <c r="Q99" i="1"/>
  <c r="S99" i="1"/>
  <c r="Q100" i="1"/>
  <c r="S100" i="1"/>
  <c r="Q101" i="1"/>
  <c r="S101" i="1"/>
  <c r="Q102" i="1"/>
  <c r="S102" i="1"/>
  <c r="Q103" i="1"/>
  <c r="S103" i="1"/>
  <c r="Q104" i="1"/>
  <c r="S104" i="1"/>
  <c r="Q105" i="1"/>
  <c r="S105" i="1"/>
  <c r="Q106" i="1"/>
  <c r="S106" i="1"/>
  <c r="Q107" i="1"/>
  <c r="S107" i="1"/>
  <c r="Q108" i="1"/>
  <c r="S108" i="1"/>
  <c r="Q109" i="1"/>
  <c r="S109" i="1"/>
  <c r="Q110" i="1"/>
  <c r="S110" i="1"/>
  <c r="Q111" i="1"/>
  <c r="S111" i="1"/>
  <c r="Q112" i="1"/>
  <c r="S112" i="1"/>
  <c r="Q113" i="1"/>
  <c r="S113" i="1"/>
  <c r="Q114" i="1"/>
  <c r="S114" i="1"/>
  <c r="Q115" i="1"/>
  <c r="S115" i="1"/>
  <c r="Q116" i="1"/>
  <c r="S116" i="1"/>
  <c r="Q117" i="1"/>
  <c r="S117" i="1"/>
  <c r="Q118" i="1"/>
  <c r="S118" i="1"/>
  <c r="Q119" i="1"/>
  <c r="S119" i="1"/>
  <c r="Q120" i="1"/>
  <c r="S120" i="1"/>
  <c r="Q121" i="1"/>
  <c r="S121" i="1"/>
  <c r="Q122" i="1"/>
  <c r="S122" i="1"/>
  <c r="Q123" i="1"/>
  <c r="S123" i="1"/>
  <c r="Q124" i="1"/>
  <c r="S124" i="1"/>
  <c r="Q125" i="1"/>
  <c r="S125" i="1"/>
  <c r="Q126" i="1"/>
  <c r="S126" i="1"/>
  <c r="Q127" i="1"/>
  <c r="S127" i="1"/>
  <c r="Q128" i="1"/>
  <c r="S128" i="1"/>
  <c r="Q129" i="1"/>
  <c r="S129" i="1"/>
  <c r="Q130" i="1"/>
  <c r="S130" i="1"/>
  <c r="Q131" i="1"/>
  <c r="S131" i="1"/>
  <c r="Q132" i="1"/>
  <c r="S132" i="1"/>
  <c r="Q133" i="1"/>
  <c r="S133" i="1"/>
  <c r="Q134" i="1"/>
  <c r="S134" i="1"/>
  <c r="Q135" i="1"/>
  <c r="S135" i="1"/>
  <c r="Q136" i="1"/>
  <c r="S136" i="1"/>
  <c r="Q137" i="1"/>
  <c r="S137" i="1"/>
  <c r="Q138" i="1"/>
  <c r="S138" i="1"/>
  <c r="Q139" i="1"/>
  <c r="S139" i="1"/>
  <c r="Q140" i="1"/>
  <c r="S140" i="1"/>
  <c r="Q141" i="1"/>
  <c r="S141" i="1"/>
  <c r="Q142" i="1"/>
  <c r="S142" i="1"/>
  <c r="Q143" i="1"/>
  <c r="S143" i="1"/>
  <c r="Q144" i="1"/>
  <c r="S144" i="1"/>
  <c r="Q145" i="1"/>
  <c r="S145" i="1"/>
  <c r="Q146" i="1"/>
  <c r="S146" i="1"/>
  <c r="Q147" i="1"/>
  <c r="S147" i="1"/>
  <c r="Q148" i="1"/>
  <c r="S148" i="1"/>
  <c r="Q149" i="1"/>
  <c r="S149" i="1"/>
  <c r="Q150" i="1"/>
  <c r="S150" i="1"/>
  <c r="Q151" i="1"/>
  <c r="S151" i="1"/>
  <c r="Q152" i="1"/>
  <c r="S152" i="1"/>
  <c r="Q153" i="1"/>
  <c r="S153" i="1"/>
  <c r="Q154" i="1"/>
  <c r="S154" i="1"/>
  <c r="Q155" i="1"/>
  <c r="S155" i="1"/>
  <c r="Q156" i="1"/>
  <c r="S156" i="1"/>
  <c r="Q157" i="1"/>
  <c r="S157" i="1"/>
  <c r="Q158" i="1"/>
  <c r="S158" i="1"/>
  <c r="Q159" i="1"/>
  <c r="S159" i="1"/>
  <c r="Q160" i="1"/>
  <c r="S160" i="1"/>
  <c r="Q161" i="1"/>
  <c r="S161" i="1"/>
  <c r="Q162" i="1"/>
  <c r="S162" i="1"/>
  <c r="Q163" i="1"/>
  <c r="S163" i="1"/>
  <c r="Q164" i="1"/>
  <c r="S164" i="1"/>
  <c r="Q165" i="1"/>
  <c r="S165" i="1"/>
  <c r="Q166" i="1"/>
  <c r="S166" i="1"/>
  <c r="Q167" i="1"/>
  <c r="S167" i="1"/>
  <c r="Q168" i="1"/>
  <c r="S168" i="1"/>
  <c r="Q169" i="1"/>
  <c r="S169" i="1"/>
  <c r="Q170" i="1"/>
  <c r="S170" i="1"/>
  <c r="Q171" i="1"/>
  <c r="S171" i="1"/>
  <c r="Q172" i="1"/>
  <c r="S172" i="1"/>
  <c r="Q173" i="1"/>
  <c r="S173" i="1"/>
  <c r="Q174" i="1"/>
  <c r="S174" i="1"/>
  <c r="Q175" i="1"/>
  <c r="S175" i="1"/>
  <c r="Q176" i="1"/>
  <c r="S176" i="1"/>
  <c r="Q177" i="1"/>
  <c r="S177" i="1"/>
  <c r="Q178" i="1"/>
  <c r="S178" i="1"/>
  <c r="Q179" i="1"/>
  <c r="S179" i="1"/>
  <c r="Q180" i="1"/>
  <c r="S180" i="1"/>
  <c r="Q181" i="1"/>
  <c r="S181" i="1"/>
  <c r="Q182" i="1"/>
  <c r="S182" i="1"/>
  <c r="Q183" i="1"/>
  <c r="S183" i="1"/>
  <c r="Q184" i="1"/>
  <c r="S184" i="1"/>
  <c r="Q185" i="1"/>
  <c r="S185" i="1"/>
  <c r="Q186" i="1"/>
  <c r="S186" i="1"/>
  <c r="Q187" i="1"/>
  <c r="S187" i="1"/>
  <c r="Q188" i="1"/>
  <c r="S188" i="1"/>
  <c r="Q189" i="1"/>
  <c r="S189" i="1"/>
  <c r="Q190" i="1"/>
  <c r="S190" i="1"/>
  <c r="Q191" i="1"/>
  <c r="S191" i="1"/>
  <c r="Q192" i="1"/>
  <c r="S192" i="1"/>
  <c r="Q193" i="1"/>
  <c r="S193" i="1"/>
  <c r="Q194" i="1"/>
  <c r="S194" i="1"/>
  <c r="Q195" i="1"/>
  <c r="S195" i="1"/>
  <c r="Q196" i="1"/>
  <c r="S196" i="1"/>
  <c r="Q197" i="1"/>
  <c r="S197" i="1"/>
  <c r="Q198" i="1"/>
  <c r="S198" i="1"/>
  <c r="Q199" i="1"/>
  <c r="S199" i="1"/>
  <c r="Q200" i="1"/>
  <c r="S200" i="1"/>
  <c r="Q201" i="1"/>
  <c r="S201" i="1"/>
  <c r="Q202" i="1"/>
  <c r="S202" i="1"/>
  <c r="Q203" i="1"/>
  <c r="S203" i="1"/>
  <c r="Q204" i="1"/>
  <c r="S204" i="1"/>
  <c r="Q205" i="1"/>
  <c r="S205" i="1"/>
  <c r="Q206" i="1"/>
  <c r="S206" i="1"/>
  <c r="Q207" i="1"/>
  <c r="S207" i="1"/>
  <c r="Q208" i="1"/>
  <c r="S208" i="1"/>
  <c r="Q209" i="1"/>
  <c r="S209" i="1"/>
  <c r="Q210" i="1"/>
  <c r="S210" i="1"/>
  <c r="Q211" i="1"/>
  <c r="S211" i="1"/>
  <c r="Q212" i="1"/>
  <c r="S212" i="1"/>
  <c r="Q213" i="1"/>
  <c r="S213" i="1"/>
  <c r="Q214" i="1"/>
  <c r="S214" i="1"/>
  <c r="Q215" i="1"/>
  <c r="S215" i="1"/>
  <c r="Q216" i="1"/>
  <c r="S216" i="1"/>
  <c r="Q217" i="1"/>
  <c r="S217" i="1"/>
  <c r="Q218" i="1"/>
  <c r="S218" i="1"/>
  <c r="Q219" i="1"/>
  <c r="S219" i="1"/>
  <c r="Q220" i="1"/>
  <c r="S220" i="1"/>
  <c r="Q221" i="1"/>
  <c r="S221" i="1"/>
  <c r="Q222" i="1"/>
  <c r="S222" i="1"/>
  <c r="Q223" i="1"/>
  <c r="S223" i="1"/>
  <c r="Q224" i="1"/>
  <c r="S224" i="1"/>
  <c r="Q225" i="1"/>
  <c r="S225" i="1"/>
  <c r="Q226" i="1"/>
  <c r="S226" i="1"/>
  <c r="Q227" i="1"/>
  <c r="S227" i="1"/>
  <c r="Q228" i="1"/>
  <c r="S228" i="1"/>
  <c r="Q229" i="1"/>
  <c r="S229" i="1"/>
  <c r="Q230" i="1"/>
  <c r="S230" i="1"/>
  <c r="Q231" i="1"/>
  <c r="S231" i="1"/>
  <c r="Q232" i="1"/>
  <c r="S232" i="1"/>
  <c r="Q233" i="1"/>
  <c r="S233" i="1"/>
  <c r="Q234" i="1"/>
  <c r="S234" i="1"/>
  <c r="Q235" i="1"/>
  <c r="S235" i="1"/>
  <c r="Q236" i="1"/>
  <c r="S236" i="1"/>
  <c r="Q237" i="1"/>
  <c r="S237" i="1"/>
  <c r="Q238" i="1"/>
  <c r="S238" i="1"/>
  <c r="Q239" i="1"/>
  <c r="S239" i="1"/>
  <c r="Q240" i="1"/>
  <c r="S240" i="1"/>
  <c r="Q241" i="1"/>
  <c r="S241" i="1"/>
  <c r="Q242" i="1"/>
  <c r="S242" i="1"/>
  <c r="Q243" i="1"/>
  <c r="S243" i="1"/>
  <c r="Q244" i="1"/>
  <c r="S244" i="1"/>
  <c r="Q245" i="1"/>
  <c r="S245" i="1"/>
  <c r="Q246" i="1"/>
  <c r="S246" i="1"/>
  <c r="Q247" i="1"/>
  <c r="S247" i="1"/>
  <c r="Q248" i="1"/>
  <c r="S248" i="1"/>
  <c r="Q249" i="1"/>
  <c r="S249" i="1"/>
  <c r="Q250" i="1"/>
  <c r="S250" i="1"/>
  <c r="Q251" i="1"/>
  <c r="S251" i="1"/>
  <c r="Q252" i="1"/>
  <c r="S252" i="1"/>
  <c r="Q253" i="1"/>
  <c r="S253" i="1"/>
  <c r="Q254" i="1"/>
  <c r="S254" i="1"/>
  <c r="Q255" i="1"/>
  <c r="S255" i="1"/>
  <c r="Q256" i="1"/>
  <c r="S256" i="1"/>
  <c r="Q257" i="1"/>
  <c r="S257" i="1"/>
  <c r="Q258" i="1"/>
  <c r="S258" i="1"/>
  <c r="Q259" i="1"/>
  <c r="S259" i="1"/>
  <c r="Q260" i="1"/>
  <c r="S260" i="1"/>
  <c r="Q261" i="1"/>
  <c r="S261" i="1"/>
  <c r="Q262" i="1"/>
  <c r="S262" i="1"/>
  <c r="Q263" i="1"/>
  <c r="S263" i="1"/>
  <c r="Q264" i="1"/>
  <c r="S264" i="1"/>
  <c r="Q265" i="1"/>
  <c r="S265" i="1"/>
  <c r="Q266" i="1"/>
  <c r="S266" i="1"/>
  <c r="Q267" i="1"/>
  <c r="S267" i="1"/>
  <c r="Q268" i="1"/>
  <c r="S268" i="1"/>
  <c r="Q269" i="1"/>
  <c r="S269" i="1"/>
  <c r="Q270" i="1"/>
  <c r="S270" i="1"/>
  <c r="Q271" i="1"/>
  <c r="S271" i="1"/>
  <c r="Q272" i="1"/>
  <c r="S272" i="1"/>
  <c r="Q273" i="1"/>
  <c r="S273" i="1"/>
  <c r="Q274" i="1"/>
  <c r="S274" i="1"/>
  <c r="Q275" i="1"/>
  <c r="S275" i="1"/>
  <c r="Q276" i="1"/>
  <c r="S276" i="1"/>
  <c r="Q277" i="1"/>
  <c r="S277" i="1"/>
  <c r="Q278" i="1"/>
  <c r="S278" i="1"/>
  <c r="Q279" i="1"/>
  <c r="S279" i="1"/>
  <c r="Q280" i="1"/>
  <c r="S280" i="1"/>
  <c r="Q281" i="1"/>
  <c r="S281" i="1"/>
  <c r="Q282" i="1"/>
  <c r="S282" i="1"/>
  <c r="Q283" i="1"/>
  <c r="S283" i="1"/>
  <c r="Q284" i="1"/>
  <c r="S284" i="1"/>
  <c r="Q285" i="1"/>
  <c r="S285" i="1"/>
  <c r="Q286" i="1"/>
  <c r="S286" i="1"/>
  <c r="Q287" i="1"/>
  <c r="S287" i="1"/>
  <c r="Q288" i="1"/>
  <c r="S288" i="1"/>
  <c r="Q289" i="1"/>
  <c r="S289" i="1"/>
  <c r="Q290" i="1"/>
  <c r="S290" i="1"/>
  <c r="Q291" i="1"/>
  <c r="S291" i="1"/>
  <c r="Q292" i="1"/>
  <c r="S292" i="1"/>
  <c r="Q293" i="1"/>
  <c r="S293" i="1"/>
  <c r="Q294" i="1"/>
  <c r="S294" i="1"/>
  <c r="Q295" i="1"/>
  <c r="S295" i="1"/>
  <c r="Q296" i="1"/>
  <c r="S296" i="1"/>
  <c r="Q297" i="1"/>
  <c r="S297" i="1"/>
  <c r="Q298" i="1"/>
  <c r="S298" i="1"/>
  <c r="Q299" i="1"/>
  <c r="S299" i="1"/>
  <c r="Q300" i="1"/>
  <c r="S300" i="1"/>
  <c r="Q301" i="1"/>
  <c r="S301" i="1"/>
  <c r="Q302" i="1"/>
  <c r="S302" i="1"/>
  <c r="Q303" i="1"/>
  <c r="S303" i="1"/>
  <c r="Q304" i="1"/>
  <c r="S304" i="1"/>
  <c r="Q305" i="1"/>
  <c r="S305" i="1"/>
  <c r="Q306" i="1"/>
  <c r="S306" i="1"/>
  <c r="Q307" i="1"/>
  <c r="S307" i="1"/>
  <c r="Q308" i="1"/>
  <c r="S308" i="1"/>
  <c r="Q309" i="1"/>
  <c r="S309" i="1"/>
  <c r="Q310" i="1"/>
  <c r="S310" i="1"/>
  <c r="Q311" i="1"/>
  <c r="S311" i="1"/>
  <c r="Q312" i="1"/>
  <c r="S312" i="1"/>
  <c r="Q313" i="1"/>
  <c r="S313" i="1"/>
  <c r="Q314" i="1"/>
  <c r="S314" i="1"/>
  <c r="Q315" i="1"/>
  <c r="S315" i="1"/>
  <c r="Q316" i="1"/>
  <c r="S316" i="1"/>
  <c r="Q317" i="1"/>
  <c r="S317" i="1"/>
  <c r="Q318" i="1"/>
  <c r="S318" i="1"/>
  <c r="Q319" i="1"/>
  <c r="S319" i="1"/>
  <c r="Q320" i="1"/>
  <c r="S320" i="1"/>
  <c r="Q321" i="1"/>
  <c r="S321" i="1"/>
  <c r="Q322" i="1"/>
  <c r="S322" i="1"/>
  <c r="Q323" i="1"/>
  <c r="S323" i="1"/>
  <c r="Q324" i="1"/>
  <c r="S324" i="1"/>
  <c r="Q325" i="1"/>
  <c r="S325" i="1"/>
  <c r="Q326" i="1"/>
  <c r="S326" i="1"/>
  <c r="Q327" i="1"/>
  <c r="S327" i="1"/>
  <c r="Q328" i="1"/>
  <c r="S328" i="1"/>
  <c r="Q329" i="1"/>
  <c r="S329" i="1"/>
  <c r="Q330" i="1"/>
  <c r="S330" i="1"/>
  <c r="Q331" i="1"/>
  <c r="S331" i="1"/>
  <c r="Q332" i="1"/>
  <c r="S332" i="1"/>
  <c r="Q333" i="1"/>
  <c r="S333" i="1"/>
  <c r="Q334" i="1"/>
  <c r="S334" i="1"/>
  <c r="Q335" i="1"/>
  <c r="S335" i="1"/>
  <c r="Q336" i="1"/>
  <c r="S336" i="1"/>
  <c r="Q337" i="1"/>
  <c r="S337" i="1"/>
  <c r="Q338" i="1"/>
  <c r="S338" i="1"/>
  <c r="Q339" i="1"/>
  <c r="S339" i="1"/>
  <c r="Q340" i="1"/>
  <c r="S340" i="1"/>
  <c r="Q341" i="1"/>
  <c r="S341" i="1"/>
  <c r="Q342" i="1"/>
  <c r="S342" i="1"/>
  <c r="Q343" i="1"/>
  <c r="S343" i="1"/>
  <c r="Q344" i="1"/>
  <c r="S344" i="1"/>
  <c r="Q345" i="1"/>
  <c r="S345" i="1"/>
  <c r="Q346" i="1"/>
  <c r="S346" i="1"/>
  <c r="Q347" i="1"/>
  <c r="S347" i="1"/>
  <c r="Q348" i="1"/>
  <c r="S348" i="1"/>
  <c r="Q349" i="1"/>
  <c r="S349" i="1"/>
  <c r="Q350" i="1"/>
  <c r="S350" i="1"/>
  <c r="Q351" i="1"/>
  <c r="S351" i="1"/>
  <c r="Q352" i="1"/>
  <c r="S352" i="1"/>
  <c r="Q353" i="1"/>
  <c r="S353" i="1"/>
  <c r="Q354" i="1"/>
  <c r="S354" i="1"/>
  <c r="Q355" i="1"/>
  <c r="S355" i="1"/>
  <c r="Q356" i="1"/>
  <c r="S356" i="1"/>
  <c r="Q357" i="1"/>
  <c r="S357" i="1"/>
  <c r="Q358" i="1"/>
  <c r="S358" i="1"/>
  <c r="Q359" i="1"/>
  <c r="S359" i="1"/>
  <c r="Q360" i="1"/>
  <c r="S360" i="1"/>
  <c r="Q361" i="1"/>
  <c r="S361" i="1"/>
  <c r="Q362" i="1"/>
  <c r="S362" i="1"/>
  <c r="Q363" i="1"/>
  <c r="S363" i="1"/>
  <c r="Q364" i="1"/>
  <c r="S364" i="1"/>
  <c r="Q365" i="1"/>
  <c r="S365" i="1"/>
  <c r="Q366" i="1"/>
  <c r="S366" i="1"/>
  <c r="Q367" i="1"/>
  <c r="S367" i="1"/>
  <c r="Q368" i="1"/>
  <c r="S368" i="1"/>
  <c r="Q369" i="1"/>
  <c r="S369" i="1"/>
  <c r="Q370" i="1"/>
  <c r="S370" i="1"/>
  <c r="Q371" i="1"/>
  <c r="S371" i="1"/>
  <c r="Q372" i="1"/>
  <c r="S372" i="1"/>
  <c r="Q373" i="1"/>
  <c r="S373" i="1"/>
  <c r="Q374" i="1"/>
  <c r="S374" i="1"/>
  <c r="Q375" i="1"/>
  <c r="S375" i="1"/>
  <c r="Q376" i="1"/>
  <c r="S376" i="1"/>
  <c r="Q377" i="1"/>
  <c r="S377" i="1"/>
  <c r="Q378" i="1"/>
  <c r="S378" i="1"/>
  <c r="Q379" i="1"/>
  <c r="S379" i="1"/>
  <c r="Q380" i="1"/>
  <c r="S380" i="1"/>
  <c r="Q381" i="1"/>
  <c r="S381" i="1"/>
  <c r="Q382" i="1"/>
  <c r="S382" i="1"/>
  <c r="Q383" i="1"/>
  <c r="S383" i="1"/>
  <c r="Q384" i="1"/>
  <c r="S384" i="1"/>
  <c r="Q385" i="1"/>
  <c r="S385" i="1"/>
  <c r="Q386" i="1"/>
  <c r="S386" i="1"/>
  <c r="Q387" i="1"/>
  <c r="S387" i="1"/>
  <c r="Q388" i="1"/>
  <c r="S388" i="1"/>
  <c r="Q389" i="1"/>
  <c r="S389" i="1"/>
  <c r="Q390" i="1"/>
  <c r="S390" i="1"/>
  <c r="Q391" i="1"/>
  <c r="S391" i="1"/>
  <c r="Q392" i="1"/>
  <c r="S392" i="1"/>
  <c r="Q393" i="1"/>
  <c r="S393" i="1"/>
  <c r="Q394" i="1"/>
  <c r="S394" i="1"/>
  <c r="Q395" i="1"/>
  <c r="S395" i="1"/>
  <c r="Q396" i="1"/>
  <c r="S396" i="1"/>
  <c r="Q397" i="1"/>
  <c r="S397" i="1"/>
  <c r="Q398" i="1"/>
  <c r="S398" i="1"/>
  <c r="Q399" i="1"/>
  <c r="S399" i="1"/>
  <c r="Q400" i="1"/>
  <c r="S400" i="1"/>
  <c r="Q401" i="1"/>
  <c r="S401" i="1"/>
  <c r="Q402" i="1"/>
  <c r="S402" i="1"/>
  <c r="Q403" i="1"/>
  <c r="S403" i="1"/>
  <c r="Q404" i="1"/>
  <c r="S404" i="1"/>
  <c r="Q405" i="1"/>
  <c r="S405" i="1"/>
  <c r="Q406" i="1"/>
  <c r="S406" i="1"/>
  <c r="Q407" i="1"/>
  <c r="S407" i="1"/>
  <c r="Q408" i="1"/>
  <c r="S408" i="1"/>
  <c r="Q409" i="1"/>
  <c r="S409" i="1"/>
  <c r="Q410" i="1"/>
  <c r="S410" i="1"/>
  <c r="Q411" i="1"/>
  <c r="S411" i="1"/>
  <c r="Q412" i="1"/>
  <c r="S412" i="1"/>
  <c r="Q413" i="1"/>
  <c r="S413" i="1"/>
  <c r="Q414" i="1"/>
  <c r="S414" i="1"/>
  <c r="Q415" i="1"/>
  <c r="S415" i="1"/>
  <c r="Q416" i="1"/>
  <c r="S416" i="1"/>
  <c r="Q417" i="1"/>
  <c r="S417" i="1"/>
  <c r="Q418" i="1"/>
  <c r="S418" i="1"/>
  <c r="Q419" i="1"/>
  <c r="S419" i="1"/>
  <c r="Q420" i="1"/>
  <c r="S420" i="1"/>
  <c r="Q421" i="1"/>
  <c r="S421" i="1"/>
  <c r="Q422" i="1"/>
  <c r="S422" i="1"/>
  <c r="Q423" i="1"/>
  <c r="S423" i="1"/>
  <c r="Q424" i="1"/>
  <c r="S424" i="1"/>
  <c r="Q425" i="1"/>
  <c r="S425" i="1"/>
  <c r="Q426" i="1"/>
  <c r="S426" i="1"/>
  <c r="Q427" i="1"/>
  <c r="S427" i="1"/>
  <c r="Q428" i="1"/>
  <c r="S428" i="1"/>
  <c r="Q429" i="1"/>
  <c r="S429" i="1"/>
  <c r="Q430" i="1"/>
  <c r="S430" i="1"/>
  <c r="Q431" i="1"/>
  <c r="S431" i="1"/>
  <c r="Q432" i="1"/>
  <c r="S432" i="1"/>
  <c r="Q433" i="1"/>
  <c r="S433" i="1"/>
  <c r="Q434" i="1"/>
  <c r="S434" i="1"/>
  <c r="Q435" i="1"/>
  <c r="S435" i="1"/>
  <c r="Q436" i="1"/>
  <c r="S436" i="1"/>
  <c r="Q437" i="1"/>
  <c r="S437" i="1"/>
  <c r="Q438" i="1"/>
  <c r="S438" i="1"/>
  <c r="Q439" i="1"/>
  <c r="S439" i="1"/>
  <c r="Q440" i="1"/>
  <c r="S440" i="1"/>
  <c r="Q441" i="1"/>
  <c r="S441" i="1"/>
  <c r="Q442" i="1"/>
  <c r="S442" i="1"/>
  <c r="Q443" i="1"/>
  <c r="S443" i="1"/>
  <c r="Q444" i="1"/>
  <c r="S444" i="1"/>
  <c r="Q445" i="1"/>
  <c r="S445" i="1"/>
  <c r="Q446" i="1"/>
  <c r="S446" i="1"/>
  <c r="Q447" i="1"/>
  <c r="S447" i="1"/>
  <c r="Q448" i="1"/>
  <c r="S448" i="1"/>
  <c r="Q449" i="1"/>
  <c r="S449" i="1"/>
  <c r="Q450" i="1"/>
  <c r="S450" i="1"/>
  <c r="Q451" i="1"/>
  <c r="S451" i="1"/>
  <c r="Q452" i="1"/>
  <c r="S452" i="1"/>
  <c r="Q453" i="1"/>
  <c r="S453" i="1"/>
  <c r="Q454" i="1"/>
  <c r="S454" i="1"/>
  <c r="Q455" i="1"/>
  <c r="S455" i="1"/>
  <c r="Q456" i="1"/>
  <c r="S456" i="1"/>
  <c r="Q457" i="1"/>
  <c r="S457" i="1"/>
  <c r="Q458" i="1"/>
  <c r="S458" i="1"/>
  <c r="Q459" i="1"/>
  <c r="S459" i="1"/>
  <c r="Q460" i="1"/>
  <c r="S460" i="1"/>
  <c r="Q461" i="1"/>
  <c r="S461" i="1"/>
  <c r="Q462" i="1"/>
  <c r="S462" i="1"/>
  <c r="Q463" i="1"/>
  <c r="S463" i="1"/>
  <c r="Q464" i="1"/>
  <c r="S464" i="1"/>
  <c r="Q465" i="1"/>
  <c r="S465" i="1"/>
  <c r="Q466" i="1"/>
  <c r="S466" i="1"/>
  <c r="Q467" i="1"/>
  <c r="S467" i="1"/>
  <c r="Q468" i="1"/>
  <c r="S468" i="1"/>
  <c r="Q469" i="1"/>
  <c r="S469" i="1"/>
  <c r="Q470" i="1"/>
  <c r="S470" i="1"/>
  <c r="Q471" i="1"/>
  <c r="S471" i="1"/>
  <c r="Q472" i="1"/>
  <c r="S472" i="1"/>
  <c r="Q473" i="1"/>
  <c r="S473" i="1"/>
  <c r="Q474" i="1"/>
  <c r="S474" i="1"/>
  <c r="Q475" i="1"/>
  <c r="S475" i="1"/>
  <c r="Q476" i="1"/>
  <c r="S476" i="1"/>
  <c r="Q477" i="1"/>
  <c r="S477" i="1"/>
  <c r="Q478" i="1"/>
  <c r="S478" i="1"/>
  <c r="Q479" i="1"/>
  <c r="S479" i="1"/>
  <c r="Q480" i="1"/>
  <c r="S480" i="1"/>
  <c r="Q481" i="1"/>
  <c r="S481" i="1"/>
  <c r="Q482" i="1"/>
  <c r="S482" i="1"/>
  <c r="Q483" i="1"/>
  <c r="S483" i="1"/>
  <c r="Q484" i="1"/>
  <c r="S484" i="1"/>
  <c r="Q485" i="1"/>
  <c r="S485" i="1"/>
  <c r="Q486" i="1"/>
  <c r="S486" i="1"/>
  <c r="Q487" i="1"/>
  <c r="S487" i="1"/>
  <c r="Q488" i="1"/>
  <c r="S488" i="1"/>
  <c r="Q489" i="1"/>
  <c r="S489" i="1"/>
  <c r="Q490" i="1"/>
  <c r="S490" i="1"/>
  <c r="Q491" i="1"/>
  <c r="S491" i="1"/>
  <c r="Q492" i="1"/>
  <c r="S492" i="1"/>
  <c r="Q493" i="1"/>
  <c r="S493" i="1"/>
  <c r="Q494" i="1"/>
  <c r="S494" i="1"/>
  <c r="Q495" i="1"/>
  <c r="S495" i="1"/>
  <c r="Q496" i="1"/>
  <c r="S496" i="1"/>
  <c r="Q497" i="1"/>
  <c r="S497" i="1"/>
  <c r="Q498" i="1"/>
  <c r="S498" i="1"/>
  <c r="Q499" i="1"/>
  <c r="S499" i="1"/>
  <c r="Q500" i="1"/>
  <c r="S500" i="1"/>
  <c r="Q501" i="1"/>
  <c r="S501" i="1"/>
  <c r="Q502" i="1"/>
  <c r="S502" i="1"/>
  <c r="Q503" i="1"/>
  <c r="S503" i="1"/>
  <c r="Q504" i="1"/>
  <c r="S504" i="1"/>
  <c r="Q505" i="1"/>
  <c r="S505" i="1"/>
  <c r="Q506" i="1"/>
  <c r="S506" i="1"/>
  <c r="Q507" i="1"/>
  <c r="S507" i="1"/>
  <c r="Q508" i="1"/>
  <c r="S508" i="1"/>
  <c r="Q509" i="1"/>
  <c r="S509" i="1"/>
  <c r="Q510" i="1"/>
  <c r="S510" i="1"/>
  <c r="Q511" i="1"/>
  <c r="S511" i="1"/>
  <c r="Q512" i="1"/>
  <c r="S512" i="1"/>
  <c r="Q513" i="1"/>
  <c r="S513" i="1"/>
  <c r="Q514" i="1"/>
  <c r="S514" i="1"/>
  <c r="Q515" i="1"/>
  <c r="S515" i="1"/>
  <c r="Q516" i="1"/>
  <c r="S516" i="1"/>
  <c r="Q517" i="1"/>
  <c r="S517" i="1"/>
  <c r="Q518" i="1"/>
  <c r="S518" i="1"/>
  <c r="Q519" i="1"/>
  <c r="S519" i="1"/>
  <c r="Q520" i="1"/>
  <c r="S520" i="1"/>
  <c r="Q521" i="1"/>
  <c r="S521" i="1"/>
  <c r="Q522" i="1"/>
  <c r="S522" i="1"/>
  <c r="Q523" i="1"/>
  <c r="S523" i="1"/>
  <c r="Q524" i="1"/>
  <c r="S524" i="1"/>
  <c r="Q525" i="1"/>
  <c r="S525" i="1"/>
  <c r="Q526" i="1"/>
  <c r="S526" i="1"/>
  <c r="Q527" i="1"/>
  <c r="S527" i="1"/>
  <c r="Q528" i="1"/>
  <c r="S528" i="1"/>
  <c r="Q529" i="1"/>
  <c r="S529" i="1"/>
  <c r="Q530" i="1"/>
  <c r="S530" i="1"/>
  <c r="Q531" i="1"/>
  <c r="S531" i="1"/>
  <c r="Q532" i="1"/>
  <c r="S532" i="1"/>
  <c r="Q533" i="1"/>
  <c r="S533" i="1"/>
  <c r="Q534" i="1"/>
  <c r="S534" i="1"/>
  <c r="Q535" i="1"/>
  <c r="S535" i="1"/>
  <c r="Q536" i="1"/>
  <c r="S536" i="1"/>
  <c r="Q537" i="1"/>
  <c r="S537" i="1"/>
  <c r="Q538" i="1"/>
  <c r="S538" i="1"/>
  <c r="Q539" i="1"/>
  <c r="S539" i="1"/>
  <c r="Q540" i="1"/>
  <c r="S540" i="1"/>
  <c r="Q541" i="1"/>
  <c r="S541" i="1"/>
  <c r="Q542" i="1"/>
  <c r="S542" i="1"/>
  <c r="Q543" i="1"/>
  <c r="S543" i="1"/>
  <c r="Q544" i="1"/>
  <c r="S544" i="1"/>
  <c r="Q545" i="1"/>
  <c r="S545" i="1"/>
  <c r="Q546" i="1"/>
  <c r="S546" i="1"/>
  <c r="Q547" i="1"/>
  <c r="S547" i="1"/>
  <c r="Q548" i="1"/>
  <c r="S548" i="1"/>
  <c r="Q549" i="1"/>
  <c r="S549" i="1"/>
  <c r="Q550" i="1"/>
  <c r="S550" i="1"/>
  <c r="Q551" i="1"/>
  <c r="S551" i="1"/>
  <c r="Q552" i="1"/>
  <c r="S552" i="1"/>
  <c r="Q553" i="1"/>
  <c r="S553" i="1"/>
  <c r="Q554" i="1"/>
  <c r="S554" i="1"/>
  <c r="Q555" i="1"/>
  <c r="S555" i="1"/>
  <c r="Q556" i="1"/>
  <c r="S556" i="1"/>
  <c r="Q557" i="1"/>
  <c r="S557" i="1"/>
  <c r="Q558" i="1"/>
  <c r="S558" i="1"/>
  <c r="Q559" i="1"/>
  <c r="S559" i="1"/>
  <c r="Q560" i="1"/>
  <c r="S560" i="1"/>
  <c r="Q561" i="1"/>
  <c r="S561" i="1"/>
  <c r="Q562" i="1"/>
  <c r="S562" i="1"/>
  <c r="Q563" i="1"/>
  <c r="S563" i="1"/>
  <c r="Q564" i="1"/>
  <c r="S564" i="1"/>
  <c r="Q565" i="1"/>
  <c r="S565" i="1"/>
  <c r="Q566" i="1"/>
  <c r="S566" i="1"/>
  <c r="Q567" i="1"/>
  <c r="S567" i="1"/>
  <c r="Q568" i="1"/>
  <c r="S568" i="1"/>
  <c r="Q569" i="1"/>
  <c r="S569" i="1"/>
  <c r="Q570" i="1"/>
  <c r="S570" i="1"/>
  <c r="Q571" i="1"/>
  <c r="S571" i="1"/>
  <c r="Q572" i="1"/>
  <c r="S572" i="1"/>
  <c r="Q573" i="1"/>
  <c r="S573" i="1"/>
  <c r="Q574" i="1"/>
  <c r="S574" i="1"/>
  <c r="Q575" i="1"/>
  <c r="S575" i="1"/>
  <c r="Q576" i="1"/>
  <c r="S576" i="1"/>
  <c r="Q577" i="1"/>
  <c r="S577" i="1"/>
  <c r="Q578" i="1"/>
  <c r="S578" i="1"/>
  <c r="Q579" i="1"/>
  <c r="S579" i="1"/>
  <c r="Q580" i="1"/>
  <c r="S580" i="1"/>
  <c r="Q581" i="1"/>
  <c r="S581" i="1"/>
  <c r="Q582" i="1"/>
  <c r="S582" i="1"/>
  <c r="Q583" i="1"/>
  <c r="S583" i="1"/>
  <c r="Q584" i="1"/>
  <c r="S584" i="1"/>
  <c r="Q585" i="1"/>
  <c r="S585" i="1"/>
  <c r="Q586" i="1"/>
  <c r="S586" i="1"/>
  <c r="Q587" i="1"/>
  <c r="S587" i="1"/>
  <c r="Q588" i="1"/>
  <c r="S588" i="1"/>
  <c r="Q589" i="1"/>
  <c r="S589" i="1"/>
  <c r="Q590" i="1"/>
  <c r="S590" i="1"/>
  <c r="Q591" i="1"/>
  <c r="S591" i="1"/>
  <c r="Q592" i="1"/>
  <c r="S592" i="1"/>
  <c r="Q593" i="1"/>
  <c r="S593" i="1"/>
  <c r="Q594" i="1"/>
  <c r="S594" i="1"/>
  <c r="Q595" i="1"/>
  <c r="S595" i="1"/>
  <c r="Q596" i="1"/>
  <c r="S596" i="1"/>
  <c r="Q597" i="1"/>
  <c r="S597" i="1"/>
  <c r="Q598" i="1"/>
  <c r="S598" i="1"/>
  <c r="Q599" i="1"/>
  <c r="S599" i="1"/>
  <c r="Q600" i="1"/>
  <c r="S600" i="1"/>
  <c r="Q601" i="1"/>
  <c r="S601" i="1"/>
  <c r="Q602" i="1"/>
  <c r="S602" i="1"/>
  <c r="Q603" i="1"/>
  <c r="S603" i="1"/>
  <c r="Q604" i="1"/>
  <c r="S604" i="1"/>
  <c r="Q605" i="1"/>
  <c r="S605" i="1"/>
  <c r="Q606" i="1"/>
  <c r="S606" i="1"/>
  <c r="Q607" i="1"/>
  <c r="S607" i="1"/>
  <c r="Q608" i="1"/>
  <c r="S608" i="1"/>
  <c r="Q609" i="1"/>
  <c r="S609" i="1"/>
  <c r="Q610" i="1"/>
  <c r="S610" i="1"/>
  <c r="Q611" i="1"/>
  <c r="S611" i="1"/>
  <c r="Q612" i="1"/>
  <c r="S612" i="1"/>
  <c r="Q613" i="1"/>
  <c r="S613" i="1"/>
  <c r="Q614" i="1"/>
  <c r="S614" i="1"/>
  <c r="Q615" i="1"/>
  <c r="S615" i="1"/>
  <c r="Q616" i="1"/>
  <c r="S616" i="1"/>
  <c r="Q617" i="1"/>
  <c r="S617" i="1"/>
  <c r="Q618" i="1"/>
  <c r="S618" i="1"/>
  <c r="Q619" i="1"/>
  <c r="S619" i="1"/>
  <c r="Q620" i="1"/>
  <c r="S620" i="1"/>
  <c r="Q621" i="1"/>
  <c r="S621" i="1"/>
  <c r="Q622" i="1"/>
  <c r="S622" i="1"/>
  <c r="Q623" i="1"/>
  <c r="S623" i="1"/>
  <c r="Q624" i="1"/>
  <c r="S624" i="1"/>
  <c r="Q625" i="1"/>
  <c r="S625" i="1"/>
  <c r="Q626" i="1"/>
  <c r="S626" i="1"/>
  <c r="Q627" i="1"/>
  <c r="S627" i="1"/>
  <c r="Q628" i="1"/>
  <c r="S628" i="1"/>
  <c r="Q629" i="1"/>
  <c r="S629" i="1"/>
  <c r="Q630" i="1"/>
  <c r="S630" i="1"/>
  <c r="Q631" i="1"/>
  <c r="S631" i="1"/>
  <c r="Q632" i="1"/>
  <c r="S632" i="1"/>
  <c r="Q633" i="1"/>
  <c r="S633" i="1"/>
  <c r="Q634" i="1"/>
  <c r="S634" i="1"/>
  <c r="Q635" i="1"/>
  <c r="S635" i="1"/>
  <c r="Q636" i="1"/>
  <c r="S636" i="1"/>
  <c r="Q637" i="1"/>
  <c r="S637" i="1"/>
  <c r="Q638" i="1"/>
  <c r="S638" i="1"/>
  <c r="Q639" i="1"/>
  <c r="S639" i="1"/>
  <c r="Q640" i="1"/>
  <c r="S640" i="1"/>
  <c r="Q641" i="1"/>
  <c r="S641" i="1"/>
  <c r="Q642" i="1"/>
  <c r="S642" i="1"/>
  <c r="Q643" i="1"/>
  <c r="S643" i="1"/>
  <c r="Q644" i="1"/>
  <c r="S644" i="1"/>
  <c r="Q645" i="1"/>
  <c r="S645" i="1"/>
  <c r="Q646" i="1"/>
  <c r="S646" i="1"/>
  <c r="Q647" i="1"/>
  <c r="S647" i="1"/>
  <c r="Q648" i="1"/>
  <c r="S648" i="1"/>
  <c r="Q649" i="1"/>
  <c r="S649" i="1"/>
  <c r="Q650" i="1"/>
  <c r="S650" i="1"/>
  <c r="Q651" i="1"/>
  <c r="S651" i="1"/>
  <c r="Q652" i="1"/>
  <c r="S652" i="1"/>
  <c r="Q653" i="1"/>
  <c r="S653" i="1"/>
  <c r="Q654" i="1"/>
  <c r="S654" i="1"/>
  <c r="Q655" i="1"/>
  <c r="S655" i="1"/>
  <c r="Q656" i="1"/>
  <c r="S656" i="1"/>
  <c r="Q657" i="1"/>
  <c r="S657" i="1"/>
  <c r="Q658" i="1"/>
  <c r="S658" i="1"/>
  <c r="Q659" i="1"/>
  <c r="S659" i="1"/>
  <c r="Q660" i="1"/>
  <c r="S660" i="1"/>
  <c r="Q661" i="1"/>
  <c r="S661" i="1"/>
  <c r="Q662" i="1"/>
  <c r="S662" i="1"/>
  <c r="Q663" i="1"/>
  <c r="S663" i="1"/>
  <c r="Q664" i="1"/>
  <c r="S664" i="1"/>
  <c r="Q665" i="1"/>
  <c r="S665" i="1"/>
  <c r="Q666" i="1"/>
  <c r="S666" i="1"/>
  <c r="Q667" i="1"/>
  <c r="S667" i="1"/>
  <c r="Q668" i="1"/>
  <c r="S668" i="1"/>
  <c r="Q669" i="1"/>
  <c r="S669" i="1"/>
  <c r="Q670" i="1"/>
  <c r="S670" i="1"/>
  <c r="Q671" i="1"/>
  <c r="S671" i="1"/>
  <c r="Q672" i="1"/>
  <c r="S672" i="1"/>
  <c r="Q673" i="1"/>
  <c r="S673" i="1"/>
  <c r="Q674" i="1"/>
  <c r="S674" i="1"/>
  <c r="Q675" i="1"/>
  <c r="S675" i="1"/>
  <c r="Q676" i="1"/>
  <c r="S676" i="1"/>
  <c r="Q677" i="1"/>
  <c r="S677" i="1"/>
  <c r="Q678" i="1"/>
  <c r="S678" i="1"/>
  <c r="Q679" i="1"/>
  <c r="S679" i="1"/>
  <c r="Q680" i="1"/>
  <c r="S680" i="1"/>
  <c r="Q681" i="1"/>
  <c r="S681" i="1"/>
  <c r="Q682" i="1"/>
  <c r="S682" i="1"/>
  <c r="Q683" i="1"/>
  <c r="S683" i="1"/>
  <c r="Q684" i="1"/>
  <c r="S684" i="1"/>
  <c r="Q685" i="1"/>
  <c r="S685" i="1"/>
  <c r="Q686" i="1"/>
  <c r="S686" i="1"/>
  <c r="Q687" i="1"/>
  <c r="S687" i="1"/>
  <c r="Q688" i="1"/>
  <c r="S688" i="1"/>
  <c r="Q689" i="1"/>
  <c r="S689" i="1"/>
  <c r="Q690" i="1"/>
  <c r="S690" i="1"/>
  <c r="Q691" i="1"/>
  <c r="S691" i="1"/>
  <c r="Q692" i="1"/>
  <c r="S692" i="1"/>
  <c r="Q693" i="1"/>
  <c r="S693" i="1"/>
  <c r="Q694" i="1"/>
  <c r="S694" i="1"/>
  <c r="Q695" i="1"/>
  <c r="S695" i="1"/>
  <c r="Q696" i="1"/>
  <c r="S696" i="1"/>
  <c r="Q697" i="1"/>
  <c r="S697" i="1"/>
  <c r="Q698" i="1"/>
  <c r="S698" i="1"/>
  <c r="Q699" i="1"/>
  <c r="S699" i="1"/>
  <c r="Q700" i="1"/>
  <c r="S700" i="1"/>
  <c r="Q701" i="1"/>
  <c r="S701" i="1"/>
  <c r="Q702" i="1"/>
  <c r="S702" i="1"/>
  <c r="Q703" i="1"/>
  <c r="S703" i="1"/>
  <c r="Q704" i="1"/>
  <c r="S704" i="1"/>
  <c r="Q705" i="1"/>
  <c r="S705" i="1"/>
  <c r="Q706" i="1"/>
  <c r="S706" i="1"/>
  <c r="Q707" i="1"/>
  <c r="S707" i="1"/>
  <c r="Q708" i="1"/>
  <c r="S708" i="1"/>
  <c r="Q709" i="1"/>
  <c r="S709" i="1"/>
  <c r="Q710" i="1"/>
  <c r="S710" i="1"/>
  <c r="Q711" i="1"/>
  <c r="S711" i="1"/>
  <c r="Q712" i="1"/>
  <c r="S712" i="1"/>
  <c r="Q713" i="1"/>
  <c r="S713" i="1"/>
  <c r="Q714" i="1"/>
  <c r="S714" i="1"/>
  <c r="Q715" i="1"/>
  <c r="S715" i="1"/>
  <c r="Q716" i="1"/>
  <c r="S716" i="1"/>
  <c r="Q717" i="1"/>
  <c r="S717" i="1"/>
  <c r="Q718" i="1"/>
  <c r="S718" i="1"/>
  <c r="Q719" i="1"/>
  <c r="S719" i="1"/>
  <c r="Q720" i="1"/>
  <c r="S720" i="1"/>
  <c r="Q721" i="1"/>
  <c r="S721" i="1"/>
  <c r="Q722" i="1"/>
  <c r="S722" i="1"/>
  <c r="Q723" i="1"/>
  <c r="S723" i="1"/>
  <c r="Q724" i="1"/>
  <c r="S724" i="1"/>
  <c r="Q725" i="1"/>
  <c r="S725" i="1"/>
  <c r="Q726" i="1"/>
  <c r="S726" i="1"/>
  <c r="Q727" i="1"/>
  <c r="S727" i="1"/>
  <c r="Q728" i="1"/>
  <c r="S728" i="1"/>
  <c r="Q729" i="1"/>
  <c r="S729" i="1"/>
  <c r="Q730" i="1"/>
  <c r="S730" i="1"/>
  <c r="Q731" i="1"/>
  <c r="S731" i="1"/>
  <c r="Q732" i="1"/>
  <c r="S732" i="1"/>
  <c r="Q733" i="1"/>
  <c r="S733" i="1"/>
  <c r="Q734" i="1"/>
  <c r="S734" i="1"/>
  <c r="Q735" i="1"/>
  <c r="S735" i="1"/>
  <c r="Q736" i="1"/>
  <c r="S736" i="1"/>
  <c r="Q737" i="1"/>
  <c r="S737" i="1"/>
  <c r="Q738" i="1"/>
  <c r="S738" i="1"/>
  <c r="Q739" i="1"/>
  <c r="S739" i="1"/>
  <c r="Q740" i="1"/>
  <c r="S740" i="1"/>
  <c r="Q741" i="1"/>
  <c r="S741" i="1"/>
  <c r="Q742" i="1"/>
  <c r="S742" i="1"/>
  <c r="Q743" i="1"/>
  <c r="S743" i="1"/>
  <c r="Q744" i="1"/>
  <c r="S744" i="1"/>
  <c r="Q745" i="1"/>
  <c r="S745" i="1"/>
  <c r="Q746" i="1"/>
  <c r="S746" i="1"/>
  <c r="Q747" i="1"/>
  <c r="S747" i="1"/>
  <c r="Q748" i="1"/>
  <c r="S748" i="1"/>
  <c r="Q749" i="1"/>
  <c r="S749" i="1"/>
  <c r="Q750" i="1"/>
  <c r="S750" i="1"/>
  <c r="Q751" i="1"/>
  <c r="S751" i="1"/>
  <c r="Q752" i="1"/>
  <c r="S752" i="1"/>
  <c r="Q753" i="1"/>
  <c r="S753" i="1"/>
  <c r="Q754" i="1"/>
  <c r="S754" i="1"/>
  <c r="Q755" i="1"/>
  <c r="S755" i="1"/>
  <c r="Q756" i="1"/>
  <c r="S756" i="1"/>
  <c r="Q757" i="1"/>
  <c r="S757" i="1"/>
  <c r="Q758" i="1"/>
  <c r="S758" i="1"/>
  <c r="Q759" i="1"/>
  <c r="S759" i="1"/>
  <c r="Q760" i="1"/>
  <c r="S760" i="1"/>
  <c r="Q761" i="1"/>
  <c r="S761" i="1"/>
  <c r="Q762" i="1"/>
  <c r="S762" i="1"/>
  <c r="Q763" i="1"/>
  <c r="S763" i="1"/>
  <c r="Q764" i="1"/>
  <c r="S764" i="1"/>
  <c r="Q765" i="1"/>
  <c r="S765" i="1"/>
  <c r="Q766" i="1"/>
  <c r="S766" i="1"/>
  <c r="Q767" i="1"/>
  <c r="S767" i="1"/>
  <c r="Q768" i="1"/>
  <c r="S768" i="1"/>
  <c r="Q769" i="1"/>
  <c r="S769" i="1"/>
  <c r="Q770" i="1"/>
  <c r="S770" i="1"/>
  <c r="Q771" i="1"/>
  <c r="S771" i="1"/>
  <c r="Q772" i="1"/>
  <c r="S772" i="1"/>
  <c r="Q773" i="1"/>
  <c r="S773" i="1"/>
  <c r="Q774" i="1"/>
  <c r="S774" i="1"/>
  <c r="Q775" i="1"/>
  <c r="S775" i="1"/>
  <c r="Q776" i="1"/>
  <c r="S776" i="1"/>
  <c r="Q777" i="1"/>
  <c r="S777" i="1"/>
  <c r="Q778" i="1"/>
  <c r="S778" i="1"/>
  <c r="Q779" i="1"/>
  <c r="S779" i="1"/>
  <c r="Q780" i="1"/>
  <c r="S780" i="1"/>
  <c r="Q781" i="1"/>
  <c r="S781" i="1"/>
  <c r="Q782" i="1"/>
  <c r="S782" i="1"/>
  <c r="Q783" i="1"/>
  <c r="S783" i="1"/>
  <c r="Q784" i="1"/>
  <c r="S784" i="1"/>
  <c r="Q785" i="1"/>
  <c r="S785" i="1"/>
  <c r="Q786" i="1"/>
  <c r="S786" i="1"/>
  <c r="Q787" i="1"/>
  <c r="S787" i="1"/>
  <c r="Q788" i="1"/>
  <c r="S788" i="1"/>
  <c r="Q789" i="1"/>
  <c r="S789" i="1"/>
  <c r="Q790" i="1"/>
  <c r="S790" i="1"/>
  <c r="Q791" i="1"/>
  <c r="S791" i="1"/>
  <c r="Q792" i="1"/>
  <c r="S792" i="1"/>
  <c r="Q793" i="1"/>
  <c r="S793" i="1"/>
  <c r="Q794" i="1"/>
  <c r="S794" i="1"/>
  <c r="Q795" i="1"/>
  <c r="S795" i="1"/>
  <c r="Q796" i="1"/>
  <c r="S796" i="1"/>
  <c r="Q797" i="1"/>
  <c r="S797" i="1"/>
  <c r="Q798" i="1"/>
  <c r="S798" i="1"/>
  <c r="Q799" i="1"/>
  <c r="S799" i="1"/>
  <c r="Q800" i="1"/>
  <c r="S800" i="1"/>
  <c r="Q801" i="1"/>
  <c r="S801" i="1"/>
  <c r="Q802" i="1"/>
  <c r="S802" i="1"/>
  <c r="Q803" i="1"/>
  <c r="S803" i="1"/>
  <c r="Q804" i="1"/>
  <c r="S804" i="1"/>
  <c r="Q805" i="1"/>
  <c r="S805" i="1"/>
  <c r="Q806" i="1"/>
  <c r="S806" i="1"/>
  <c r="Q807" i="1"/>
  <c r="S807" i="1"/>
  <c r="Q808" i="1"/>
  <c r="S808" i="1"/>
  <c r="Q809" i="1"/>
  <c r="S809" i="1"/>
  <c r="Q810" i="1"/>
  <c r="S810" i="1"/>
  <c r="Q811" i="1"/>
  <c r="S811" i="1"/>
  <c r="Q812" i="1"/>
  <c r="S812" i="1"/>
  <c r="Q813" i="1"/>
  <c r="S813" i="1"/>
  <c r="Q814" i="1"/>
  <c r="S814" i="1"/>
  <c r="Q815" i="1"/>
  <c r="S815" i="1"/>
  <c r="Q816" i="1"/>
  <c r="S816" i="1"/>
  <c r="Q817" i="1"/>
  <c r="S817" i="1"/>
  <c r="Q818" i="1"/>
  <c r="S818" i="1"/>
  <c r="Q819" i="1"/>
  <c r="S819" i="1"/>
  <c r="Q820" i="1"/>
  <c r="S820" i="1"/>
  <c r="Q821" i="1"/>
  <c r="S821" i="1"/>
  <c r="Q822" i="1"/>
  <c r="S822" i="1"/>
  <c r="Q823" i="1"/>
  <c r="S823" i="1"/>
  <c r="Q824" i="1"/>
  <c r="S824" i="1"/>
  <c r="Q825" i="1"/>
  <c r="S825" i="1"/>
  <c r="Q826" i="1"/>
  <c r="S826" i="1"/>
  <c r="Q827" i="1"/>
  <c r="S827" i="1"/>
  <c r="Q828" i="1"/>
  <c r="S828" i="1"/>
  <c r="Q829" i="1"/>
  <c r="S829" i="1"/>
  <c r="Q830" i="1"/>
  <c r="S830" i="1"/>
  <c r="Q831" i="1"/>
  <c r="S831" i="1"/>
  <c r="Q832" i="1"/>
  <c r="S832" i="1"/>
  <c r="Q833" i="1"/>
  <c r="S833" i="1"/>
  <c r="Q834" i="1"/>
  <c r="S834" i="1"/>
  <c r="Q835" i="1"/>
  <c r="S835" i="1"/>
  <c r="Q836" i="1"/>
  <c r="S836" i="1"/>
  <c r="Q837" i="1"/>
  <c r="S837" i="1"/>
  <c r="Q838" i="1"/>
  <c r="S838" i="1"/>
  <c r="Q839" i="1"/>
  <c r="S839" i="1"/>
  <c r="Q840" i="1"/>
  <c r="S840" i="1"/>
  <c r="Q841" i="1"/>
  <c r="S841" i="1"/>
  <c r="Q842" i="1"/>
  <c r="S842" i="1"/>
  <c r="Q843" i="1"/>
  <c r="S843" i="1"/>
  <c r="Q844" i="1"/>
  <c r="S844" i="1"/>
  <c r="Q845" i="1"/>
  <c r="S845" i="1"/>
  <c r="Q846" i="1"/>
  <c r="S846" i="1"/>
  <c r="Q847" i="1"/>
  <c r="S847" i="1"/>
  <c r="Q848" i="1"/>
  <c r="S848" i="1"/>
  <c r="Q849" i="1"/>
  <c r="S849" i="1"/>
  <c r="Q850" i="1"/>
  <c r="S850" i="1"/>
  <c r="Q851" i="1"/>
  <c r="S851" i="1"/>
  <c r="Q852" i="1"/>
  <c r="S852" i="1"/>
  <c r="Q853" i="1"/>
  <c r="S853" i="1"/>
  <c r="Q854" i="1"/>
  <c r="S854" i="1"/>
  <c r="Q855" i="1"/>
  <c r="S855" i="1"/>
  <c r="Q856" i="1"/>
  <c r="S856" i="1"/>
  <c r="Q857" i="1"/>
  <c r="S857" i="1"/>
  <c r="Q858" i="1"/>
  <c r="S858" i="1"/>
  <c r="Q859" i="1"/>
  <c r="S859" i="1"/>
  <c r="Q860" i="1"/>
  <c r="S860" i="1"/>
  <c r="Q861" i="1"/>
  <c r="S861" i="1"/>
  <c r="Q862" i="1"/>
  <c r="S862" i="1"/>
  <c r="Q863" i="1"/>
  <c r="S863" i="1"/>
  <c r="Q864" i="1"/>
  <c r="S864" i="1"/>
  <c r="Q865" i="1"/>
  <c r="S865" i="1"/>
  <c r="Q866" i="1"/>
  <c r="S866" i="1"/>
  <c r="Q867" i="1"/>
  <c r="S867" i="1"/>
  <c r="Q868" i="1"/>
  <c r="S868" i="1"/>
  <c r="Q869" i="1"/>
  <c r="S869" i="1"/>
  <c r="Q870" i="1"/>
  <c r="S870" i="1"/>
  <c r="Q871" i="1"/>
  <c r="S871" i="1"/>
  <c r="Q872" i="1"/>
  <c r="S872" i="1"/>
  <c r="Q873" i="1"/>
  <c r="S873" i="1"/>
  <c r="Q874" i="1"/>
  <c r="S874" i="1"/>
  <c r="Q875" i="1"/>
  <c r="S875" i="1"/>
  <c r="Q876" i="1"/>
  <c r="S876" i="1"/>
  <c r="Q877" i="1"/>
  <c r="S877" i="1"/>
  <c r="Q878" i="1"/>
  <c r="S878" i="1"/>
  <c r="Q879" i="1"/>
  <c r="S879" i="1"/>
  <c r="Q880" i="1"/>
  <c r="S880" i="1"/>
  <c r="Q881" i="1"/>
  <c r="S881" i="1"/>
  <c r="Q882" i="1"/>
  <c r="S882" i="1"/>
  <c r="Q883" i="1"/>
  <c r="S883" i="1"/>
  <c r="Q884" i="1"/>
  <c r="S884" i="1"/>
  <c r="Q885" i="1"/>
  <c r="S885" i="1"/>
  <c r="Q886" i="1"/>
  <c r="S886" i="1"/>
  <c r="Q887" i="1"/>
  <c r="S887" i="1"/>
  <c r="Q888" i="1"/>
  <c r="S888" i="1"/>
  <c r="Q889" i="1"/>
  <c r="S889" i="1"/>
  <c r="Q890" i="1"/>
  <c r="S890" i="1"/>
  <c r="Q891" i="1"/>
  <c r="S891" i="1"/>
  <c r="Q892" i="1"/>
  <c r="S892" i="1"/>
  <c r="Q893" i="1"/>
  <c r="S893" i="1"/>
  <c r="Q894" i="1"/>
  <c r="S894" i="1"/>
  <c r="Q895" i="1"/>
  <c r="S895" i="1"/>
  <c r="Q896" i="1"/>
  <c r="S896" i="1"/>
  <c r="Q897" i="1"/>
  <c r="S897" i="1"/>
  <c r="Q898" i="1"/>
  <c r="S898" i="1"/>
  <c r="Q899" i="1"/>
  <c r="S899" i="1"/>
  <c r="Q900" i="1"/>
  <c r="S900" i="1"/>
  <c r="Q901" i="1"/>
  <c r="S901" i="1"/>
  <c r="Q902" i="1"/>
  <c r="S902" i="1"/>
  <c r="Q903" i="1"/>
  <c r="S903" i="1"/>
  <c r="Q904" i="1"/>
  <c r="S904" i="1"/>
  <c r="Q905" i="1"/>
  <c r="S905" i="1"/>
  <c r="Q906" i="1"/>
  <c r="S906" i="1"/>
  <c r="Q907" i="1"/>
  <c r="S907" i="1"/>
  <c r="Q908" i="1"/>
  <c r="S908" i="1"/>
  <c r="Q909" i="1"/>
  <c r="S909" i="1"/>
  <c r="Q910" i="1"/>
  <c r="S910" i="1"/>
  <c r="Q911" i="1"/>
  <c r="S911" i="1"/>
  <c r="Q912" i="1"/>
  <c r="S912" i="1"/>
  <c r="Q913" i="1"/>
  <c r="S913" i="1"/>
  <c r="Q914" i="1"/>
  <c r="S914" i="1"/>
  <c r="Q915" i="1"/>
  <c r="S915" i="1"/>
  <c r="Q916" i="1"/>
  <c r="S916" i="1"/>
  <c r="Q917" i="1"/>
  <c r="S917" i="1"/>
  <c r="Q918" i="1"/>
  <c r="S918" i="1"/>
  <c r="Q919" i="1"/>
  <c r="S919" i="1"/>
  <c r="Q920" i="1"/>
  <c r="S920" i="1"/>
  <c r="Q921" i="1"/>
  <c r="S921" i="1"/>
  <c r="Q922" i="1"/>
  <c r="S922" i="1"/>
  <c r="Q923" i="1"/>
  <c r="S923" i="1"/>
  <c r="Q924" i="1"/>
  <c r="S924" i="1"/>
  <c r="Q925" i="1"/>
  <c r="S925" i="1"/>
  <c r="Q926" i="1"/>
  <c r="S926" i="1"/>
  <c r="Q927" i="1"/>
  <c r="S927" i="1"/>
  <c r="Q928" i="1"/>
  <c r="S928" i="1"/>
  <c r="Q929" i="1"/>
  <c r="S929" i="1"/>
  <c r="Q930" i="1"/>
  <c r="S930" i="1"/>
  <c r="Q931" i="1"/>
  <c r="S931" i="1"/>
  <c r="Q932" i="1"/>
  <c r="S932" i="1"/>
  <c r="Q933" i="1"/>
  <c r="S933" i="1"/>
  <c r="Q934" i="1"/>
  <c r="S934" i="1"/>
  <c r="Q935" i="1"/>
  <c r="S935" i="1"/>
  <c r="Q936" i="1"/>
  <c r="S936" i="1"/>
  <c r="Q937" i="1"/>
  <c r="S937" i="1"/>
  <c r="Q938" i="1"/>
  <c r="S938" i="1"/>
  <c r="Q939" i="1"/>
  <c r="S939" i="1"/>
  <c r="Q940" i="1"/>
  <c r="S940" i="1"/>
  <c r="Q941" i="1"/>
  <c r="S941" i="1"/>
  <c r="Q942" i="1"/>
  <c r="S942" i="1"/>
  <c r="Q943" i="1"/>
  <c r="S943" i="1"/>
  <c r="Q944" i="1"/>
  <c r="S944" i="1"/>
  <c r="Q945" i="1"/>
  <c r="S945" i="1"/>
  <c r="Q946" i="1"/>
  <c r="S946" i="1"/>
  <c r="Q947" i="1"/>
  <c r="S947" i="1"/>
  <c r="Q948" i="1"/>
  <c r="S948" i="1"/>
  <c r="Q949" i="1"/>
  <c r="S949" i="1"/>
  <c r="Q950" i="1"/>
  <c r="S950" i="1"/>
  <c r="Q951" i="1"/>
  <c r="S951" i="1"/>
  <c r="Q952" i="1"/>
  <c r="S952" i="1"/>
  <c r="Q953" i="1"/>
  <c r="S953" i="1"/>
  <c r="Q954" i="1"/>
  <c r="S954" i="1"/>
  <c r="Q955" i="1"/>
  <c r="S955" i="1"/>
  <c r="Q956" i="1"/>
  <c r="S956" i="1"/>
  <c r="Q957" i="1"/>
  <c r="S957" i="1"/>
  <c r="Q958" i="1"/>
  <c r="S958" i="1"/>
  <c r="Q959" i="1"/>
  <c r="S959" i="1"/>
  <c r="Q960" i="1"/>
  <c r="S960" i="1"/>
  <c r="Q961" i="1"/>
  <c r="S961" i="1"/>
  <c r="Q962" i="1"/>
  <c r="S962" i="1"/>
  <c r="Q963" i="1"/>
  <c r="S963" i="1"/>
  <c r="Q964" i="1"/>
  <c r="S964" i="1"/>
  <c r="Q965" i="1"/>
  <c r="S965" i="1"/>
  <c r="Q966" i="1"/>
  <c r="S966" i="1"/>
  <c r="Q967" i="1"/>
  <c r="S967" i="1"/>
  <c r="Q968" i="1"/>
  <c r="S968" i="1"/>
  <c r="Q969" i="1"/>
  <c r="S969" i="1"/>
  <c r="Q970" i="1"/>
  <c r="S970" i="1"/>
  <c r="Q971" i="1"/>
  <c r="S971" i="1"/>
  <c r="Q972" i="1"/>
  <c r="S972" i="1"/>
  <c r="Q973" i="1"/>
  <c r="S973" i="1"/>
  <c r="Q974" i="1"/>
  <c r="S974" i="1"/>
  <c r="Q975" i="1"/>
  <c r="S975" i="1"/>
  <c r="Q976" i="1"/>
  <c r="S976" i="1"/>
  <c r="Q977" i="1"/>
  <c r="S977" i="1"/>
  <c r="Q978" i="1"/>
  <c r="S978" i="1"/>
  <c r="Q979" i="1"/>
  <c r="S979" i="1"/>
  <c r="Q980" i="1"/>
  <c r="S980" i="1"/>
  <c r="Q981" i="1"/>
  <c r="S981" i="1"/>
  <c r="Q982" i="1"/>
  <c r="S982" i="1"/>
  <c r="Q983" i="1"/>
  <c r="S983" i="1"/>
  <c r="Q984" i="1"/>
  <c r="S984" i="1"/>
  <c r="Q985" i="1"/>
  <c r="S985" i="1"/>
  <c r="Q986" i="1"/>
  <c r="S986" i="1"/>
  <c r="Q987" i="1"/>
  <c r="S987" i="1"/>
  <c r="Q988" i="1"/>
  <c r="S988" i="1"/>
  <c r="Q989" i="1"/>
  <c r="S989" i="1"/>
  <c r="Q990" i="1"/>
  <c r="S990" i="1"/>
  <c r="Q991" i="1"/>
  <c r="S991" i="1"/>
  <c r="Q992" i="1"/>
  <c r="S992" i="1"/>
  <c r="Q993" i="1"/>
  <c r="S993" i="1"/>
  <c r="Q994" i="1"/>
  <c r="S994" i="1"/>
  <c r="Q995" i="1"/>
  <c r="S995" i="1"/>
  <c r="Q996" i="1"/>
  <c r="S996" i="1"/>
  <c r="Q997" i="1"/>
  <c r="S997" i="1"/>
  <c r="Q998" i="1"/>
  <c r="S998" i="1"/>
  <c r="Q999" i="1"/>
  <c r="S999" i="1"/>
  <c r="Q1000" i="1"/>
  <c r="S1000" i="1"/>
  <c r="Q1001" i="1"/>
  <c r="S1001" i="1"/>
  <c r="Q1002" i="1"/>
  <c r="S1002" i="1"/>
  <c r="Q1003" i="1"/>
  <c r="S1003" i="1"/>
  <c r="Q1004" i="1"/>
  <c r="S1004" i="1"/>
  <c r="Q1005" i="1"/>
  <c r="S1005" i="1"/>
  <c r="Q1006" i="1"/>
  <c r="S1006" i="1"/>
  <c r="S8" i="1" l="1"/>
  <c r="S7" i="1" l="1"/>
  <c r="T8" i="1" l="1"/>
  <c r="T9" i="1"/>
  <c r="T10" i="1"/>
  <c r="T11" i="1"/>
  <c r="T12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1" i="1"/>
  <c r="T382" i="1"/>
  <c r="T383" i="1"/>
  <c r="T384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2" i="1"/>
  <c r="T403" i="1"/>
  <c r="T404" i="1"/>
  <c r="T405" i="1"/>
  <c r="T406" i="1"/>
  <c r="T407" i="1"/>
  <c r="T408" i="1"/>
  <c r="T409" i="1"/>
  <c r="T410" i="1"/>
  <c r="T411" i="1"/>
  <c r="T412" i="1"/>
  <c r="T413" i="1"/>
  <c r="T414" i="1"/>
  <c r="T415" i="1"/>
  <c r="T416" i="1"/>
  <c r="T417" i="1"/>
  <c r="T418" i="1"/>
  <c r="T419" i="1"/>
  <c r="T420" i="1"/>
  <c r="T421" i="1"/>
  <c r="T422" i="1"/>
  <c r="T423" i="1"/>
  <c r="T424" i="1"/>
  <c r="T425" i="1"/>
  <c r="T426" i="1"/>
  <c r="T427" i="1"/>
  <c r="T428" i="1"/>
  <c r="T429" i="1"/>
  <c r="T430" i="1"/>
  <c r="T431" i="1"/>
  <c r="T432" i="1"/>
  <c r="T433" i="1"/>
  <c r="T434" i="1"/>
  <c r="T435" i="1"/>
  <c r="T436" i="1"/>
  <c r="T437" i="1"/>
  <c r="T438" i="1"/>
  <c r="T439" i="1"/>
  <c r="T440" i="1"/>
  <c r="T441" i="1"/>
  <c r="T442" i="1"/>
  <c r="T443" i="1"/>
  <c r="T444" i="1"/>
  <c r="T445" i="1"/>
  <c r="T446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66" i="1"/>
  <c r="T467" i="1"/>
  <c r="T468" i="1"/>
  <c r="T469" i="1"/>
  <c r="T470" i="1"/>
  <c r="T471" i="1"/>
  <c r="T472" i="1"/>
  <c r="T473" i="1"/>
  <c r="T474" i="1"/>
  <c r="T475" i="1"/>
  <c r="T476" i="1"/>
  <c r="T477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09" i="1"/>
  <c r="T510" i="1"/>
  <c r="T511" i="1"/>
  <c r="T512" i="1"/>
  <c r="T513" i="1"/>
  <c r="T514" i="1"/>
  <c r="T515" i="1"/>
  <c r="T516" i="1"/>
  <c r="T517" i="1"/>
  <c r="T518" i="1"/>
  <c r="T519" i="1"/>
  <c r="T520" i="1"/>
  <c r="T521" i="1"/>
  <c r="T522" i="1"/>
  <c r="T523" i="1"/>
  <c r="T524" i="1"/>
  <c r="T525" i="1"/>
  <c r="T526" i="1"/>
  <c r="T527" i="1"/>
  <c r="T528" i="1"/>
  <c r="T529" i="1"/>
  <c r="T530" i="1"/>
  <c r="T531" i="1"/>
  <c r="T532" i="1"/>
  <c r="T533" i="1"/>
  <c r="T534" i="1"/>
  <c r="T535" i="1"/>
  <c r="T536" i="1"/>
  <c r="T537" i="1"/>
  <c r="T538" i="1"/>
  <c r="T539" i="1"/>
  <c r="T540" i="1"/>
  <c r="T541" i="1"/>
  <c r="T542" i="1"/>
  <c r="T543" i="1"/>
  <c r="T544" i="1"/>
  <c r="T545" i="1"/>
  <c r="T546" i="1"/>
  <c r="T547" i="1"/>
  <c r="T548" i="1"/>
  <c r="T549" i="1"/>
  <c r="T550" i="1"/>
  <c r="T551" i="1"/>
  <c r="T552" i="1"/>
  <c r="T553" i="1"/>
  <c r="T554" i="1"/>
  <c r="T555" i="1"/>
  <c r="T556" i="1"/>
  <c r="T557" i="1"/>
  <c r="T558" i="1"/>
  <c r="T559" i="1"/>
  <c r="T560" i="1"/>
  <c r="T561" i="1"/>
  <c r="T562" i="1"/>
  <c r="T563" i="1"/>
  <c r="T564" i="1"/>
  <c r="T565" i="1"/>
  <c r="T566" i="1"/>
  <c r="T567" i="1"/>
  <c r="T568" i="1"/>
  <c r="T569" i="1"/>
  <c r="T570" i="1"/>
  <c r="T571" i="1"/>
  <c r="T572" i="1"/>
  <c r="T573" i="1"/>
  <c r="T574" i="1"/>
  <c r="T575" i="1"/>
  <c r="T576" i="1"/>
  <c r="T577" i="1"/>
  <c r="T578" i="1"/>
  <c r="T579" i="1"/>
  <c r="T580" i="1"/>
  <c r="T581" i="1"/>
  <c r="T582" i="1"/>
  <c r="T583" i="1"/>
  <c r="T584" i="1"/>
  <c r="T585" i="1"/>
  <c r="T586" i="1"/>
  <c r="T587" i="1"/>
  <c r="T588" i="1"/>
  <c r="T589" i="1"/>
  <c r="T590" i="1"/>
  <c r="T591" i="1"/>
  <c r="T592" i="1"/>
  <c r="T593" i="1"/>
  <c r="T594" i="1"/>
  <c r="T595" i="1"/>
  <c r="T596" i="1"/>
  <c r="T597" i="1"/>
  <c r="T598" i="1"/>
  <c r="T599" i="1"/>
  <c r="T600" i="1"/>
  <c r="T601" i="1"/>
  <c r="T602" i="1"/>
  <c r="T603" i="1"/>
  <c r="T604" i="1"/>
  <c r="T605" i="1"/>
  <c r="T606" i="1"/>
  <c r="T607" i="1"/>
  <c r="T608" i="1"/>
  <c r="T609" i="1"/>
  <c r="T610" i="1"/>
  <c r="T611" i="1"/>
  <c r="T612" i="1"/>
  <c r="T613" i="1"/>
  <c r="T614" i="1"/>
  <c r="T615" i="1"/>
  <c r="T616" i="1"/>
  <c r="T617" i="1"/>
  <c r="T618" i="1"/>
  <c r="T619" i="1"/>
  <c r="T620" i="1"/>
  <c r="T621" i="1"/>
  <c r="T622" i="1"/>
  <c r="T623" i="1"/>
  <c r="T624" i="1"/>
  <c r="T625" i="1"/>
  <c r="T626" i="1"/>
  <c r="T627" i="1"/>
  <c r="T628" i="1"/>
  <c r="T629" i="1"/>
  <c r="T630" i="1"/>
  <c r="T631" i="1"/>
  <c r="T632" i="1"/>
  <c r="T633" i="1"/>
  <c r="T634" i="1"/>
  <c r="T635" i="1"/>
  <c r="T636" i="1"/>
  <c r="T637" i="1"/>
  <c r="T638" i="1"/>
  <c r="T639" i="1"/>
  <c r="T640" i="1"/>
  <c r="T641" i="1"/>
  <c r="T642" i="1"/>
  <c r="T643" i="1"/>
  <c r="T644" i="1"/>
  <c r="T645" i="1"/>
  <c r="T646" i="1"/>
  <c r="T647" i="1"/>
  <c r="T648" i="1"/>
  <c r="T649" i="1"/>
  <c r="T650" i="1"/>
  <c r="T651" i="1"/>
  <c r="T652" i="1"/>
  <c r="T653" i="1"/>
  <c r="T654" i="1"/>
  <c r="T655" i="1"/>
  <c r="T656" i="1"/>
  <c r="T657" i="1"/>
  <c r="T658" i="1"/>
  <c r="T659" i="1"/>
  <c r="T660" i="1"/>
  <c r="T661" i="1"/>
  <c r="T662" i="1"/>
  <c r="T663" i="1"/>
  <c r="T664" i="1"/>
  <c r="T665" i="1"/>
  <c r="T666" i="1"/>
  <c r="T667" i="1"/>
  <c r="T668" i="1"/>
  <c r="T669" i="1"/>
  <c r="T670" i="1"/>
  <c r="T671" i="1"/>
  <c r="T672" i="1"/>
  <c r="T673" i="1"/>
  <c r="T674" i="1"/>
  <c r="T675" i="1"/>
  <c r="T676" i="1"/>
  <c r="T677" i="1"/>
  <c r="T678" i="1"/>
  <c r="T679" i="1"/>
  <c r="T680" i="1"/>
  <c r="T681" i="1"/>
  <c r="T682" i="1"/>
  <c r="T683" i="1"/>
  <c r="T684" i="1"/>
  <c r="T685" i="1"/>
  <c r="T686" i="1"/>
  <c r="T687" i="1"/>
  <c r="T688" i="1"/>
  <c r="T689" i="1"/>
  <c r="T690" i="1"/>
  <c r="T691" i="1"/>
  <c r="T692" i="1"/>
  <c r="T693" i="1"/>
  <c r="T694" i="1"/>
  <c r="T695" i="1"/>
  <c r="T696" i="1"/>
  <c r="T697" i="1"/>
  <c r="T698" i="1"/>
  <c r="T699" i="1"/>
  <c r="T700" i="1"/>
  <c r="T701" i="1"/>
  <c r="T702" i="1"/>
  <c r="T703" i="1"/>
  <c r="T704" i="1"/>
  <c r="T705" i="1"/>
  <c r="T706" i="1"/>
  <c r="T707" i="1"/>
  <c r="T708" i="1"/>
  <c r="T709" i="1"/>
  <c r="T710" i="1"/>
  <c r="T711" i="1"/>
  <c r="T712" i="1"/>
  <c r="T713" i="1"/>
  <c r="T714" i="1"/>
  <c r="T715" i="1"/>
  <c r="T716" i="1"/>
  <c r="T717" i="1"/>
  <c r="T718" i="1"/>
  <c r="T719" i="1"/>
  <c r="T720" i="1"/>
  <c r="T721" i="1"/>
  <c r="T722" i="1"/>
  <c r="T723" i="1"/>
  <c r="T724" i="1"/>
  <c r="T725" i="1"/>
  <c r="T726" i="1"/>
  <c r="T727" i="1"/>
  <c r="T728" i="1"/>
  <c r="T729" i="1"/>
  <c r="T730" i="1"/>
  <c r="T731" i="1"/>
  <c r="T732" i="1"/>
  <c r="T733" i="1"/>
  <c r="T734" i="1"/>
  <c r="T735" i="1"/>
  <c r="T736" i="1"/>
  <c r="T737" i="1"/>
  <c r="T738" i="1"/>
  <c r="T739" i="1"/>
  <c r="T740" i="1"/>
  <c r="T741" i="1"/>
  <c r="T742" i="1"/>
  <c r="T743" i="1"/>
  <c r="T744" i="1"/>
  <c r="T745" i="1"/>
  <c r="T746" i="1"/>
  <c r="T747" i="1"/>
  <c r="T748" i="1"/>
  <c r="T749" i="1"/>
  <c r="T750" i="1"/>
  <c r="T751" i="1"/>
  <c r="T752" i="1"/>
  <c r="T753" i="1"/>
  <c r="T754" i="1"/>
  <c r="T755" i="1"/>
  <c r="T756" i="1"/>
  <c r="T757" i="1"/>
  <c r="T758" i="1"/>
  <c r="T759" i="1"/>
  <c r="T760" i="1"/>
  <c r="T761" i="1"/>
  <c r="T762" i="1"/>
  <c r="T763" i="1"/>
  <c r="T764" i="1"/>
  <c r="T765" i="1"/>
  <c r="T766" i="1"/>
  <c r="T767" i="1"/>
  <c r="T768" i="1"/>
  <c r="T769" i="1"/>
  <c r="T770" i="1"/>
  <c r="T771" i="1"/>
  <c r="T772" i="1"/>
  <c r="T773" i="1"/>
  <c r="T774" i="1"/>
  <c r="T775" i="1"/>
  <c r="T776" i="1"/>
  <c r="T777" i="1"/>
  <c r="T778" i="1"/>
  <c r="T779" i="1"/>
  <c r="T780" i="1"/>
  <c r="T781" i="1"/>
  <c r="T782" i="1"/>
  <c r="T783" i="1"/>
  <c r="T784" i="1"/>
  <c r="T785" i="1"/>
  <c r="T786" i="1"/>
  <c r="T787" i="1"/>
  <c r="T788" i="1"/>
  <c r="T789" i="1"/>
  <c r="T790" i="1"/>
  <c r="T791" i="1"/>
  <c r="T792" i="1"/>
  <c r="T793" i="1"/>
  <c r="T794" i="1"/>
  <c r="T795" i="1"/>
  <c r="T796" i="1"/>
  <c r="T797" i="1"/>
  <c r="T798" i="1"/>
  <c r="T799" i="1"/>
  <c r="T800" i="1"/>
  <c r="T801" i="1"/>
  <c r="T802" i="1"/>
  <c r="T803" i="1"/>
  <c r="T804" i="1"/>
  <c r="T805" i="1"/>
  <c r="T806" i="1"/>
  <c r="T807" i="1"/>
  <c r="T808" i="1"/>
  <c r="T809" i="1"/>
  <c r="T810" i="1"/>
  <c r="T811" i="1"/>
  <c r="T812" i="1"/>
  <c r="T813" i="1"/>
  <c r="T814" i="1"/>
  <c r="T815" i="1"/>
  <c r="T816" i="1"/>
  <c r="T817" i="1"/>
  <c r="T818" i="1"/>
  <c r="T819" i="1"/>
  <c r="T820" i="1"/>
  <c r="T821" i="1"/>
  <c r="T822" i="1"/>
  <c r="T823" i="1"/>
  <c r="T824" i="1"/>
  <c r="T825" i="1"/>
  <c r="T826" i="1"/>
  <c r="T827" i="1"/>
  <c r="T828" i="1"/>
  <c r="T829" i="1"/>
  <c r="T830" i="1"/>
  <c r="T831" i="1"/>
  <c r="T832" i="1"/>
  <c r="T833" i="1"/>
  <c r="T834" i="1"/>
  <c r="T835" i="1"/>
  <c r="T836" i="1"/>
  <c r="T837" i="1"/>
  <c r="T838" i="1"/>
  <c r="T839" i="1"/>
  <c r="T840" i="1"/>
  <c r="T841" i="1"/>
  <c r="T842" i="1"/>
  <c r="T843" i="1"/>
  <c r="T844" i="1"/>
  <c r="T845" i="1"/>
  <c r="T846" i="1"/>
  <c r="T847" i="1"/>
  <c r="T848" i="1"/>
  <c r="T849" i="1"/>
  <c r="T850" i="1"/>
  <c r="T851" i="1"/>
  <c r="T852" i="1"/>
  <c r="T853" i="1"/>
  <c r="T854" i="1"/>
  <c r="T855" i="1"/>
  <c r="T856" i="1"/>
  <c r="T857" i="1"/>
  <c r="T858" i="1"/>
  <c r="T859" i="1"/>
  <c r="T860" i="1"/>
  <c r="T861" i="1"/>
  <c r="T862" i="1"/>
  <c r="T863" i="1"/>
  <c r="T864" i="1"/>
  <c r="T865" i="1"/>
  <c r="T866" i="1"/>
  <c r="T867" i="1"/>
  <c r="T868" i="1"/>
  <c r="T869" i="1"/>
  <c r="T870" i="1"/>
  <c r="T871" i="1"/>
  <c r="T872" i="1"/>
  <c r="T873" i="1"/>
  <c r="T874" i="1"/>
  <c r="T875" i="1"/>
  <c r="T876" i="1"/>
  <c r="T877" i="1"/>
  <c r="T878" i="1"/>
  <c r="T879" i="1"/>
  <c r="T880" i="1"/>
  <c r="T881" i="1"/>
  <c r="T882" i="1"/>
  <c r="T883" i="1"/>
  <c r="T884" i="1"/>
  <c r="T885" i="1"/>
  <c r="T886" i="1"/>
  <c r="T887" i="1"/>
  <c r="T888" i="1"/>
  <c r="T889" i="1"/>
  <c r="T890" i="1"/>
  <c r="T891" i="1"/>
  <c r="T892" i="1"/>
  <c r="T893" i="1"/>
  <c r="T894" i="1"/>
  <c r="T895" i="1"/>
  <c r="T896" i="1"/>
  <c r="T897" i="1"/>
  <c r="T898" i="1"/>
  <c r="T899" i="1"/>
  <c r="T900" i="1"/>
  <c r="T901" i="1"/>
  <c r="T902" i="1"/>
  <c r="T903" i="1"/>
  <c r="T904" i="1"/>
  <c r="T905" i="1"/>
  <c r="T906" i="1"/>
  <c r="T907" i="1"/>
  <c r="T908" i="1"/>
  <c r="T909" i="1"/>
  <c r="T910" i="1"/>
  <c r="T911" i="1"/>
  <c r="T912" i="1"/>
  <c r="T913" i="1"/>
  <c r="T914" i="1"/>
  <c r="T915" i="1"/>
  <c r="T916" i="1"/>
  <c r="T917" i="1"/>
  <c r="T918" i="1"/>
  <c r="T919" i="1"/>
  <c r="T920" i="1"/>
  <c r="T921" i="1"/>
  <c r="T922" i="1"/>
  <c r="T923" i="1"/>
  <c r="T924" i="1"/>
  <c r="T925" i="1"/>
  <c r="T926" i="1"/>
  <c r="T927" i="1"/>
  <c r="T928" i="1"/>
  <c r="T929" i="1"/>
  <c r="T930" i="1"/>
  <c r="T931" i="1"/>
  <c r="T932" i="1"/>
  <c r="T933" i="1"/>
  <c r="T934" i="1"/>
  <c r="T935" i="1"/>
  <c r="T936" i="1"/>
  <c r="T937" i="1"/>
  <c r="T938" i="1"/>
  <c r="T939" i="1"/>
  <c r="T940" i="1"/>
  <c r="T941" i="1"/>
  <c r="T942" i="1"/>
  <c r="T943" i="1"/>
  <c r="T944" i="1"/>
  <c r="T945" i="1"/>
  <c r="T946" i="1"/>
  <c r="T947" i="1"/>
  <c r="T948" i="1"/>
  <c r="T949" i="1"/>
  <c r="T950" i="1"/>
  <c r="T951" i="1"/>
  <c r="T952" i="1"/>
  <c r="T953" i="1"/>
  <c r="T954" i="1"/>
  <c r="T955" i="1"/>
  <c r="T956" i="1"/>
  <c r="T957" i="1"/>
  <c r="T958" i="1"/>
  <c r="T959" i="1"/>
  <c r="T960" i="1"/>
  <c r="T961" i="1"/>
  <c r="T962" i="1"/>
  <c r="T963" i="1"/>
  <c r="T964" i="1"/>
  <c r="T965" i="1"/>
  <c r="T966" i="1"/>
  <c r="T967" i="1"/>
  <c r="T968" i="1"/>
  <c r="T969" i="1"/>
  <c r="T970" i="1"/>
  <c r="T971" i="1"/>
  <c r="T972" i="1"/>
  <c r="T973" i="1"/>
  <c r="T974" i="1"/>
  <c r="T975" i="1"/>
  <c r="T976" i="1"/>
  <c r="T977" i="1"/>
  <c r="T978" i="1"/>
  <c r="T979" i="1"/>
  <c r="T980" i="1"/>
  <c r="T981" i="1"/>
  <c r="T982" i="1"/>
  <c r="T983" i="1"/>
  <c r="T984" i="1"/>
  <c r="T985" i="1"/>
  <c r="T986" i="1"/>
  <c r="T987" i="1"/>
  <c r="T988" i="1"/>
  <c r="T989" i="1"/>
  <c r="T990" i="1"/>
  <c r="T991" i="1"/>
  <c r="T992" i="1"/>
  <c r="T993" i="1"/>
  <c r="T994" i="1"/>
  <c r="T995" i="1"/>
  <c r="T996" i="1"/>
  <c r="T997" i="1"/>
  <c r="T998" i="1"/>
  <c r="T999" i="1"/>
  <c r="T1000" i="1"/>
  <c r="T1001" i="1"/>
  <c r="T1002" i="1"/>
  <c r="T1003" i="1"/>
  <c r="T1004" i="1"/>
  <c r="T1005" i="1"/>
  <c r="T1006" i="1"/>
  <c r="T7" i="1"/>
  <c r="AA85" i="1" l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AA326" i="1"/>
  <c r="AA327" i="1"/>
  <c r="AA328" i="1"/>
  <c r="AA329" i="1"/>
  <c r="AA330" i="1"/>
  <c r="AA331" i="1"/>
  <c r="AA332" i="1"/>
  <c r="AA333" i="1"/>
  <c r="AA334" i="1"/>
  <c r="AA335" i="1"/>
  <c r="AA336" i="1"/>
  <c r="AA337" i="1"/>
  <c r="AA338" i="1"/>
  <c r="AA339" i="1"/>
  <c r="AA340" i="1"/>
  <c r="AA341" i="1"/>
  <c r="AA342" i="1"/>
  <c r="AA343" i="1"/>
  <c r="AA344" i="1"/>
  <c r="AA345" i="1"/>
  <c r="AA346" i="1"/>
  <c r="AA347" i="1"/>
  <c r="AA348" i="1"/>
  <c r="AA349" i="1"/>
  <c r="AA350" i="1"/>
  <c r="AA351" i="1"/>
  <c r="AA352" i="1"/>
  <c r="AA353" i="1"/>
  <c r="AA354" i="1"/>
  <c r="AA355" i="1"/>
  <c r="AA356" i="1"/>
  <c r="AA357" i="1"/>
  <c r="AA358" i="1"/>
  <c r="AA359" i="1"/>
  <c r="AA360" i="1"/>
  <c r="AA361" i="1"/>
  <c r="AA362" i="1"/>
  <c r="AA363" i="1"/>
  <c r="AA364" i="1"/>
  <c r="AA365" i="1"/>
  <c r="AA366" i="1"/>
  <c r="AA367" i="1"/>
  <c r="AA368" i="1"/>
  <c r="AA369" i="1"/>
  <c r="AA370" i="1"/>
  <c r="AA371" i="1"/>
  <c r="AA372" i="1"/>
  <c r="AA373" i="1"/>
  <c r="AA374" i="1"/>
  <c r="AA375" i="1"/>
  <c r="AA376" i="1"/>
  <c r="AA377" i="1"/>
  <c r="AA378" i="1"/>
  <c r="AA379" i="1"/>
  <c r="AA380" i="1"/>
  <c r="AA381" i="1"/>
  <c r="AA382" i="1"/>
  <c r="AA383" i="1"/>
  <c r="AA384" i="1"/>
  <c r="AA385" i="1"/>
  <c r="AA386" i="1"/>
  <c r="AA387" i="1"/>
  <c r="AA388" i="1"/>
  <c r="AA389" i="1"/>
  <c r="AA390" i="1"/>
  <c r="AA391" i="1"/>
  <c r="AA392" i="1"/>
  <c r="AA393" i="1"/>
  <c r="AA394" i="1"/>
  <c r="AA395" i="1"/>
  <c r="AA396" i="1"/>
  <c r="AA397" i="1"/>
  <c r="AA398" i="1"/>
  <c r="AA399" i="1"/>
  <c r="AA400" i="1"/>
  <c r="AA401" i="1"/>
  <c r="AA402" i="1"/>
  <c r="AA403" i="1"/>
  <c r="AA404" i="1"/>
  <c r="AA405" i="1"/>
  <c r="AA406" i="1"/>
  <c r="AA407" i="1"/>
  <c r="AA408" i="1"/>
  <c r="AA409" i="1"/>
  <c r="AA410" i="1"/>
  <c r="AA411" i="1"/>
  <c r="AA412" i="1"/>
  <c r="AA413" i="1"/>
  <c r="AA414" i="1"/>
  <c r="AA415" i="1"/>
  <c r="AA416" i="1"/>
  <c r="AA417" i="1"/>
  <c r="AA418" i="1"/>
  <c r="AA419" i="1"/>
  <c r="AA420" i="1"/>
  <c r="AA421" i="1"/>
  <c r="AA422" i="1"/>
  <c r="AA423" i="1"/>
  <c r="AA424" i="1"/>
  <c r="AA425" i="1"/>
  <c r="AA426" i="1"/>
  <c r="AA427" i="1"/>
  <c r="AA428" i="1"/>
  <c r="AA429" i="1"/>
  <c r="AA430" i="1"/>
  <c r="AA431" i="1"/>
  <c r="AA432" i="1"/>
  <c r="AA433" i="1"/>
  <c r="AA434" i="1"/>
  <c r="AA435" i="1"/>
  <c r="AA436" i="1"/>
  <c r="AA437" i="1"/>
  <c r="AA438" i="1"/>
  <c r="AA439" i="1"/>
  <c r="AA440" i="1"/>
  <c r="AA441" i="1"/>
  <c r="AA442" i="1"/>
  <c r="AA443" i="1"/>
  <c r="AA444" i="1"/>
  <c r="AA445" i="1"/>
  <c r="AA446" i="1"/>
  <c r="AA447" i="1"/>
  <c r="AA448" i="1"/>
  <c r="AA449" i="1"/>
  <c r="AA450" i="1"/>
  <c r="AA451" i="1"/>
  <c r="AA452" i="1"/>
  <c r="AA453" i="1"/>
  <c r="AA454" i="1"/>
  <c r="AA455" i="1"/>
  <c r="AA456" i="1"/>
  <c r="AA457" i="1"/>
  <c r="AA458" i="1"/>
  <c r="AA459" i="1"/>
  <c r="AA460" i="1"/>
  <c r="AA461" i="1"/>
  <c r="AA462" i="1"/>
  <c r="AA463" i="1"/>
  <c r="AA464" i="1"/>
  <c r="AA465" i="1"/>
  <c r="AA466" i="1"/>
  <c r="AA467" i="1"/>
  <c r="AA468" i="1"/>
  <c r="AA469" i="1"/>
  <c r="AA470" i="1"/>
  <c r="AA471" i="1"/>
  <c r="AA472" i="1"/>
  <c r="AA473" i="1"/>
  <c r="AA474" i="1"/>
  <c r="AA475" i="1"/>
  <c r="AA476" i="1"/>
  <c r="AA477" i="1"/>
  <c r="AA478" i="1"/>
  <c r="AA479" i="1"/>
  <c r="AA480" i="1"/>
  <c r="AA481" i="1"/>
  <c r="AA482" i="1"/>
  <c r="AA483" i="1"/>
  <c r="AA484" i="1"/>
  <c r="AA485" i="1"/>
  <c r="AA486" i="1"/>
  <c r="AA487" i="1"/>
  <c r="AA488" i="1"/>
  <c r="AA489" i="1"/>
  <c r="AA490" i="1"/>
  <c r="AA491" i="1"/>
  <c r="AA492" i="1"/>
  <c r="AA493" i="1"/>
  <c r="AA494" i="1"/>
  <c r="AA495" i="1"/>
  <c r="AA496" i="1"/>
  <c r="AA497" i="1"/>
  <c r="AA498" i="1"/>
  <c r="AA499" i="1"/>
  <c r="AA500" i="1"/>
  <c r="AA501" i="1"/>
  <c r="AA502" i="1"/>
  <c r="AA503" i="1"/>
  <c r="AA504" i="1"/>
  <c r="AA505" i="1"/>
  <c r="AA506" i="1"/>
  <c r="AA507" i="1"/>
  <c r="AA508" i="1"/>
  <c r="AA509" i="1"/>
  <c r="AA510" i="1"/>
  <c r="AA511" i="1"/>
  <c r="AA512" i="1"/>
  <c r="AA513" i="1"/>
  <c r="AA514" i="1"/>
  <c r="AA515" i="1"/>
  <c r="AA516" i="1"/>
  <c r="AA517" i="1"/>
  <c r="AA518" i="1"/>
  <c r="AA519" i="1"/>
  <c r="AA520" i="1"/>
  <c r="AA521" i="1"/>
  <c r="AA522" i="1"/>
  <c r="AA523" i="1"/>
  <c r="AA524" i="1"/>
  <c r="AA525" i="1"/>
  <c r="AA526" i="1"/>
  <c r="AA527" i="1"/>
  <c r="AA528" i="1"/>
  <c r="AA529" i="1"/>
  <c r="AA530" i="1"/>
  <c r="AA531" i="1"/>
  <c r="AA532" i="1"/>
  <c r="AA533" i="1"/>
  <c r="AA534" i="1"/>
  <c r="AA535" i="1"/>
  <c r="AA536" i="1"/>
  <c r="AA537" i="1"/>
  <c r="AA538" i="1"/>
  <c r="AA539" i="1"/>
  <c r="AA540" i="1"/>
  <c r="AA541" i="1"/>
  <c r="AA542" i="1"/>
  <c r="AA543" i="1"/>
  <c r="AA544" i="1"/>
  <c r="AA545" i="1"/>
  <c r="AA546" i="1"/>
  <c r="AA547" i="1"/>
  <c r="AA548" i="1"/>
  <c r="AA549" i="1"/>
  <c r="AA550" i="1"/>
  <c r="AA551" i="1"/>
  <c r="AA552" i="1"/>
  <c r="AA553" i="1"/>
  <c r="AA554" i="1"/>
  <c r="AA555" i="1"/>
  <c r="AA556" i="1"/>
  <c r="AA557" i="1"/>
  <c r="AA558" i="1"/>
  <c r="AA559" i="1"/>
  <c r="AA560" i="1"/>
  <c r="AA561" i="1"/>
  <c r="AA562" i="1"/>
  <c r="AA563" i="1"/>
  <c r="AA564" i="1"/>
  <c r="AA565" i="1"/>
  <c r="AA566" i="1"/>
  <c r="AA567" i="1"/>
  <c r="AA568" i="1"/>
  <c r="AA569" i="1"/>
  <c r="AA570" i="1"/>
  <c r="AA571" i="1"/>
  <c r="AA572" i="1"/>
  <c r="AA573" i="1"/>
  <c r="AA574" i="1"/>
  <c r="AA575" i="1"/>
  <c r="AA576" i="1"/>
  <c r="AA577" i="1"/>
  <c r="AA578" i="1"/>
  <c r="AA579" i="1"/>
  <c r="AA580" i="1"/>
  <c r="AA581" i="1"/>
  <c r="AA582" i="1"/>
  <c r="AA583" i="1"/>
  <c r="AA584" i="1"/>
  <c r="AA585" i="1"/>
  <c r="AA586" i="1"/>
  <c r="AA587" i="1"/>
  <c r="AA588" i="1"/>
  <c r="AA589" i="1"/>
  <c r="AA590" i="1"/>
  <c r="AA591" i="1"/>
  <c r="AA592" i="1"/>
  <c r="AA593" i="1"/>
  <c r="AA594" i="1"/>
  <c r="AA595" i="1"/>
  <c r="AA596" i="1"/>
  <c r="AA597" i="1"/>
  <c r="AA598" i="1"/>
  <c r="AA599" i="1"/>
  <c r="AA600" i="1"/>
  <c r="AA601" i="1"/>
  <c r="AA602" i="1"/>
  <c r="AA603" i="1"/>
  <c r="AA604" i="1"/>
  <c r="AA605" i="1"/>
  <c r="AA606" i="1"/>
  <c r="AA607" i="1"/>
  <c r="AA608" i="1"/>
  <c r="AA609" i="1"/>
  <c r="AA610" i="1"/>
  <c r="AA611" i="1"/>
  <c r="AA612" i="1"/>
  <c r="AA613" i="1"/>
  <c r="AA614" i="1"/>
  <c r="AA615" i="1"/>
  <c r="AA616" i="1"/>
  <c r="AA617" i="1"/>
  <c r="AA618" i="1"/>
  <c r="AA619" i="1"/>
  <c r="AA620" i="1"/>
  <c r="AA621" i="1"/>
  <c r="AA622" i="1"/>
  <c r="AA623" i="1"/>
  <c r="AA624" i="1"/>
  <c r="AA625" i="1"/>
  <c r="AA626" i="1"/>
  <c r="AA627" i="1"/>
  <c r="AA628" i="1"/>
  <c r="AA629" i="1"/>
  <c r="AA630" i="1"/>
  <c r="AA631" i="1"/>
  <c r="AA632" i="1"/>
  <c r="AA633" i="1"/>
  <c r="AA634" i="1"/>
  <c r="AA635" i="1"/>
  <c r="AA636" i="1"/>
  <c r="AA637" i="1"/>
  <c r="AA638" i="1"/>
  <c r="AA639" i="1"/>
  <c r="AA640" i="1"/>
  <c r="AA641" i="1"/>
  <c r="AA642" i="1"/>
  <c r="AA643" i="1"/>
  <c r="AA644" i="1"/>
  <c r="AA645" i="1"/>
  <c r="AA646" i="1"/>
  <c r="AA647" i="1"/>
  <c r="AA648" i="1"/>
  <c r="AA649" i="1"/>
  <c r="AA650" i="1"/>
  <c r="AA651" i="1"/>
  <c r="AA652" i="1"/>
  <c r="AA653" i="1"/>
  <c r="AA654" i="1"/>
  <c r="AA655" i="1"/>
  <c r="AA656" i="1"/>
  <c r="AA657" i="1"/>
  <c r="AA658" i="1"/>
  <c r="AA659" i="1"/>
  <c r="AA660" i="1"/>
  <c r="AA661" i="1"/>
  <c r="AA662" i="1"/>
  <c r="AA663" i="1"/>
  <c r="AA664" i="1"/>
  <c r="AA665" i="1"/>
  <c r="AA666" i="1"/>
  <c r="AA667" i="1"/>
  <c r="AA668" i="1"/>
  <c r="AA669" i="1"/>
  <c r="AA670" i="1"/>
  <c r="AA671" i="1"/>
  <c r="AA672" i="1"/>
  <c r="AA673" i="1"/>
  <c r="AA674" i="1"/>
  <c r="AA675" i="1"/>
  <c r="AA676" i="1"/>
  <c r="AA677" i="1"/>
  <c r="AA678" i="1"/>
  <c r="AA679" i="1"/>
  <c r="AA680" i="1"/>
  <c r="AA681" i="1"/>
  <c r="AA682" i="1"/>
  <c r="AA683" i="1"/>
  <c r="AA684" i="1"/>
  <c r="AA685" i="1"/>
  <c r="AA686" i="1"/>
  <c r="AA687" i="1"/>
  <c r="AA688" i="1"/>
  <c r="AA689" i="1"/>
  <c r="AA690" i="1"/>
  <c r="AA691" i="1"/>
  <c r="AA692" i="1"/>
  <c r="AA693" i="1"/>
  <c r="AA694" i="1"/>
  <c r="AA695" i="1"/>
  <c r="AA696" i="1"/>
  <c r="AA697" i="1"/>
  <c r="AA698" i="1"/>
  <c r="AA699" i="1"/>
  <c r="AA700" i="1"/>
  <c r="AA701" i="1"/>
  <c r="AA702" i="1"/>
  <c r="AA703" i="1"/>
  <c r="AA704" i="1"/>
  <c r="AA705" i="1"/>
  <c r="AA706" i="1"/>
  <c r="AA707" i="1"/>
  <c r="AA708" i="1"/>
  <c r="AA709" i="1"/>
  <c r="AA710" i="1"/>
  <c r="AA711" i="1"/>
  <c r="AA712" i="1"/>
  <c r="AA713" i="1"/>
  <c r="AA714" i="1"/>
  <c r="AA715" i="1"/>
  <c r="AA716" i="1"/>
  <c r="AA717" i="1"/>
  <c r="AA718" i="1"/>
  <c r="AA719" i="1"/>
  <c r="AA720" i="1"/>
  <c r="AA721" i="1"/>
  <c r="AA722" i="1"/>
  <c r="AA723" i="1"/>
  <c r="AA724" i="1"/>
  <c r="AA725" i="1"/>
  <c r="AA726" i="1"/>
  <c r="AA727" i="1"/>
  <c r="AA728" i="1"/>
  <c r="AA729" i="1"/>
  <c r="AA730" i="1"/>
  <c r="AA731" i="1"/>
  <c r="AA732" i="1"/>
  <c r="AA733" i="1"/>
  <c r="AA734" i="1"/>
  <c r="AA735" i="1"/>
  <c r="AA736" i="1"/>
  <c r="AA737" i="1"/>
  <c r="AA738" i="1"/>
  <c r="AA739" i="1"/>
  <c r="AA740" i="1"/>
  <c r="AA741" i="1"/>
  <c r="AA742" i="1"/>
  <c r="AA743" i="1"/>
  <c r="AA744" i="1"/>
  <c r="AA745" i="1"/>
  <c r="AA746" i="1"/>
  <c r="AA747" i="1"/>
  <c r="AA748" i="1"/>
  <c r="AA749" i="1"/>
  <c r="AA750" i="1"/>
  <c r="AA751" i="1"/>
  <c r="AA752" i="1"/>
  <c r="AA753" i="1"/>
  <c r="AA754" i="1"/>
  <c r="AA755" i="1"/>
  <c r="AA756" i="1"/>
  <c r="AA757" i="1"/>
  <c r="AA758" i="1"/>
  <c r="AA759" i="1"/>
  <c r="AA760" i="1"/>
  <c r="AA761" i="1"/>
  <c r="AA762" i="1"/>
  <c r="AA763" i="1"/>
  <c r="AA764" i="1"/>
  <c r="AA765" i="1"/>
  <c r="AA766" i="1"/>
  <c r="AA767" i="1"/>
  <c r="AA768" i="1"/>
  <c r="AA769" i="1"/>
  <c r="AA770" i="1"/>
  <c r="AA771" i="1"/>
  <c r="AA772" i="1"/>
  <c r="AA773" i="1"/>
  <c r="AA774" i="1"/>
  <c r="AA775" i="1"/>
  <c r="AA776" i="1"/>
  <c r="AA777" i="1"/>
  <c r="AA778" i="1"/>
  <c r="AA779" i="1"/>
  <c r="AA780" i="1"/>
  <c r="AA781" i="1"/>
  <c r="AA782" i="1"/>
  <c r="AA783" i="1"/>
  <c r="AA784" i="1"/>
  <c r="AA785" i="1"/>
  <c r="AA786" i="1"/>
  <c r="AA787" i="1"/>
  <c r="AA788" i="1"/>
  <c r="AA789" i="1"/>
  <c r="AA790" i="1"/>
  <c r="AA791" i="1"/>
  <c r="AA792" i="1"/>
  <c r="AA793" i="1"/>
  <c r="AA794" i="1"/>
  <c r="AA795" i="1"/>
  <c r="AA796" i="1"/>
  <c r="AA797" i="1"/>
  <c r="AA798" i="1"/>
  <c r="AA799" i="1"/>
  <c r="AA800" i="1"/>
  <c r="AA801" i="1"/>
  <c r="AA802" i="1"/>
  <c r="AA803" i="1"/>
  <c r="AA804" i="1"/>
  <c r="AA805" i="1"/>
  <c r="AA806" i="1"/>
  <c r="AA807" i="1"/>
  <c r="AA808" i="1"/>
  <c r="AA809" i="1"/>
  <c r="AA810" i="1"/>
  <c r="AA811" i="1"/>
  <c r="AA812" i="1"/>
  <c r="AA813" i="1"/>
  <c r="AA814" i="1"/>
  <c r="AA815" i="1"/>
  <c r="AA816" i="1"/>
  <c r="AA817" i="1"/>
  <c r="AA818" i="1"/>
  <c r="AA819" i="1"/>
  <c r="AA820" i="1"/>
  <c r="AA821" i="1"/>
  <c r="AA822" i="1"/>
  <c r="AA823" i="1"/>
  <c r="AA824" i="1"/>
  <c r="AA825" i="1"/>
  <c r="AA826" i="1"/>
  <c r="AA827" i="1"/>
  <c r="AA828" i="1"/>
  <c r="AA829" i="1"/>
  <c r="AA830" i="1"/>
  <c r="AA831" i="1"/>
  <c r="AA832" i="1"/>
  <c r="AA833" i="1"/>
  <c r="AA834" i="1"/>
  <c r="AA835" i="1"/>
  <c r="AA836" i="1"/>
  <c r="AA837" i="1"/>
  <c r="AA838" i="1"/>
  <c r="AA839" i="1"/>
  <c r="AA840" i="1"/>
  <c r="AA841" i="1"/>
  <c r="AA842" i="1"/>
  <c r="AA843" i="1"/>
  <c r="AA844" i="1"/>
  <c r="AA845" i="1"/>
  <c r="AA846" i="1"/>
  <c r="AA847" i="1"/>
  <c r="AA848" i="1"/>
  <c r="AA849" i="1"/>
  <c r="AA850" i="1"/>
  <c r="AA851" i="1"/>
  <c r="AA852" i="1"/>
  <c r="AA853" i="1"/>
  <c r="AA854" i="1"/>
  <c r="AA855" i="1"/>
  <c r="AA856" i="1"/>
  <c r="AA857" i="1"/>
  <c r="AA858" i="1"/>
  <c r="AA859" i="1"/>
  <c r="AA860" i="1"/>
  <c r="AA861" i="1"/>
  <c r="AA862" i="1"/>
  <c r="AA863" i="1"/>
  <c r="AA864" i="1"/>
  <c r="AA865" i="1"/>
  <c r="AA866" i="1"/>
  <c r="AA867" i="1"/>
  <c r="AA868" i="1"/>
  <c r="AA869" i="1"/>
  <c r="AA870" i="1"/>
  <c r="AA871" i="1"/>
  <c r="AA872" i="1"/>
  <c r="AA873" i="1"/>
  <c r="AA874" i="1"/>
  <c r="AA875" i="1"/>
  <c r="AA876" i="1"/>
  <c r="AA877" i="1"/>
  <c r="AA878" i="1"/>
  <c r="AA879" i="1"/>
  <c r="AA880" i="1"/>
  <c r="AA881" i="1"/>
  <c r="AA882" i="1"/>
  <c r="AA883" i="1"/>
  <c r="AA884" i="1"/>
  <c r="AA885" i="1"/>
  <c r="AA886" i="1"/>
  <c r="AA887" i="1"/>
  <c r="AA888" i="1"/>
  <c r="AA889" i="1"/>
  <c r="AA890" i="1"/>
  <c r="AA891" i="1"/>
  <c r="AA892" i="1"/>
  <c r="AA893" i="1"/>
  <c r="AA894" i="1"/>
  <c r="AA895" i="1"/>
  <c r="AA896" i="1"/>
  <c r="AA897" i="1"/>
  <c r="AA898" i="1"/>
  <c r="AA899" i="1"/>
  <c r="AA900" i="1"/>
  <c r="AA901" i="1"/>
  <c r="AA902" i="1"/>
  <c r="AA903" i="1"/>
  <c r="AA904" i="1"/>
  <c r="AA905" i="1"/>
  <c r="AA906" i="1"/>
  <c r="AA907" i="1"/>
  <c r="AA908" i="1"/>
  <c r="AA909" i="1"/>
  <c r="AA910" i="1"/>
  <c r="AA911" i="1"/>
  <c r="AA912" i="1"/>
  <c r="AA913" i="1"/>
  <c r="AA914" i="1"/>
  <c r="AA915" i="1"/>
  <c r="AA916" i="1"/>
  <c r="AA917" i="1"/>
  <c r="AA918" i="1"/>
  <c r="AA919" i="1"/>
  <c r="AA920" i="1"/>
  <c r="AA921" i="1"/>
  <c r="AA922" i="1"/>
  <c r="AA923" i="1"/>
  <c r="AA924" i="1"/>
  <c r="AA925" i="1"/>
  <c r="AA926" i="1"/>
  <c r="AA927" i="1"/>
  <c r="AA928" i="1"/>
  <c r="AA929" i="1"/>
  <c r="AA930" i="1"/>
  <c r="AA931" i="1"/>
  <c r="AA932" i="1"/>
  <c r="AA933" i="1"/>
  <c r="AA934" i="1"/>
  <c r="AA935" i="1"/>
  <c r="AA936" i="1"/>
  <c r="AA937" i="1"/>
  <c r="AA938" i="1"/>
  <c r="AA939" i="1"/>
  <c r="AA940" i="1"/>
  <c r="AA941" i="1"/>
  <c r="AA942" i="1"/>
  <c r="AA943" i="1"/>
  <c r="AA944" i="1"/>
  <c r="AA945" i="1"/>
  <c r="AA946" i="1"/>
  <c r="AA947" i="1"/>
  <c r="AA948" i="1"/>
  <c r="AA949" i="1"/>
  <c r="AA950" i="1"/>
  <c r="AA951" i="1"/>
  <c r="AA952" i="1"/>
  <c r="AA953" i="1"/>
  <c r="AA954" i="1"/>
  <c r="AA955" i="1"/>
  <c r="AA956" i="1"/>
  <c r="AA957" i="1"/>
  <c r="AA958" i="1"/>
  <c r="AA959" i="1"/>
  <c r="AA960" i="1"/>
  <c r="AA961" i="1"/>
  <c r="AA962" i="1"/>
  <c r="AA963" i="1"/>
  <c r="AA964" i="1"/>
  <c r="AA965" i="1"/>
  <c r="AA966" i="1"/>
  <c r="AA967" i="1"/>
  <c r="AA968" i="1"/>
  <c r="AA969" i="1"/>
  <c r="AA970" i="1"/>
  <c r="AA971" i="1"/>
  <c r="AA972" i="1"/>
  <c r="AA973" i="1"/>
  <c r="AA974" i="1"/>
  <c r="AA975" i="1"/>
  <c r="AA976" i="1"/>
  <c r="AA977" i="1"/>
  <c r="AA978" i="1"/>
  <c r="AA979" i="1"/>
  <c r="AA980" i="1"/>
  <c r="AA981" i="1"/>
  <c r="AA982" i="1"/>
  <c r="AA983" i="1"/>
  <c r="AA984" i="1"/>
  <c r="AA985" i="1"/>
  <c r="AA986" i="1"/>
  <c r="AA987" i="1"/>
  <c r="AA988" i="1"/>
  <c r="AA989" i="1"/>
  <c r="AA990" i="1"/>
  <c r="AA991" i="1"/>
  <c r="AA992" i="1"/>
  <c r="AA993" i="1"/>
  <c r="AA994" i="1"/>
  <c r="AA995" i="1"/>
  <c r="AA996" i="1"/>
  <c r="AA997" i="1"/>
  <c r="AA998" i="1"/>
  <c r="AA999" i="1"/>
  <c r="AA1000" i="1"/>
  <c r="AA1001" i="1"/>
  <c r="AA1002" i="1"/>
  <c r="AA1003" i="1"/>
  <c r="AA1004" i="1"/>
  <c r="AA1005" i="1"/>
  <c r="AB85" i="1" l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109" i="1"/>
  <c r="AB110" i="1"/>
  <c r="AB111" i="1"/>
  <c r="AB112" i="1"/>
  <c r="AB113" i="1"/>
  <c r="AB114" i="1"/>
  <c r="AB115" i="1"/>
  <c r="AB116" i="1"/>
  <c r="AB117" i="1"/>
  <c r="AB118" i="1"/>
  <c r="AB119" i="1"/>
  <c r="AB120" i="1"/>
  <c r="AB121" i="1"/>
  <c r="AB122" i="1"/>
  <c r="AB123" i="1"/>
  <c r="AB124" i="1"/>
  <c r="AB125" i="1"/>
  <c r="AB126" i="1"/>
  <c r="AB127" i="1"/>
  <c r="AB128" i="1"/>
  <c r="AB129" i="1"/>
  <c r="AB130" i="1"/>
  <c r="AB131" i="1"/>
  <c r="AB132" i="1"/>
  <c r="AB133" i="1"/>
  <c r="AB134" i="1"/>
  <c r="AB135" i="1"/>
  <c r="AB136" i="1"/>
  <c r="AB137" i="1"/>
  <c r="AB138" i="1"/>
  <c r="AB139" i="1"/>
  <c r="AB140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6" i="1"/>
  <c r="AB197" i="1"/>
  <c r="AB198" i="1"/>
  <c r="AB199" i="1"/>
  <c r="AB200" i="1"/>
  <c r="AB201" i="1"/>
  <c r="AB202" i="1"/>
  <c r="AB203" i="1"/>
  <c r="AB204" i="1"/>
  <c r="AB205" i="1"/>
  <c r="AB206" i="1"/>
  <c r="AB207" i="1"/>
  <c r="AB208" i="1"/>
  <c r="AB209" i="1"/>
  <c r="AB210" i="1"/>
  <c r="AB211" i="1"/>
  <c r="AB212" i="1"/>
  <c r="AB213" i="1"/>
  <c r="AB214" i="1"/>
  <c r="AB215" i="1"/>
  <c r="AB216" i="1"/>
  <c r="AB217" i="1"/>
  <c r="AB218" i="1"/>
  <c r="AB219" i="1"/>
  <c r="AB220" i="1"/>
  <c r="AB221" i="1"/>
  <c r="AB222" i="1"/>
  <c r="AB223" i="1"/>
  <c r="AB224" i="1"/>
  <c r="AB225" i="1"/>
  <c r="AB226" i="1"/>
  <c r="AB227" i="1"/>
  <c r="AB228" i="1"/>
  <c r="AB229" i="1"/>
  <c r="AB230" i="1"/>
  <c r="AB231" i="1"/>
  <c r="AB232" i="1"/>
  <c r="AB233" i="1"/>
  <c r="AB234" i="1"/>
  <c r="AB235" i="1"/>
  <c r="AB236" i="1"/>
  <c r="AB237" i="1"/>
  <c r="AB238" i="1"/>
  <c r="AB239" i="1"/>
  <c r="AB240" i="1"/>
  <c r="AB241" i="1"/>
  <c r="AB242" i="1"/>
  <c r="AB243" i="1"/>
  <c r="AB244" i="1"/>
  <c r="AB245" i="1"/>
  <c r="AB246" i="1"/>
  <c r="AB247" i="1"/>
  <c r="AB248" i="1"/>
  <c r="AB249" i="1"/>
  <c r="AB250" i="1"/>
  <c r="AB251" i="1"/>
  <c r="AB252" i="1"/>
  <c r="AB253" i="1"/>
  <c r="AB254" i="1"/>
  <c r="AB255" i="1"/>
  <c r="AB256" i="1"/>
  <c r="AB257" i="1"/>
  <c r="AB258" i="1"/>
  <c r="AB259" i="1"/>
  <c r="AB260" i="1"/>
  <c r="AB261" i="1"/>
  <c r="AB262" i="1"/>
  <c r="AB263" i="1"/>
  <c r="AB264" i="1"/>
  <c r="AB265" i="1"/>
  <c r="AB266" i="1"/>
  <c r="AB267" i="1"/>
  <c r="AB268" i="1"/>
  <c r="AB269" i="1"/>
  <c r="AB270" i="1"/>
  <c r="AB271" i="1"/>
  <c r="AB272" i="1"/>
  <c r="AB273" i="1"/>
  <c r="AB274" i="1"/>
  <c r="AB275" i="1"/>
  <c r="AB276" i="1"/>
  <c r="AB277" i="1"/>
  <c r="AB278" i="1"/>
  <c r="AB279" i="1"/>
  <c r="AB280" i="1"/>
  <c r="AB281" i="1"/>
  <c r="AB282" i="1"/>
  <c r="AB283" i="1"/>
  <c r="AB284" i="1"/>
  <c r="AB285" i="1"/>
  <c r="AB286" i="1"/>
  <c r="AB287" i="1"/>
  <c r="AB288" i="1"/>
  <c r="AB289" i="1"/>
  <c r="AB290" i="1"/>
  <c r="AB291" i="1"/>
  <c r="AB292" i="1"/>
  <c r="AB293" i="1"/>
  <c r="AB294" i="1"/>
  <c r="AB295" i="1"/>
  <c r="AB296" i="1"/>
  <c r="AB297" i="1"/>
  <c r="AB298" i="1"/>
  <c r="AB299" i="1"/>
  <c r="AB300" i="1"/>
  <c r="AB301" i="1"/>
  <c r="AB302" i="1"/>
  <c r="AB303" i="1"/>
  <c r="AB304" i="1"/>
  <c r="AB305" i="1"/>
  <c r="AB306" i="1"/>
  <c r="AB307" i="1"/>
  <c r="AB308" i="1"/>
  <c r="AB309" i="1"/>
  <c r="AB310" i="1"/>
  <c r="AB311" i="1"/>
  <c r="AB312" i="1"/>
  <c r="AB313" i="1"/>
  <c r="AB314" i="1"/>
  <c r="AB315" i="1"/>
  <c r="AB316" i="1"/>
  <c r="AB317" i="1"/>
  <c r="AB318" i="1"/>
  <c r="AB319" i="1"/>
  <c r="AB320" i="1"/>
  <c r="AB321" i="1"/>
  <c r="AB322" i="1"/>
  <c r="AB323" i="1"/>
  <c r="AB324" i="1"/>
  <c r="AB325" i="1"/>
  <c r="AB326" i="1"/>
  <c r="AB327" i="1"/>
  <c r="AB328" i="1"/>
  <c r="AB329" i="1"/>
  <c r="AB330" i="1"/>
  <c r="AB331" i="1"/>
  <c r="AB332" i="1"/>
  <c r="AB333" i="1"/>
  <c r="AB334" i="1"/>
  <c r="AB335" i="1"/>
  <c r="AB336" i="1"/>
  <c r="AB337" i="1"/>
  <c r="AB338" i="1"/>
  <c r="AB339" i="1"/>
  <c r="AB340" i="1"/>
  <c r="AB341" i="1"/>
  <c r="AB342" i="1"/>
  <c r="AB343" i="1"/>
  <c r="AB344" i="1"/>
  <c r="AB345" i="1"/>
  <c r="AB346" i="1"/>
  <c r="AB347" i="1"/>
  <c r="AB348" i="1"/>
  <c r="AB349" i="1"/>
  <c r="AB350" i="1"/>
  <c r="AB351" i="1"/>
  <c r="AB352" i="1"/>
  <c r="AB353" i="1"/>
  <c r="AB354" i="1"/>
  <c r="AB355" i="1"/>
  <c r="AB356" i="1"/>
  <c r="AB357" i="1"/>
  <c r="AB358" i="1"/>
  <c r="AB359" i="1"/>
  <c r="AB360" i="1"/>
  <c r="AB361" i="1"/>
  <c r="AB362" i="1"/>
  <c r="AB363" i="1"/>
  <c r="AB364" i="1"/>
  <c r="AB365" i="1"/>
  <c r="AB366" i="1"/>
  <c r="AB367" i="1"/>
  <c r="AB368" i="1"/>
  <c r="AB369" i="1"/>
  <c r="AB370" i="1"/>
  <c r="AB371" i="1"/>
  <c r="AB372" i="1"/>
  <c r="AB373" i="1"/>
  <c r="AB374" i="1"/>
  <c r="AB375" i="1"/>
  <c r="AB376" i="1"/>
  <c r="AB377" i="1"/>
  <c r="AB378" i="1"/>
  <c r="AB379" i="1"/>
  <c r="AB380" i="1"/>
  <c r="AB381" i="1"/>
  <c r="AB382" i="1"/>
  <c r="AB383" i="1"/>
  <c r="AB384" i="1"/>
  <c r="AB385" i="1"/>
  <c r="AB386" i="1"/>
  <c r="AB387" i="1"/>
  <c r="AB388" i="1"/>
  <c r="AB389" i="1"/>
  <c r="AB390" i="1"/>
  <c r="AB391" i="1"/>
  <c r="AB392" i="1"/>
  <c r="AB393" i="1"/>
  <c r="AB394" i="1"/>
  <c r="AB395" i="1"/>
  <c r="AB396" i="1"/>
  <c r="AB397" i="1"/>
  <c r="AB398" i="1"/>
  <c r="AB399" i="1"/>
  <c r="AB400" i="1"/>
  <c r="AB401" i="1"/>
  <c r="AB402" i="1"/>
  <c r="AB403" i="1"/>
  <c r="AB404" i="1"/>
  <c r="AB405" i="1"/>
  <c r="AB406" i="1"/>
  <c r="AB407" i="1"/>
  <c r="AB408" i="1"/>
  <c r="AB409" i="1"/>
  <c r="AB410" i="1"/>
  <c r="AB411" i="1"/>
  <c r="AB412" i="1"/>
  <c r="AB413" i="1"/>
  <c r="AB414" i="1"/>
  <c r="AB415" i="1"/>
  <c r="AB416" i="1"/>
  <c r="AB417" i="1"/>
  <c r="AB418" i="1"/>
  <c r="AB419" i="1"/>
  <c r="AB420" i="1"/>
  <c r="AB421" i="1"/>
  <c r="AB422" i="1"/>
  <c r="AB423" i="1"/>
  <c r="AB424" i="1"/>
  <c r="AB425" i="1"/>
  <c r="AB426" i="1"/>
  <c r="AB427" i="1"/>
  <c r="AB428" i="1"/>
  <c r="AB429" i="1"/>
  <c r="AB430" i="1"/>
  <c r="AB431" i="1"/>
  <c r="AB432" i="1"/>
  <c r="AB433" i="1"/>
  <c r="AB434" i="1"/>
  <c r="AB435" i="1"/>
  <c r="AB436" i="1"/>
  <c r="AB437" i="1"/>
  <c r="AB438" i="1"/>
  <c r="AB439" i="1"/>
  <c r="AB440" i="1"/>
  <c r="AB441" i="1"/>
  <c r="AB442" i="1"/>
  <c r="AB443" i="1"/>
  <c r="AB444" i="1"/>
  <c r="AB445" i="1"/>
  <c r="AB446" i="1"/>
  <c r="AB447" i="1"/>
  <c r="AB448" i="1"/>
  <c r="AB449" i="1"/>
  <c r="AB450" i="1"/>
  <c r="AB451" i="1"/>
  <c r="AB452" i="1"/>
  <c r="AB453" i="1"/>
  <c r="AB454" i="1"/>
  <c r="AB455" i="1"/>
  <c r="AB456" i="1"/>
  <c r="AB457" i="1"/>
  <c r="AB458" i="1"/>
  <c r="AB459" i="1"/>
  <c r="AB460" i="1"/>
  <c r="AB461" i="1"/>
  <c r="AB462" i="1"/>
  <c r="AB463" i="1"/>
  <c r="AB464" i="1"/>
  <c r="AB465" i="1"/>
  <c r="AB466" i="1"/>
  <c r="AB467" i="1"/>
  <c r="AB468" i="1"/>
  <c r="AB469" i="1"/>
  <c r="AB470" i="1"/>
  <c r="AB471" i="1"/>
  <c r="AB472" i="1"/>
  <c r="AB473" i="1"/>
  <c r="AB474" i="1"/>
  <c r="AB475" i="1"/>
  <c r="AB476" i="1"/>
  <c r="AB477" i="1"/>
  <c r="AB478" i="1"/>
  <c r="AB479" i="1"/>
  <c r="AB480" i="1"/>
  <c r="AB481" i="1"/>
  <c r="AB482" i="1"/>
  <c r="AB483" i="1"/>
  <c r="AB484" i="1"/>
  <c r="AB485" i="1"/>
  <c r="AB486" i="1"/>
  <c r="AB487" i="1"/>
  <c r="AB488" i="1"/>
  <c r="AB489" i="1"/>
  <c r="AB490" i="1"/>
  <c r="AB491" i="1"/>
  <c r="AB492" i="1"/>
  <c r="AB493" i="1"/>
  <c r="AB494" i="1"/>
  <c r="AB495" i="1"/>
  <c r="AB496" i="1"/>
  <c r="AB497" i="1"/>
  <c r="AB498" i="1"/>
  <c r="AB499" i="1"/>
  <c r="AB500" i="1"/>
  <c r="AB501" i="1"/>
  <c r="AB502" i="1"/>
  <c r="AB503" i="1"/>
  <c r="AB504" i="1"/>
  <c r="AB505" i="1"/>
  <c r="AB506" i="1"/>
  <c r="AB507" i="1"/>
  <c r="AB508" i="1"/>
  <c r="AB509" i="1"/>
  <c r="AB510" i="1"/>
  <c r="AB511" i="1"/>
  <c r="AB512" i="1"/>
  <c r="AB513" i="1"/>
  <c r="AB514" i="1"/>
  <c r="AB515" i="1"/>
  <c r="AB516" i="1"/>
  <c r="AB517" i="1"/>
  <c r="AB518" i="1"/>
  <c r="AB519" i="1"/>
  <c r="AB520" i="1"/>
  <c r="AB521" i="1"/>
  <c r="AB522" i="1"/>
  <c r="AB523" i="1"/>
  <c r="AB524" i="1"/>
  <c r="AB525" i="1"/>
  <c r="AB526" i="1"/>
  <c r="AB527" i="1"/>
  <c r="AB528" i="1"/>
  <c r="AB529" i="1"/>
  <c r="AB530" i="1"/>
  <c r="AB531" i="1"/>
  <c r="AB532" i="1"/>
  <c r="AB533" i="1"/>
  <c r="AB534" i="1"/>
  <c r="AB535" i="1"/>
  <c r="AB536" i="1"/>
  <c r="AB537" i="1"/>
  <c r="AB538" i="1"/>
  <c r="AB539" i="1"/>
  <c r="AB540" i="1"/>
  <c r="AB541" i="1"/>
  <c r="AB542" i="1"/>
  <c r="AB543" i="1"/>
  <c r="AB544" i="1"/>
  <c r="AB545" i="1"/>
  <c r="AB546" i="1"/>
  <c r="AB547" i="1"/>
  <c r="AB548" i="1"/>
  <c r="AB549" i="1"/>
  <c r="AB550" i="1"/>
  <c r="AB551" i="1"/>
  <c r="AB552" i="1"/>
  <c r="AB553" i="1"/>
  <c r="AB554" i="1"/>
  <c r="AB555" i="1"/>
  <c r="AB556" i="1"/>
  <c r="AB557" i="1"/>
  <c r="AB558" i="1"/>
  <c r="AB559" i="1"/>
  <c r="AB560" i="1"/>
  <c r="AB561" i="1"/>
  <c r="AB562" i="1"/>
  <c r="AB563" i="1"/>
  <c r="AB564" i="1"/>
  <c r="AB565" i="1"/>
  <c r="AB566" i="1"/>
  <c r="AB567" i="1"/>
  <c r="AB568" i="1"/>
  <c r="AB569" i="1"/>
  <c r="AB570" i="1"/>
  <c r="AB571" i="1"/>
  <c r="AB572" i="1"/>
  <c r="AB573" i="1"/>
  <c r="AB574" i="1"/>
  <c r="AB575" i="1"/>
  <c r="AB576" i="1"/>
  <c r="AB577" i="1"/>
  <c r="AB578" i="1"/>
  <c r="AB579" i="1"/>
  <c r="AB580" i="1"/>
  <c r="AB581" i="1"/>
  <c r="AB582" i="1"/>
  <c r="AB583" i="1"/>
  <c r="AB584" i="1"/>
  <c r="AB585" i="1"/>
  <c r="AB586" i="1"/>
  <c r="AB587" i="1"/>
  <c r="AB588" i="1"/>
  <c r="AB589" i="1"/>
  <c r="AB590" i="1"/>
  <c r="AB591" i="1"/>
  <c r="AB592" i="1"/>
  <c r="AB593" i="1"/>
  <c r="AB594" i="1"/>
  <c r="AB595" i="1"/>
  <c r="AB596" i="1"/>
  <c r="AB597" i="1"/>
  <c r="AB598" i="1"/>
  <c r="AB599" i="1"/>
  <c r="AB600" i="1"/>
  <c r="AB601" i="1"/>
  <c r="AB602" i="1"/>
  <c r="AB603" i="1"/>
  <c r="AB604" i="1"/>
  <c r="AB605" i="1"/>
  <c r="AB606" i="1"/>
  <c r="AB607" i="1"/>
  <c r="AB608" i="1"/>
  <c r="AB609" i="1"/>
  <c r="AB610" i="1"/>
  <c r="AB611" i="1"/>
  <c r="AB612" i="1"/>
  <c r="AB613" i="1"/>
  <c r="AB614" i="1"/>
  <c r="AB615" i="1"/>
  <c r="AB616" i="1"/>
  <c r="AB617" i="1"/>
  <c r="AB618" i="1"/>
  <c r="AB619" i="1"/>
  <c r="AB620" i="1"/>
  <c r="AB621" i="1"/>
  <c r="AB622" i="1"/>
  <c r="AB623" i="1"/>
  <c r="AB624" i="1"/>
  <c r="AB625" i="1"/>
  <c r="AB626" i="1"/>
  <c r="AB627" i="1"/>
  <c r="AB628" i="1"/>
  <c r="AB629" i="1"/>
  <c r="AB630" i="1"/>
  <c r="AB631" i="1"/>
  <c r="AB632" i="1"/>
  <c r="AB633" i="1"/>
  <c r="AB634" i="1"/>
  <c r="AB635" i="1"/>
  <c r="AB636" i="1"/>
  <c r="AB637" i="1"/>
  <c r="AB638" i="1"/>
  <c r="AB639" i="1"/>
  <c r="AB640" i="1"/>
  <c r="AB641" i="1"/>
  <c r="AB642" i="1"/>
  <c r="AB643" i="1"/>
  <c r="AB644" i="1"/>
  <c r="AB645" i="1"/>
  <c r="AB646" i="1"/>
  <c r="AB647" i="1"/>
  <c r="AB648" i="1"/>
  <c r="AB649" i="1"/>
  <c r="AB650" i="1"/>
  <c r="AB651" i="1"/>
  <c r="AB652" i="1"/>
  <c r="AB653" i="1"/>
  <c r="AB654" i="1"/>
  <c r="AB655" i="1"/>
  <c r="AB656" i="1"/>
  <c r="AB657" i="1"/>
  <c r="AB658" i="1"/>
  <c r="AB659" i="1"/>
  <c r="AB660" i="1"/>
  <c r="AB661" i="1"/>
  <c r="AB662" i="1"/>
  <c r="AB663" i="1"/>
  <c r="AB664" i="1"/>
  <c r="AB665" i="1"/>
  <c r="AB666" i="1"/>
  <c r="AB667" i="1"/>
  <c r="AB668" i="1"/>
  <c r="AB669" i="1"/>
  <c r="AB670" i="1"/>
  <c r="AB671" i="1"/>
  <c r="AB672" i="1"/>
  <c r="AB673" i="1"/>
  <c r="AB674" i="1"/>
  <c r="AB675" i="1"/>
  <c r="AB676" i="1"/>
  <c r="AB677" i="1"/>
  <c r="AB678" i="1"/>
  <c r="AB679" i="1"/>
  <c r="AB680" i="1"/>
  <c r="AB681" i="1"/>
  <c r="AB682" i="1"/>
  <c r="AB683" i="1"/>
  <c r="AB684" i="1"/>
  <c r="AB685" i="1"/>
  <c r="AB686" i="1"/>
  <c r="AB687" i="1"/>
  <c r="AB688" i="1"/>
  <c r="AB689" i="1"/>
  <c r="AB690" i="1"/>
  <c r="AB691" i="1"/>
  <c r="AB692" i="1"/>
  <c r="AB693" i="1"/>
  <c r="AB694" i="1"/>
  <c r="AB695" i="1"/>
  <c r="AB696" i="1"/>
  <c r="AB697" i="1"/>
  <c r="AB698" i="1"/>
  <c r="AB699" i="1"/>
  <c r="AB700" i="1"/>
  <c r="AB701" i="1"/>
  <c r="AB702" i="1"/>
  <c r="AB703" i="1"/>
  <c r="AB704" i="1"/>
  <c r="AB705" i="1"/>
  <c r="AB706" i="1"/>
  <c r="AB707" i="1"/>
  <c r="AB708" i="1"/>
  <c r="AB709" i="1"/>
  <c r="AB710" i="1"/>
  <c r="AB711" i="1"/>
  <c r="AB712" i="1"/>
  <c r="AB713" i="1"/>
  <c r="AB714" i="1"/>
  <c r="AB715" i="1"/>
  <c r="AB716" i="1"/>
  <c r="AB717" i="1"/>
  <c r="AB718" i="1"/>
  <c r="AB719" i="1"/>
  <c r="AB720" i="1"/>
  <c r="AB721" i="1"/>
  <c r="AB722" i="1"/>
  <c r="AB723" i="1"/>
  <c r="AB724" i="1"/>
  <c r="AB725" i="1"/>
  <c r="AB726" i="1"/>
  <c r="AB727" i="1"/>
  <c r="AB728" i="1"/>
  <c r="AB729" i="1"/>
  <c r="AB730" i="1"/>
  <c r="AB731" i="1"/>
  <c r="AB732" i="1"/>
  <c r="AB733" i="1"/>
  <c r="AB734" i="1"/>
  <c r="AB735" i="1"/>
  <c r="AB736" i="1"/>
  <c r="AB737" i="1"/>
  <c r="AB738" i="1"/>
  <c r="AB739" i="1"/>
  <c r="AB740" i="1"/>
  <c r="AB741" i="1"/>
  <c r="AB742" i="1"/>
  <c r="AB743" i="1"/>
  <c r="AB744" i="1"/>
  <c r="AB745" i="1"/>
  <c r="AB746" i="1"/>
  <c r="AB747" i="1"/>
  <c r="AB748" i="1"/>
  <c r="AB749" i="1"/>
  <c r="AB750" i="1"/>
  <c r="AB751" i="1"/>
  <c r="AB752" i="1"/>
  <c r="AB753" i="1"/>
  <c r="AB754" i="1"/>
  <c r="AB755" i="1"/>
  <c r="AB756" i="1"/>
  <c r="AB757" i="1"/>
  <c r="AB758" i="1"/>
  <c r="AB759" i="1"/>
  <c r="AB760" i="1"/>
  <c r="AB761" i="1"/>
  <c r="AB762" i="1"/>
  <c r="AB763" i="1"/>
  <c r="AB764" i="1"/>
  <c r="AB765" i="1"/>
  <c r="AB766" i="1"/>
  <c r="AB767" i="1"/>
  <c r="AB768" i="1"/>
  <c r="AB769" i="1"/>
  <c r="AB770" i="1"/>
  <c r="AB771" i="1"/>
  <c r="AB772" i="1"/>
  <c r="AB773" i="1"/>
  <c r="AB774" i="1"/>
  <c r="AB775" i="1"/>
  <c r="AB776" i="1"/>
  <c r="AB777" i="1"/>
  <c r="AB778" i="1"/>
  <c r="AB779" i="1"/>
  <c r="AB780" i="1"/>
  <c r="AB781" i="1"/>
  <c r="AB782" i="1"/>
  <c r="AB783" i="1"/>
  <c r="AB784" i="1"/>
  <c r="AB785" i="1"/>
  <c r="AB786" i="1"/>
  <c r="AB787" i="1"/>
  <c r="AB788" i="1"/>
  <c r="AB789" i="1"/>
  <c r="AB790" i="1"/>
  <c r="AB791" i="1"/>
  <c r="AB792" i="1"/>
  <c r="AB793" i="1"/>
  <c r="AB794" i="1"/>
  <c r="AB795" i="1"/>
  <c r="AB796" i="1"/>
  <c r="AB797" i="1"/>
  <c r="AB798" i="1"/>
  <c r="AB799" i="1"/>
  <c r="AB800" i="1"/>
  <c r="AB801" i="1"/>
  <c r="AB802" i="1"/>
  <c r="AB803" i="1"/>
  <c r="AB804" i="1"/>
  <c r="AB805" i="1"/>
  <c r="AB806" i="1"/>
  <c r="AB807" i="1"/>
  <c r="AB808" i="1"/>
  <c r="AB809" i="1"/>
  <c r="AB810" i="1"/>
  <c r="AB811" i="1"/>
  <c r="AB812" i="1"/>
  <c r="AB813" i="1"/>
  <c r="AB814" i="1"/>
  <c r="AB815" i="1"/>
  <c r="AB816" i="1"/>
  <c r="AB817" i="1"/>
  <c r="AB818" i="1"/>
  <c r="AB819" i="1"/>
  <c r="AB820" i="1"/>
  <c r="AB821" i="1"/>
  <c r="AB822" i="1"/>
  <c r="AB823" i="1"/>
  <c r="AB824" i="1"/>
  <c r="AB825" i="1"/>
  <c r="AB826" i="1"/>
  <c r="AB827" i="1"/>
  <c r="AB828" i="1"/>
  <c r="AB829" i="1"/>
  <c r="AB830" i="1"/>
  <c r="AB831" i="1"/>
  <c r="AB832" i="1"/>
  <c r="AB833" i="1"/>
  <c r="AB834" i="1"/>
  <c r="AB835" i="1"/>
  <c r="AB836" i="1"/>
  <c r="AB837" i="1"/>
  <c r="AB838" i="1"/>
  <c r="AB839" i="1"/>
  <c r="AB840" i="1"/>
  <c r="AB841" i="1"/>
  <c r="AB842" i="1"/>
  <c r="AB843" i="1"/>
  <c r="AB844" i="1"/>
  <c r="AB845" i="1"/>
  <c r="AB846" i="1"/>
  <c r="AB847" i="1"/>
  <c r="AB848" i="1"/>
  <c r="AB849" i="1"/>
  <c r="AB850" i="1"/>
  <c r="AB851" i="1"/>
  <c r="AB852" i="1"/>
  <c r="AB853" i="1"/>
  <c r="AB854" i="1"/>
  <c r="AB855" i="1"/>
  <c r="AB856" i="1"/>
  <c r="AB857" i="1"/>
  <c r="AB858" i="1"/>
  <c r="AB859" i="1"/>
  <c r="AB860" i="1"/>
  <c r="AB861" i="1"/>
  <c r="AB862" i="1"/>
  <c r="AB863" i="1"/>
  <c r="AB864" i="1"/>
  <c r="AB865" i="1"/>
  <c r="AB866" i="1"/>
  <c r="AB867" i="1"/>
  <c r="AB868" i="1"/>
  <c r="AB869" i="1"/>
  <c r="AB870" i="1"/>
  <c r="AB871" i="1"/>
  <c r="AB872" i="1"/>
  <c r="AB873" i="1"/>
  <c r="AB874" i="1"/>
  <c r="AB875" i="1"/>
  <c r="AB876" i="1"/>
  <c r="AB877" i="1"/>
  <c r="AB878" i="1"/>
  <c r="AB879" i="1"/>
  <c r="AB880" i="1"/>
  <c r="AB881" i="1"/>
  <c r="AB882" i="1"/>
  <c r="AB883" i="1"/>
  <c r="AB884" i="1"/>
  <c r="AB885" i="1"/>
  <c r="AB886" i="1"/>
  <c r="AB887" i="1"/>
  <c r="AB888" i="1"/>
  <c r="AB889" i="1"/>
  <c r="AB890" i="1"/>
  <c r="AB891" i="1"/>
  <c r="AB892" i="1"/>
  <c r="AB893" i="1"/>
  <c r="AB894" i="1"/>
  <c r="AB895" i="1"/>
  <c r="AB896" i="1"/>
  <c r="AB897" i="1"/>
  <c r="AB898" i="1"/>
  <c r="AB899" i="1"/>
  <c r="AB900" i="1"/>
  <c r="AB901" i="1"/>
  <c r="AB902" i="1"/>
  <c r="AB903" i="1"/>
  <c r="AB904" i="1"/>
  <c r="AB905" i="1"/>
  <c r="AB906" i="1"/>
  <c r="AB907" i="1"/>
  <c r="AB908" i="1"/>
  <c r="AB909" i="1"/>
  <c r="AB910" i="1"/>
  <c r="AB911" i="1"/>
  <c r="AB912" i="1"/>
  <c r="AB913" i="1"/>
  <c r="AB914" i="1"/>
  <c r="AB915" i="1"/>
  <c r="AB916" i="1"/>
  <c r="AB917" i="1"/>
  <c r="AB918" i="1"/>
  <c r="AB919" i="1"/>
  <c r="AB920" i="1"/>
  <c r="AB921" i="1"/>
  <c r="AB922" i="1"/>
  <c r="AB923" i="1"/>
  <c r="AB924" i="1"/>
  <c r="AB925" i="1"/>
  <c r="AB926" i="1"/>
  <c r="AB927" i="1"/>
  <c r="AB928" i="1"/>
  <c r="AB929" i="1"/>
  <c r="AB930" i="1"/>
  <c r="AB931" i="1"/>
  <c r="AB932" i="1"/>
  <c r="AB933" i="1"/>
  <c r="AB934" i="1"/>
  <c r="AB935" i="1"/>
  <c r="AB936" i="1"/>
  <c r="AB937" i="1"/>
  <c r="AB938" i="1"/>
  <c r="AB939" i="1"/>
  <c r="AB940" i="1"/>
  <c r="AB941" i="1"/>
  <c r="AB942" i="1"/>
  <c r="AB943" i="1"/>
  <c r="AB944" i="1"/>
  <c r="AB945" i="1"/>
  <c r="AB946" i="1"/>
  <c r="AB947" i="1"/>
  <c r="AB948" i="1"/>
  <c r="AB949" i="1"/>
  <c r="AB950" i="1"/>
  <c r="AB951" i="1"/>
  <c r="AB952" i="1"/>
  <c r="AB953" i="1"/>
  <c r="AB954" i="1"/>
  <c r="AB955" i="1"/>
  <c r="AB956" i="1"/>
  <c r="AB957" i="1"/>
  <c r="AB958" i="1"/>
  <c r="AB959" i="1"/>
  <c r="AB960" i="1"/>
  <c r="AB961" i="1"/>
  <c r="AB962" i="1"/>
  <c r="AB963" i="1"/>
  <c r="AB964" i="1"/>
  <c r="AB965" i="1"/>
  <c r="AB966" i="1"/>
  <c r="AB967" i="1"/>
  <c r="AB968" i="1"/>
  <c r="AB969" i="1"/>
  <c r="AB970" i="1"/>
  <c r="AB971" i="1"/>
  <c r="AB972" i="1"/>
  <c r="AB973" i="1"/>
  <c r="AB974" i="1"/>
  <c r="AB975" i="1"/>
  <c r="AB976" i="1"/>
  <c r="AB977" i="1"/>
  <c r="AB978" i="1"/>
  <c r="AB979" i="1"/>
  <c r="AB980" i="1"/>
  <c r="AB981" i="1"/>
  <c r="AB982" i="1"/>
  <c r="AB983" i="1"/>
  <c r="AB984" i="1"/>
  <c r="AB985" i="1"/>
  <c r="AB986" i="1"/>
  <c r="AB987" i="1"/>
  <c r="AB988" i="1"/>
  <c r="AB989" i="1"/>
  <c r="AB990" i="1"/>
  <c r="AB991" i="1"/>
  <c r="AB992" i="1"/>
  <c r="AB993" i="1"/>
  <c r="AB994" i="1"/>
  <c r="AB995" i="1"/>
  <c r="AB996" i="1"/>
  <c r="AB997" i="1"/>
  <c r="AB998" i="1"/>
  <c r="AB999" i="1"/>
  <c r="AB1000" i="1"/>
  <c r="AB1001" i="1"/>
  <c r="AB1002" i="1"/>
  <c r="AB1003" i="1"/>
  <c r="AB1004" i="1"/>
  <c r="AB1005" i="1"/>
  <c r="U8" i="1"/>
  <c r="U9" i="1"/>
  <c r="U10" i="1"/>
  <c r="U11" i="1"/>
  <c r="U12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Y85" i="1"/>
  <c r="U86" i="1"/>
  <c r="Y86" i="1"/>
  <c r="U87" i="1"/>
  <c r="Y87" i="1"/>
  <c r="U88" i="1"/>
  <c r="Y88" i="1"/>
  <c r="U89" i="1"/>
  <c r="Y89" i="1"/>
  <c r="U90" i="1"/>
  <c r="Y90" i="1"/>
  <c r="U91" i="1"/>
  <c r="Y91" i="1"/>
  <c r="U92" i="1"/>
  <c r="Y92" i="1"/>
  <c r="U93" i="1"/>
  <c r="Y93" i="1"/>
  <c r="U94" i="1"/>
  <c r="Y94" i="1"/>
  <c r="U95" i="1"/>
  <c r="Y95" i="1"/>
  <c r="U96" i="1"/>
  <c r="Y96" i="1"/>
  <c r="U97" i="1"/>
  <c r="Y97" i="1"/>
  <c r="U98" i="1"/>
  <c r="Y98" i="1"/>
  <c r="U99" i="1"/>
  <c r="Y99" i="1"/>
  <c r="U100" i="1"/>
  <c r="Y100" i="1"/>
  <c r="U101" i="1"/>
  <c r="Y101" i="1"/>
  <c r="U102" i="1"/>
  <c r="Y102" i="1"/>
  <c r="U103" i="1"/>
  <c r="Y103" i="1"/>
  <c r="U104" i="1"/>
  <c r="Y104" i="1"/>
  <c r="U105" i="1"/>
  <c r="Y105" i="1"/>
  <c r="U106" i="1"/>
  <c r="Y106" i="1"/>
  <c r="U107" i="1"/>
  <c r="Y107" i="1"/>
  <c r="U108" i="1"/>
  <c r="Y108" i="1"/>
  <c r="U109" i="1"/>
  <c r="Y109" i="1"/>
  <c r="U110" i="1"/>
  <c r="Y110" i="1"/>
  <c r="U111" i="1"/>
  <c r="Y111" i="1"/>
  <c r="U112" i="1"/>
  <c r="Y112" i="1"/>
  <c r="U113" i="1"/>
  <c r="Y113" i="1"/>
  <c r="U114" i="1"/>
  <c r="Y114" i="1"/>
  <c r="U115" i="1"/>
  <c r="Y115" i="1"/>
  <c r="U116" i="1"/>
  <c r="Y116" i="1"/>
  <c r="U117" i="1"/>
  <c r="Y117" i="1"/>
  <c r="U118" i="1"/>
  <c r="Y118" i="1"/>
  <c r="U119" i="1"/>
  <c r="Y119" i="1"/>
  <c r="U120" i="1"/>
  <c r="Y120" i="1"/>
  <c r="U121" i="1"/>
  <c r="Y121" i="1"/>
  <c r="U122" i="1"/>
  <c r="Y122" i="1"/>
  <c r="U123" i="1"/>
  <c r="Y123" i="1"/>
  <c r="U124" i="1"/>
  <c r="Y124" i="1"/>
  <c r="U125" i="1"/>
  <c r="Y125" i="1"/>
  <c r="U126" i="1"/>
  <c r="Y126" i="1"/>
  <c r="U127" i="1"/>
  <c r="Y127" i="1"/>
  <c r="U128" i="1"/>
  <c r="Y128" i="1"/>
  <c r="U129" i="1"/>
  <c r="Y129" i="1"/>
  <c r="U130" i="1"/>
  <c r="Y130" i="1"/>
  <c r="U131" i="1"/>
  <c r="Y131" i="1"/>
  <c r="U132" i="1"/>
  <c r="Y132" i="1"/>
  <c r="U133" i="1"/>
  <c r="Y133" i="1"/>
  <c r="U134" i="1"/>
  <c r="Y134" i="1"/>
  <c r="U135" i="1"/>
  <c r="Y135" i="1"/>
  <c r="U136" i="1"/>
  <c r="Y136" i="1"/>
  <c r="U137" i="1"/>
  <c r="Y137" i="1"/>
  <c r="U138" i="1"/>
  <c r="Y138" i="1"/>
  <c r="U139" i="1"/>
  <c r="Y139" i="1"/>
  <c r="U140" i="1"/>
  <c r="Y140" i="1"/>
  <c r="U141" i="1"/>
  <c r="Y141" i="1"/>
  <c r="U142" i="1"/>
  <c r="Y142" i="1"/>
  <c r="U143" i="1"/>
  <c r="Y143" i="1"/>
  <c r="U144" i="1"/>
  <c r="Y144" i="1"/>
  <c r="U145" i="1"/>
  <c r="Y145" i="1"/>
  <c r="U146" i="1"/>
  <c r="Y146" i="1"/>
  <c r="U147" i="1"/>
  <c r="Y147" i="1"/>
  <c r="U148" i="1"/>
  <c r="Y148" i="1"/>
  <c r="U149" i="1"/>
  <c r="Y149" i="1"/>
  <c r="U150" i="1"/>
  <c r="Y150" i="1"/>
  <c r="U151" i="1"/>
  <c r="Y151" i="1"/>
  <c r="U152" i="1"/>
  <c r="Y152" i="1"/>
  <c r="U153" i="1"/>
  <c r="Y153" i="1"/>
  <c r="U154" i="1"/>
  <c r="Y154" i="1"/>
  <c r="U155" i="1"/>
  <c r="Y155" i="1"/>
  <c r="U156" i="1"/>
  <c r="Y156" i="1"/>
  <c r="U157" i="1"/>
  <c r="Y157" i="1"/>
  <c r="U158" i="1"/>
  <c r="Y158" i="1"/>
  <c r="U159" i="1"/>
  <c r="Y159" i="1"/>
  <c r="U160" i="1"/>
  <c r="Y160" i="1"/>
  <c r="U161" i="1"/>
  <c r="Y161" i="1"/>
  <c r="U162" i="1"/>
  <c r="Y162" i="1"/>
  <c r="U163" i="1"/>
  <c r="Y163" i="1"/>
  <c r="U164" i="1"/>
  <c r="Y164" i="1"/>
  <c r="U165" i="1"/>
  <c r="Y165" i="1"/>
  <c r="U166" i="1"/>
  <c r="Y166" i="1"/>
  <c r="U167" i="1"/>
  <c r="Y167" i="1"/>
  <c r="U168" i="1"/>
  <c r="Y168" i="1"/>
  <c r="U169" i="1"/>
  <c r="Y169" i="1"/>
  <c r="U170" i="1"/>
  <c r="Y170" i="1"/>
  <c r="U171" i="1"/>
  <c r="Y171" i="1"/>
  <c r="U172" i="1"/>
  <c r="Y172" i="1"/>
  <c r="U173" i="1"/>
  <c r="Y173" i="1"/>
  <c r="U174" i="1"/>
  <c r="Y174" i="1"/>
  <c r="U175" i="1"/>
  <c r="Y175" i="1"/>
  <c r="U176" i="1"/>
  <c r="Y176" i="1"/>
  <c r="U177" i="1"/>
  <c r="Y177" i="1"/>
  <c r="U178" i="1"/>
  <c r="Y178" i="1"/>
  <c r="U179" i="1"/>
  <c r="Y179" i="1"/>
  <c r="U180" i="1"/>
  <c r="Y180" i="1"/>
  <c r="U181" i="1"/>
  <c r="Y181" i="1"/>
  <c r="U182" i="1"/>
  <c r="Y182" i="1"/>
  <c r="U183" i="1"/>
  <c r="Y183" i="1"/>
  <c r="U184" i="1"/>
  <c r="Y184" i="1"/>
  <c r="U185" i="1"/>
  <c r="Y185" i="1"/>
  <c r="U186" i="1"/>
  <c r="Y186" i="1"/>
  <c r="U187" i="1"/>
  <c r="Y187" i="1"/>
  <c r="U188" i="1"/>
  <c r="Y188" i="1"/>
  <c r="U189" i="1"/>
  <c r="Y189" i="1"/>
  <c r="U190" i="1"/>
  <c r="Y190" i="1"/>
  <c r="U191" i="1"/>
  <c r="Y191" i="1"/>
  <c r="U192" i="1"/>
  <c r="Y192" i="1"/>
  <c r="U193" i="1"/>
  <c r="Y193" i="1"/>
  <c r="U194" i="1"/>
  <c r="Y194" i="1"/>
  <c r="U195" i="1"/>
  <c r="Y195" i="1"/>
  <c r="U196" i="1"/>
  <c r="Y196" i="1"/>
  <c r="U197" i="1"/>
  <c r="Y197" i="1"/>
  <c r="U198" i="1"/>
  <c r="Y198" i="1"/>
  <c r="U199" i="1"/>
  <c r="Y199" i="1"/>
  <c r="U200" i="1"/>
  <c r="Y200" i="1"/>
  <c r="U201" i="1"/>
  <c r="Y201" i="1"/>
  <c r="U202" i="1"/>
  <c r="Y202" i="1"/>
  <c r="U203" i="1"/>
  <c r="Y203" i="1"/>
  <c r="U204" i="1"/>
  <c r="Y204" i="1"/>
  <c r="U205" i="1"/>
  <c r="Y205" i="1"/>
  <c r="U206" i="1"/>
  <c r="Y206" i="1"/>
  <c r="U207" i="1"/>
  <c r="Y207" i="1"/>
  <c r="U208" i="1"/>
  <c r="Y208" i="1"/>
  <c r="U209" i="1"/>
  <c r="Y209" i="1"/>
  <c r="U210" i="1"/>
  <c r="Y210" i="1"/>
  <c r="U211" i="1"/>
  <c r="Y211" i="1"/>
  <c r="U212" i="1"/>
  <c r="Y212" i="1"/>
  <c r="U213" i="1"/>
  <c r="Y213" i="1"/>
  <c r="U214" i="1"/>
  <c r="Y214" i="1"/>
  <c r="U215" i="1"/>
  <c r="Y215" i="1"/>
  <c r="U216" i="1"/>
  <c r="Y216" i="1"/>
  <c r="U217" i="1"/>
  <c r="Y217" i="1"/>
  <c r="U218" i="1"/>
  <c r="Y218" i="1"/>
  <c r="U219" i="1"/>
  <c r="Y219" i="1"/>
  <c r="U220" i="1"/>
  <c r="Y220" i="1"/>
  <c r="U221" i="1"/>
  <c r="Y221" i="1"/>
  <c r="U222" i="1"/>
  <c r="Y222" i="1"/>
  <c r="U223" i="1"/>
  <c r="Y223" i="1"/>
  <c r="U224" i="1"/>
  <c r="Y224" i="1"/>
  <c r="U225" i="1"/>
  <c r="Y225" i="1"/>
  <c r="U226" i="1"/>
  <c r="Y226" i="1"/>
  <c r="U227" i="1"/>
  <c r="Y227" i="1"/>
  <c r="U228" i="1"/>
  <c r="Y228" i="1"/>
  <c r="U229" i="1"/>
  <c r="Y229" i="1"/>
  <c r="U230" i="1"/>
  <c r="Y230" i="1"/>
  <c r="U231" i="1"/>
  <c r="Y231" i="1"/>
  <c r="U232" i="1"/>
  <c r="Y232" i="1"/>
  <c r="U233" i="1"/>
  <c r="Y233" i="1"/>
  <c r="U234" i="1"/>
  <c r="Y234" i="1"/>
  <c r="U235" i="1"/>
  <c r="Y235" i="1"/>
  <c r="U236" i="1"/>
  <c r="Y236" i="1"/>
  <c r="U237" i="1"/>
  <c r="Y237" i="1"/>
  <c r="U238" i="1"/>
  <c r="Y238" i="1"/>
  <c r="U239" i="1"/>
  <c r="Y239" i="1"/>
  <c r="U240" i="1"/>
  <c r="Y240" i="1"/>
  <c r="U241" i="1"/>
  <c r="Y241" i="1"/>
  <c r="U242" i="1"/>
  <c r="Y242" i="1"/>
  <c r="U243" i="1"/>
  <c r="Y243" i="1"/>
  <c r="U244" i="1"/>
  <c r="Y244" i="1"/>
  <c r="U245" i="1"/>
  <c r="Y245" i="1"/>
  <c r="U246" i="1"/>
  <c r="Y246" i="1"/>
  <c r="U247" i="1"/>
  <c r="Y247" i="1"/>
  <c r="U248" i="1"/>
  <c r="Y248" i="1"/>
  <c r="U249" i="1"/>
  <c r="Y249" i="1"/>
  <c r="U250" i="1"/>
  <c r="Y250" i="1"/>
  <c r="U251" i="1"/>
  <c r="Y251" i="1"/>
  <c r="U252" i="1"/>
  <c r="Y252" i="1"/>
  <c r="U253" i="1"/>
  <c r="Y253" i="1"/>
  <c r="U254" i="1"/>
  <c r="Y254" i="1"/>
  <c r="U255" i="1"/>
  <c r="Y255" i="1"/>
  <c r="U256" i="1"/>
  <c r="Y256" i="1"/>
  <c r="U257" i="1"/>
  <c r="Y257" i="1"/>
  <c r="U258" i="1"/>
  <c r="Y258" i="1"/>
  <c r="U259" i="1"/>
  <c r="Y259" i="1"/>
  <c r="U260" i="1"/>
  <c r="Y260" i="1"/>
  <c r="U261" i="1"/>
  <c r="Y261" i="1"/>
  <c r="U262" i="1"/>
  <c r="Y262" i="1"/>
  <c r="U263" i="1"/>
  <c r="Y263" i="1"/>
  <c r="U264" i="1"/>
  <c r="Y264" i="1"/>
  <c r="U265" i="1"/>
  <c r="Y265" i="1"/>
  <c r="U266" i="1"/>
  <c r="Y266" i="1"/>
  <c r="U267" i="1"/>
  <c r="Y267" i="1"/>
  <c r="U268" i="1"/>
  <c r="Y268" i="1"/>
  <c r="U269" i="1"/>
  <c r="Y269" i="1"/>
  <c r="U270" i="1"/>
  <c r="Y270" i="1"/>
  <c r="U271" i="1"/>
  <c r="Y271" i="1"/>
  <c r="U272" i="1"/>
  <c r="Y272" i="1"/>
  <c r="U273" i="1"/>
  <c r="Y273" i="1"/>
  <c r="U274" i="1"/>
  <c r="Y274" i="1"/>
  <c r="U275" i="1"/>
  <c r="Y275" i="1"/>
  <c r="U276" i="1"/>
  <c r="Y276" i="1"/>
  <c r="U277" i="1"/>
  <c r="Y277" i="1"/>
  <c r="U278" i="1"/>
  <c r="Y278" i="1"/>
  <c r="U279" i="1"/>
  <c r="Y279" i="1"/>
  <c r="U280" i="1"/>
  <c r="Y280" i="1"/>
  <c r="U281" i="1"/>
  <c r="Y281" i="1"/>
  <c r="U282" i="1"/>
  <c r="Y282" i="1"/>
  <c r="U283" i="1"/>
  <c r="Y283" i="1"/>
  <c r="U284" i="1"/>
  <c r="Y284" i="1"/>
  <c r="U285" i="1"/>
  <c r="Y285" i="1"/>
  <c r="U286" i="1"/>
  <c r="Y286" i="1"/>
  <c r="U287" i="1"/>
  <c r="Y287" i="1"/>
  <c r="U288" i="1"/>
  <c r="Y288" i="1"/>
  <c r="U289" i="1"/>
  <c r="Y289" i="1"/>
  <c r="U290" i="1"/>
  <c r="Y290" i="1"/>
  <c r="U291" i="1"/>
  <c r="Y291" i="1"/>
  <c r="U292" i="1"/>
  <c r="Y292" i="1"/>
  <c r="U293" i="1"/>
  <c r="Y293" i="1"/>
  <c r="U294" i="1"/>
  <c r="Y294" i="1"/>
  <c r="U295" i="1"/>
  <c r="Y295" i="1"/>
  <c r="U296" i="1"/>
  <c r="Y296" i="1"/>
  <c r="U297" i="1"/>
  <c r="Y297" i="1"/>
  <c r="U298" i="1"/>
  <c r="Y298" i="1"/>
  <c r="U299" i="1"/>
  <c r="Y299" i="1"/>
  <c r="U300" i="1"/>
  <c r="Y300" i="1"/>
  <c r="U301" i="1"/>
  <c r="Y301" i="1"/>
  <c r="U302" i="1"/>
  <c r="Y302" i="1"/>
  <c r="U303" i="1"/>
  <c r="Y303" i="1"/>
  <c r="U304" i="1"/>
  <c r="Y304" i="1"/>
  <c r="U305" i="1"/>
  <c r="Y305" i="1"/>
  <c r="U306" i="1"/>
  <c r="Y306" i="1"/>
  <c r="U307" i="1"/>
  <c r="Y307" i="1"/>
  <c r="U308" i="1"/>
  <c r="Y308" i="1"/>
  <c r="U309" i="1"/>
  <c r="Y309" i="1"/>
  <c r="U310" i="1"/>
  <c r="Y310" i="1"/>
  <c r="U311" i="1"/>
  <c r="Y311" i="1"/>
  <c r="U312" i="1"/>
  <c r="Y312" i="1"/>
  <c r="U313" i="1"/>
  <c r="Y313" i="1"/>
  <c r="U314" i="1"/>
  <c r="Y314" i="1"/>
  <c r="U315" i="1"/>
  <c r="Y315" i="1"/>
  <c r="U316" i="1"/>
  <c r="Y316" i="1"/>
  <c r="U317" i="1"/>
  <c r="Y317" i="1"/>
  <c r="U318" i="1"/>
  <c r="Y318" i="1"/>
  <c r="U319" i="1"/>
  <c r="Y319" i="1"/>
  <c r="U320" i="1"/>
  <c r="Y320" i="1"/>
  <c r="U321" i="1"/>
  <c r="Y321" i="1"/>
  <c r="U322" i="1"/>
  <c r="Y322" i="1"/>
  <c r="U323" i="1"/>
  <c r="Y323" i="1"/>
  <c r="U324" i="1"/>
  <c r="Y324" i="1"/>
  <c r="U325" i="1"/>
  <c r="Y325" i="1"/>
  <c r="U326" i="1"/>
  <c r="Y326" i="1"/>
  <c r="U327" i="1"/>
  <c r="Y327" i="1"/>
  <c r="U328" i="1"/>
  <c r="Y328" i="1"/>
  <c r="U329" i="1"/>
  <c r="Y329" i="1"/>
  <c r="U330" i="1"/>
  <c r="Y330" i="1"/>
  <c r="U331" i="1"/>
  <c r="Y331" i="1"/>
  <c r="U332" i="1"/>
  <c r="Y332" i="1"/>
  <c r="U333" i="1"/>
  <c r="Y333" i="1"/>
  <c r="U334" i="1"/>
  <c r="Y334" i="1"/>
  <c r="U335" i="1"/>
  <c r="Y335" i="1"/>
  <c r="U336" i="1"/>
  <c r="Y336" i="1"/>
  <c r="U337" i="1"/>
  <c r="Y337" i="1"/>
  <c r="U338" i="1"/>
  <c r="Y338" i="1"/>
  <c r="U339" i="1"/>
  <c r="Y339" i="1"/>
  <c r="U340" i="1"/>
  <c r="Y340" i="1"/>
  <c r="U341" i="1"/>
  <c r="Y341" i="1"/>
  <c r="U342" i="1"/>
  <c r="Y342" i="1"/>
  <c r="U343" i="1"/>
  <c r="Y343" i="1"/>
  <c r="U344" i="1"/>
  <c r="Y344" i="1"/>
  <c r="U345" i="1"/>
  <c r="Y345" i="1"/>
  <c r="U346" i="1"/>
  <c r="Y346" i="1"/>
  <c r="U347" i="1"/>
  <c r="Y347" i="1"/>
  <c r="U348" i="1"/>
  <c r="Y348" i="1"/>
  <c r="U349" i="1"/>
  <c r="Y349" i="1"/>
  <c r="U350" i="1"/>
  <c r="Y350" i="1"/>
  <c r="U351" i="1"/>
  <c r="Y351" i="1"/>
  <c r="U352" i="1"/>
  <c r="Y352" i="1"/>
  <c r="U353" i="1"/>
  <c r="Y353" i="1"/>
  <c r="U354" i="1"/>
  <c r="Y354" i="1"/>
  <c r="U355" i="1"/>
  <c r="Y355" i="1"/>
  <c r="U356" i="1"/>
  <c r="Y356" i="1"/>
  <c r="U357" i="1"/>
  <c r="Y357" i="1"/>
  <c r="U358" i="1"/>
  <c r="Y358" i="1"/>
  <c r="U359" i="1"/>
  <c r="Y359" i="1"/>
  <c r="U360" i="1"/>
  <c r="Y360" i="1"/>
  <c r="U361" i="1"/>
  <c r="Y361" i="1"/>
  <c r="U362" i="1"/>
  <c r="Y362" i="1"/>
  <c r="U363" i="1"/>
  <c r="Y363" i="1"/>
  <c r="U364" i="1"/>
  <c r="Y364" i="1"/>
  <c r="U365" i="1"/>
  <c r="Y365" i="1"/>
  <c r="U366" i="1"/>
  <c r="Y366" i="1"/>
  <c r="U367" i="1"/>
  <c r="Y367" i="1"/>
  <c r="U368" i="1"/>
  <c r="Y368" i="1"/>
  <c r="U369" i="1"/>
  <c r="Y369" i="1"/>
  <c r="U370" i="1"/>
  <c r="Y370" i="1"/>
  <c r="U371" i="1"/>
  <c r="Y371" i="1"/>
  <c r="U372" i="1"/>
  <c r="Y372" i="1"/>
  <c r="U373" i="1"/>
  <c r="Y373" i="1"/>
  <c r="U374" i="1"/>
  <c r="Y374" i="1"/>
  <c r="U375" i="1"/>
  <c r="Y375" i="1"/>
  <c r="U376" i="1"/>
  <c r="Y376" i="1"/>
  <c r="U377" i="1"/>
  <c r="Y377" i="1"/>
  <c r="U378" i="1"/>
  <c r="Y378" i="1"/>
  <c r="U379" i="1"/>
  <c r="Y379" i="1"/>
  <c r="U380" i="1"/>
  <c r="Y380" i="1"/>
  <c r="U381" i="1"/>
  <c r="Y381" i="1"/>
  <c r="U382" i="1"/>
  <c r="Y382" i="1"/>
  <c r="U383" i="1"/>
  <c r="Y383" i="1"/>
  <c r="U384" i="1"/>
  <c r="Y384" i="1"/>
  <c r="U385" i="1"/>
  <c r="Y385" i="1"/>
  <c r="U386" i="1"/>
  <c r="Y386" i="1"/>
  <c r="U387" i="1"/>
  <c r="Y387" i="1"/>
  <c r="U388" i="1"/>
  <c r="Y388" i="1"/>
  <c r="U389" i="1"/>
  <c r="Y389" i="1"/>
  <c r="U390" i="1"/>
  <c r="Y390" i="1"/>
  <c r="U391" i="1"/>
  <c r="Y391" i="1"/>
  <c r="U392" i="1"/>
  <c r="Y392" i="1"/>
  <c r="U393" i="1"/>
  <c r="Y393" i="1"/>
  <c r="U394" i="1"/>
  <c r="Y394" i="1"/>
  <c r="U395" i="1"/>
  <c r="Y395" i="1"/>
  <c r="U396" i="1"/>
  <c r="Y396" i="1"/>
  <c r="U397" i="1"/>
  <c r="Y397" i="1"/>
  <c r="U398" i="1"/>
  <c r="Y398" i="1"/>
  <c r="U399" i="1"/>
  <c r="Y399" i="1"/>
  <c r="U400" i="1"/>
  <c r="Y400" i="1"/>
  <c r="U401" i="1"/>
  <c r="Y401" i="1"/>
  <c r="U402" i="1"/>
  <c r="Y402" i="1"/>
  <c r="U403" i="1"/>
  <c r="Y403" i="1"/>
  <c r="U404" i="1"/>
  <c r="Y404" i="1"/>
  <c r="U405" i="1"/>
  <c r="Y405" i="1"/>
  <c r="U406" i="1"/>
  <c r="Y406" i="1"/>
  <c r="U407" i="1"/>
  <c r="Y407" i="1"/>
  <c r="U408" i="1"/>
  <c r="Y408" i="1"/>
  <c r="U409" i="1"/>
  <c r="Y409" i="1"/>
  <c r="U410" i="1"/>
  <c r="Y410" i="1"/>
  <c r="U411" i="1"/>
  <c r="Y411" i="1"/>
  <c r="U412" i="1"/>
  <c r="Y412" i="1"/>
  <c r="U413" i="1"/>
  <c r="Y413" i="1"/>
  <c r="U414" i="1"/>
  <c r="Y414" i="1"/>
  <c r="U415" i="1"/>
  <c r="Y415" i="1"/>
  <c r="U416" i="1"/>
  <c r="Y416" i="1"/>
  <c r="U417" i="1"/>
  <c r="Y417" i="1"/>
  <c r="U418" i="1"/>
  <c r="Y418" i="1"/>
  <c r="U419" i="1"/>
  <c r="Y419" i="1"/>
  <c r="U420" i="1"/>
  <c r="Y420" i="1"/>
  <c r="U421" i="1"/>
  <c r="Y421" i="1"/>
  <c r="U422" i="1"/>
  <c r="Y422" i="1"/>
  <c r="U423" i="1"/>
  <c r="Y423" i="1"/>
  <c r="U424" i="1"/>
  <c r="Y424" i="1"/>
  <c r="U425" i="1"/>
  <c r="Y425" i="1"/>
  <c r="U426" i="1"/>
  <c r="Y426" i="1"/>
  <c r="U427" i="1"/>
  <c r="Y427" i="1"/>
  <c r="U428" i="1"/>
  <c r="Y428" i="1"/>
  <c r="U429" i="1"/>
  <c r="Y429" i="1"/>
  <c r="U430" i="1"/>
  <c r="Y430" i="1"/>
  <c r="U431" i="1"/>
  <c r="Y431" i="1"/>
  <c r="U432" i="1"/>
  <c r="Y432" i="1"/>
  <c r="U433" i="1"/>
  <c r="Y433" i="1"/>
  <c r="U434" i="1"/>
  <c r="Y434" i="1"/>
  <c r="U435" i="1"/>
  <c r="Y435" i="1"/>
  <c r="U436" i="1"/>
  <c r="Y436" i="1"/>
  <c r="U437" i="1"/>
  <c r="Y437" i="1"/>
  <c r="U438" i="1"/>
  <c r="Y438" i="1"/>
  <c r="U439" i="1"/>
  <c r="Y439" i="1"/>
  <c r="U440" i="1"/>
  <c r="Y440" i="1"/>
  <c r="U441" i="1"/>
  <c r="Y441" i="1"/>
  <c r="U442" i="1"/>
  <c r="Y442" i="1"/>
  <c r="U443" i="1"/>
  <c r="Y443" i="1"/>
  <c r="U444" i="1"/>
  <c r="Y444" i="1"/>
  <c r="U445" i="1"/>
  <c r="Y445" i="1"/>
  <c r="U446" i="1"/>
  <c r="Y446" i="1"/>
  <c r="U447" i="1"/>
  <c r="Y447" i="1"/>
  <c r="U448" i="1"/>
  <c r="Y448" i="1"/>
  <c r="U449" i="1"/>
  <c r="Y449" i="1"/>
  <c r="U450" i="1"/>
  <c r="Y450" i="1"/>
  <c r="U451" i="1"/>
  <c r="Y451" i="1"/>
  <c r="U452" i="1"/>
  <c r="Y452" i="1"/>
  <c r="U453" i="1"/>
  <c r="Y453" i="1"/>
  <c r="U454" i="1"/>
  <c r="Y454" i="1"/>
  <c r="U455" i="1"/>
  <c r="Y455" i="1"/>
  <c r="U456" i="1"/>
  <c r="Y456" i="1"/>
  <c r="U457" i="1"/>
  <c r="Y457" i="1"/>
  <c r="U458" i="1"/>
  <c r="Y458" i="1"/>
  <c r="U459" i="1"/>
  <c r="Y459" i="1"/>
  <c r="U460" i="1"/>
  <c r="Y460" i="1"/>
  <c r="U461" i="1"/>
  <c r="Y461" i="1"/>
  <c r="U462" i="1"/>
  <c r="Y462" i="1"/>
  <c r="U463" i="1"/>
  <c r="Y463" i="1"/>
  <c r="U464" i="1"/>
  <c r="Y464" i="1"/>
  <c r="U465" i="1"/>
  <c r="Y465" i="1"/>
  <c r="U466" i="1"/>
  <c r="Y466" i="1"/>
  <c r="U467" i="1"/>
  <c r="Y467" i="1"/>
  <c r="U468" i="1"/>
  <c r="Y468" i="1"/>
  <c r="U469" i="1"/>
  <c r="Y469" i="1"/>
  <c r="U470" i="1"/>
  <c r="Y470" i="1"/>
  <c r="U471" i="1"/>
  <c r="Y471" i="1"/>
  <c r="U472" i="1"/>
  <c r="Y472" i="1"/>
  <c r="U473" i="1"/>
  <c r="Y473" i="1"/>
  <c r="U474" i="1"/>
  <c r="Y474" i="1"/>
  <c r="U475" i="1"/>
  <c r="Y475" i="1"/>
  <c r="U476" i="1"/>
  <c r="Y476" i="1"/>
  <c r="U477" i="1"/>
  <c r="Y477" i="1"/>
  <c r="U478" i="1"/>
  <c r="Y478" i="1"/>
  <c r="U479" i="1"/>
  <c r="Y479" i="1"/>
  <c r="U480" i="1"/>
  <c r="Y480" i="1"/>
  <c r="U481" i="1"/>
  <c r="Y481" i="1"/>
  <c r="U482" i="1"/>
  <c r="Y482" i="1"/>
  <c r="U483" i="1"/>
  <c r="Y483" i="1"/>
  <c r="U484" i="1"/>
  <c r="Y484" i="1"/>
  <c r="U485" i="1"/>
  <c r="Y485" i="1"/>
  <c r="U486" i="1"/>
  <c r="Y486" i="1"/>
  <c r="U487" i="1"/>
  <c r="Y487" i="1"/>
  <c r="U488" i="1"/>
  <c r="Y488" i="1"/>
  <c r="U489" i="1"/>
  <c r="Y489" i="1"/>
  <c r="U490" i="1"/>
  <c r="Y490" i="1"/>
  <c r="U491" i="1"/>
  <c r="Y491" i="1"/>
  <c r="U492" i="1"/>
  <c r="Y492" i="1"/>
  <c r="U493" i="1"/>
  <c r="Y493" i="1"/>
  <c r="U494" i="1"/>
  <c r="Y494" i="1"/>
  <c r="U495" i="1"/>
  <c r="Y495" i="1"/>
  <c r="U496" i="1"/>
  <c r="Y496" i="1"/>
  <c r="U497" i="1"/>
  <c r="Y497" i="1"/>
  <c r="U498" i="1"/>
  <c r="Y498" i="1"/>
  <c r="U499" i="1"/>
  <c r="Y499" i="1"/>
  <c r="U500" i="1"/>
  <c r="Y500" i="1"/>
  <c r="U501" i="1"/>
  <c r="Y501" i="1"/>
  <c r="U502" i="1"/>
  <c r="Y502" i="1"/>
  <c r="U503" i="1"/>
  <c r="Y503" i="1"/>
  <c r="U504" i="1"/>
  <c r="Y504" i="1"/>
  <c r="U505" i="1"/>
  <c r="Y505" i="1"/>
  <c r="U506" i="1"/>
  <c r="Y506" i="1"/>
  <c r="U507" i="1"/>
  <c r="Y507" i="1"/>
  <c r="U508" i="1"/>
  <c r="Y508" i="1"/>
  <c r="U509" i="1"/>
  <c r="Y509" i="1"/>
  <c r="U510" i="1"/>
  <c r="Y510" i="1"/>
  <c r="U511" i="1"/>
  <c r="Y511" i="1"/>
  <c r="U512" i="1"/>
  <c r="Y512" i="1"/>
  <c r="U513" i="1"/>
  <c r="Y513" i="1"/>
  <c r="U514" i="1"/>
  <c r="Y514" i="1"/>
  <c r="U515" i="1"/>
  <c r="Y515" i="1"/>
  <c r="U516" i="1"/>
  <c r="Y516" i="1"/>
  <c r="U517" i="1"/>
  <c r="Y517" i="1"/>
  <c r="U518" i="1"/>
  <c r="Y518" i="1"/>
  <c r="U519" i="1"/>
  <c r="Y519" i="1"/>
  <c r="U520" i="1"/>
  <c r="Y520" i="1"/>
  <c r="U521" i="1"/>
  <c r="Y521" i="1"/>
  <c r="U522" i="1"/>
  <c r="Y522" i="1"/>
  <c r="U523" i="1"/>
  <c r="Y523" i="1"/>
  <c r="U524" i="1"/>
  <c r="Y524" i="1"/>
  <c r="U525" i="1"/>
  <c r="Y525" i="1"/>
  <c r="U526" i="1"/>
  <c r="Y526" i="1"/>
  <c r="U527" i="1"/>
  <c r="Y527" i="1"/>
  <c r="U528" i="1"/>
  <c r="Y528" i="1"/>
  <c r="U529" i="1"/>
  <c r="Y529" i="1"/>
  <c r="U530" i="1"/>
  <c r="Y530" i="1"/>
  <c r="U531" i="1"/>
  <c r="Y531" i="1"/>
  <c r="U532" i="1"/>
  <c r="Y532" i="1"/>
  <c r="U533" i="1"/>
  <c r="Y533" i="1"/>
  <c r="U534" i="1"/>
  <c r="Y534" i="1"/>
  <c r="U535" i="1"/>
  <c r="Y535" i="1"/>
  <c r="U536" i="1"/>
  <c r="Y536" i="1"/>
  <c r="U537" i="1"/>
  <c r="Y537" i="1"/>
  <c r="U538" i="1"/>
  <c r="Y538" i="1"/>
  <c r="U539" i="1"/>
  <c r="Y539" i="1"/>
  <c r="U540" i="1"/>
  <c r="Y540" i="1"/>
  <c r="U541" i="1"/>
  <c r="Y541" i="1"/>
  <c r="U542" i="1"/>
  <c r="Y542" i="1"/>
  <c r="U543" i="1"/>
  <c r="Y543" i="1"/>
  <c r="U544" i="1"/>
  <c r="Y544" i="1"/>
  <c r="U545" i="1"/>
  <c r="Y545" i="1"/>
  <c r="U546" i="1"/>
  <c r="Y546" i="1"/>
  <c r="U547" i="1"/>
  <c r="Y547" i="1"/>
  <c r="U548" i="1"/>
  <c r="Y548" i="1"/>
  <c r="U549" i="1"/>
  <c r="Y549" i="1"/>
  <c r="U550" i="1"/>
  <c r="Y550" i="1"/>
  <c r="U551" i="1"/>
  <c r="Y551" i="1"/>
  <c r="U552" i="1"/>
  <c r="Y552" i="1"/>
  <c r="U553" i="1"/>
  <c r="Y553" i="1"/>
  <c r="U554" i="1"/>
  <c r="Y554" i="1"/>
  <c r="U555" i="1"/>
  <c r="Y555" i="1"/>
  <c r="U556" i="1"/>
  <c r="Y556" i="1"/>
  <c r="U557" i="1"/>
  <c r="Y557" i="1"/>
  <c r="U558" i="1"/>
  <c r="Y558" i="1"/>
  <c r="U559" i="1"/>
  <c r="Y559" i="1"/>
  <c r="U560" i="1"/>
  <c r="Y560" i="1"/>
  <c r="U561" i="1"/>
  <c r="Y561" i="1"/>
  <c r="U562" i="1"/>
  <c r="Y562" i="1"/>
  <c r="U563" i="1"/>
  <c r="Y563" i="1"/>
  <c r="U564" i="1"/>
  <c r="Y564" i="1"/>
  <c r="U565" i="1"/>
  <c r="Y565" i="1"/>
  <c r="U566" i="1"/>
  <c r="Y566" i="1"/>
  <c r="U567" i="1"/>
  <c r="Y567" i="1"/>
  <c r="U568" i="1"/>
  <c r="Y568" i="1"/>
  <c r="U569" i="1"/>
  <c r="Y569" i="1"/>
  <c r="U570" i="1"/>
  <c r="Y570" i="1"/>
  <c r="U571" i="1"/>
  <c r="Y571" i="1"/>
  <c r="U572" i="1"/>
  <c r="Y572" i="1"/>
  <c r="U573" i="1"/>
  <c r="Y573" i="1"/>
  <c r="U574" i="1"/>
  <c r="Y574" i="1"/>
  <c r="U575" i="1"/>
  <c r="Y575" i="1"/>
  <c r="U576" i="1"/>
  <c r="Y576" i="1"/>
  <c r="U577" i="1"/>
  <c r="Y577" i="1"/>
  <c r="U578" i="1"/>
  <c r="Y578" i="1"/>
  <c r="U579" i="1"/>
  <c r="Y579" i="1"/>
  <c r="U580" i="1"/>
  <c r="Y580" i="1"/>
  <c r="U581" i="1"/>
  <c r="Y581" i="1"/>
  <c r="U582" i="1"/>
  <c r="Y582" i="1"/>
  <c r="U583" i="1"/>
  <c r="Y583" i="1"/>
  <c r="U584" i="1"/>
  <c r="Y584" i="1"/>
  <c r="U585" i="1"/>
  <c r="Y585" i="1"/>
  <c r="U586" i="1"/>
  <c r="Y586" i="1"/>
  <c r="U587" i="1"/>
  <c r="Y587" i="1"/>
  <c r="U588" i="1"/>
  <c r="Y588" i="1"/>
  <c r="U589" i="1"/>
  <c r="Y589" i="1"/>
  <c r="U590" i="1"/>
  <c r="Y590" i="1"/>
  <c r="U591" i="1"/>
  <c r="Y591" i="1"/>
  <c r="U592" i="1"/>
  <c r="Y592" i="1"/>
  <c r="U593" i="1"/>
  <c r="Y593" i="1"/>
  <c r="U594" i="1"/>
  <c r="Y594" i="1"/>
  <c r="U595" i="1"/>
  <c r="Y595" i="1"/>
  <c r="U596" i="1"/>
  <c r="Y596" i="1"/>
  <c r="U597" i="1"/>
  <c r="Y597" i="1"/>
  <c r="U598" i="1"/>
  <c r="Y598" i="1"/>
  <c r="U599" i="1"/>
  <c r="Y599" i="1"/>
  <c r="U600" i="1"/>
  <c r="Y600" i="1"/>
  <c r="U601" i="1"/>
  <c r="Y601" i="1"/>
  <c r="U602" i="1"/>
  <c r="Y602" i="1"/>
  <c r="U603" i="1"/>
  <c r="Y603" i="1"/>
  <c r="U604" i="1"/>
  <c r="Y604" i="1"/>
  <c r="U605" i="1"/>
  <c r="Y605" i="1"/>
  <c r="U606" i="1"/>
  <c r="Y606" i="1"/>
  <c r="U607" i="1"/>
  <c r="Y607" i="1"/>
  <c r="U608" i="1"/>
  <c r="Y608" i="1"/>
  <c r="U609" i="1"/>
  <c r="Y609" i="1"/>
  <c r="U610" i="1"/>
  <c r="Y610" i="1"/>
  <c r="U611" i="1"/>
  <c r="Y611" i="1"/>
  <c r="U612" i="1"/>
  <c r="Y612" i="1"/>
  <c r="U613" i="1"/>
  <c r="Y613" i="1"/>
  <c r="U614" i="1"/>
  <c r="Y614" i="1"/>
  <c r="U615" i="1"/>
  <c r="Y615" i="1"/>
  <c r="U616" i="1"/>
  <c r="Y616" i="1"/>
  <c r="U617" i="1"/>
  <c r="Y617" i="1"/>
  <c r="U618" i="1"/>
  <c r="Y618" i="1"/>
  <c r="U619" i="1"/>
  <c r="Y619" i="1"/>
  <c r="U620" i="1"/>
  <c r="Y620" i="1"/>
  <c r="U621" i="1"/>
  <c r="Y621" i="1"/>
  <c r="U622" i="1"/>
  <c r="Y622" i="1"/>
  <c r="U623" i="1"/>
  <c r="Y623" i="1"/>
  <c r="U624" i="1"/>
  <c r="Y624" i="1"/>
  <c r="U625" i="1"/>
  <c r="Y625" i="1"/>
  <c r="U626" i="1"/>
  <c r="Y626" i="1"/>
  <c r="U627" i="1"/>
  <c r="Y627" i="1"/>
  <c r="U628" i="1"/>
  <c r="Y628" i="1"/>
  <c r="U629" i="1"/>
  <c r="Y629" i="1"/>
  <c r="U630" i="1"/>
  <c r="Y630" i="1"/>
  <c r="U631" i="1"/>
  <c r="Y631" i="1"/>
  <c r="U632" i="1"/>
  <c r="Y632" i="1"/>
  <c r="U633" i="1"/>
  <c r="Y633" i="1"/>
  <c r="U634" i="1"/>
  <c r="Y634" i="1"/>
  <c r="U635" i="1"/>
  <c r="Y635" i="1"/>
  <c r="U636" i="1"/>
  <c r="Y636" i="1"/>
  <c r="U637" i="1"/>
  <c r="Y637" i="1"/>
  <c r="U638" i="1"/>
  <c r="Y638" i="1"/>
  <c r="U639" i="1"/>
  <c r="Y639" i="1"/>
  <c r="U640" i="1"/>
  <c r="Y640" i="1"/>
  <c r="U641" i="1"/>
  <c r="Y641" i="1"/>
  <c r="U642" i="1"/>
  <c r="Y642" i="1"/>
  <c r="U643" i="1"/>
  <c r="Y643" i="1"/>
  <c r="U644" i="1"/>
  <c r="Y644" i="1"/>
  <c r="U645" i="1"/>
  <c r="Y645" i="1"/>
  <c r="U646" i="1"/>
  <c r="Y646" i="1"/>
  <c r="U647" i="1"/>
  <c r="Y647" i="1"/>
  <c r="U648" i="1"/>
  <c r="Y648" i="1"/>
  <c r="U649" i="1"/>
  <c r="Y649" i="1"/>
  <c r="U650" i="1"/>
  <c r="Y650" i="1"/>
  <c r="U651" i="1"/>
  <c r="Y651" i="1"/>
  <c r="U652" i="1"/>
  <c r="Y652" i="1"/>
  <c r="U653" i="1"/>
  <c r="Y653" i="1"/>
  <c r="U654" i="1"/>
  <c r="Y654" i="1"/>
  <c r="U655" i="1"/>
  <c r="Y655" i="1"/>
  <c r="U656" i="1"/>
  <c r="Y656" i="1"/>
  <c r="U657" i="1"/>
  <c r="Y657" i="1"/>
  <c r="U658" i="1"/>
  <c r="Y658" i="1"/>
  <c r="U659" i="1"/>
  <c r="Y659" i="1"/>
  <c r="U660" i="1"/>
  <c r="Y660" i="1"/>
  <c r="U661" i="1"/>
  <c r="Y661" i="1"/>
  <c r="U662" i="1"/>
  <c r="Y662" i="1"/>
  <c r="U663" i="1"/>
  <c r="Y663" i="1"/>
  <c r="U664" i="1"/>
  <c r="Y664" i="1"/>
  <c r="U665" i="1"/>
  <c r="Y665" i="1"/>
  <c r="U666" i="1"/>
  <c r="Y666" i="1"/>
  <c r="U667" i="1"/>
  <c r="Y667" i="1"/>
  <c r="U668" i="1"/>
  <c r="Y668" i="1"/>
  <c r="U669" i="1"/>
  <c r="Y669" i="1"/>
  <c r="U670" i="1"/>
  <c r="Y670" i="1"/>
  <c r="U671" i="1"/>
  <c r="Y671" i="1"/>
  <c r="U672" i="1"/>
  <c r="Y672" i="1"/>
  <c r="U673" i="1"/>
  <c r="Y673" i="1"/>
  <c r="U674" i="1"/>
  <c r="Y674" i="1"/>
  <c r="U675" i="1"/>
  <c r="Y675" i="1"/>
  <c r="U676" i="1"/>
  <c r="Y676" i="1"/>
  <c r="U677" i="1"/>
  <c r="Y677" i="1"/>
  <c r="U678" i="1"/>
  <c r="Y678" i="1"/>
  <c r="U679" i="1"/>
  <c r="Y679" i="1"/>
  <c r="U680" i="1"/>
  <c r="Y680" i="1"/>
  <c r="U681" i="1"/>
  <c r="Y681" i="1"/>
  <c r="U682" i="1"/>
  <c r="Y682" i="1"/>
  <c r="U683" i="1"/>
  <c r="Y683" i="1"/>
  <c r="U684" i="1"/>
  <c r="Y684" i="1"/>
  <c r="U685" i="1"/>
  <c r="Y685" i="1"/>
  <c r="U686" i="1"/>
  <c r="Y686" i="1"/>
  <c r="U687" i="1"/>
  <c r="Y687" i="1"/>
  <c r="U688" i="1"/>
  <c r="Y688" i="1"/>
  <c r="U689" i="1"/>
  <c r="Y689" i="1"/>
  <c r="U690" i="1"/>
  <c r="Y690" i="1"/>
  <c r="U691" i="1"/>
  <c r="Y691" i="1"/>
  <c r="U692" i="1"/>
  <c r="Y692" i="1"/>
  <c r="U693" i="1"/>
  <c r="Y693" i="1"/>
  <c r="U694" i="1"/>
  <c r="Y694" i="1"/>
  <c r="U695" i="1"/>
  <c r="Y695" i="1"/>
  <c r="U696" i="1"/>
  <c r="Y696" i="1"/>
  <c r="U697" i="1"/>
  <c r="Y697" i="1"/>
  <c r="U698" i="1"/>
  <c r="Y698" i="1"/>
  <c r="U699" i="1"/>
  <c r="Y699" i="1"/>
  <c r="U700" i="1"/>
  <c r="Y700" i="1"/>
  <c r="U701" i="1"/>
  <c r="Y701" i="1"/>
  <c r="U702" i="1"/>
  <c r="Y702" i="1"/>
  <c r="U703" i="1"/>
  <c r="Y703" i="1"/>
  <c r="U704" i="1"/>
  <c r="Y704" i="1"/>
  <c r="U705" i="1"/>
  <c r="Y705" i="1"/>
  <c r="U706" i="1"/>
  <c r="Y706" i="1"/>
  <c r="U707" i="1"/>
  <c r="Y707" i="1"/>
  <c r="U708" i="1"/>
  <c r="Y708" i="1"/>
  <c r="U709" i="1"/>
  <c r="Y709" i="1"/>
  <c r="U710" i="1"/>
  <c r="Y710" i="1"/>
  <c r="U711" i="1"/>
  <c r="Y711" i="1"/>
  <c r="U712" i="1"/>
  <c r="Y712" i="1"/>
  <c r="U713" i="1"/>
  <c r="Y713" i="1"/>
  <c r="U714" i="1"/>
  <c r="Y714" i="1"/>
  <c r="U715" i="1"/>
  <c r="Y715" i="1"/>
  <c r="U716" i="1"/>
  <c r="Y716" i="1"/>
  <c r="U717" i="1"/>
  <c r="Y717" i="1"/>
  <c r="U718" i="1"/>
  <c r="Y718" i="1"/>
  <c r="U719" i="1"/>
  <c r="Y719" i="1"/>
  <c r="U720" i="1"/>
  <c r="Y720" i="1"/>
  <c r="U721" i="1"/>
  <c r="Y721" i="1"/>
  <c r="U722" i="1"/>
  <c r="Y722" i="1"/>
  <c r="U723" i="1"/>
  <c r="Y723" i="1"/>
  <c r="U724" i="1"/>
  <c r="Y724" i="1"/>
  <c r="U725" i="1"/>
  <c r="Y725" i="1"/>
  <c r="U726" i="1"/>
  <c r="Y726" i="1"/>
  <c r="U727" i="1"/>
  <c r="Y727" i="1"/>
  <c r="U728" i="1"/>
  <c r="Y728" i="1"/>
  <c r="U729" i="1"/>
  <c r="Y729" i="1"/>
  <c r="U730" i="1"/>
  <c r="Y730" i="1"/>
  <c r="U731" i="1"/>
  <c r="Y731" i="1"/>
  <c r="U732" i="1"/>
  <c r="Y732" i="1"/>
  <c r="U733" i="1"/>
  <c r="Y733" i="1"/>
  <c r="U734" i="1"/>
  <c r="Y734" i="1"/>
  <c r="U735" i="1"/>
  <c r="Y735" i="1"/>
  <c r="U736" i="1"/>
  <c r="Y736" i="1"/>
  <c r="U737" i="1"/>
  <c r="Y737" i="1"/>
  <c r="U738" i="1"/>
  <c r="Y738" i="1"/>
  <c r="U739" i="1"/>
  <c r="Y739" i="1"/>
  <c r="U740" i="1"/>
  <c r="Y740" i="1"/>
  <c r="U741" i="1"/>
  <c r="Y741" i="1"/>
  <c r="U742" i="1"/>
  <c r="Y742" i="1"/>
  <c r="U743" i="1"/>
  <c r="Y743" i="1"/>
  <c r="U744" i="1"/>
  <c r="Y744" i="1"/>
  <c r="U745" i="1"/>
  <c r="Y745" i="1"/>
  <c r="U746" i="1"/>
  <c r="Y746" i="1"/>
  <c r="U747" i="1"/>
  <c r="Y747" i="1"/>
  <c r="U748" i="1"/>
  <c r="Y748" i="1"/>
  <c r="U749" i="1"/>
  <c r="Y749" i="1"/>
  <c r="U750" i="1"/>
  <c r="Y750" i="1"/>
  <c r="U751" i="1"/>
  <c r="Y751" i="1"/>
  <c r="U752" i="1"/>
  <c r="Y752" i="1"/>
  <c r="U753" i="1"/>
  <c r="Y753" i="1"/>
  <c r="U754" i="1"/>
  <c r="Y754" i="1"/>
  <c r="U755" i="1"/>
  <c r="Y755" i="1"/>
  <c r="U756" i="1"/>
  <c r="Y756" i="1"/>
  <c r="U757" i="1"/>
  <c r="Y757" i="1"/>
  <c r="U758" i="1"/>
  <c r="Y758" i="1"/>
  <c r="U759" i="1"/>
  <c r="Y759" i="1"/>
  <c r="U760" i="1"/>
  <c r="Y760" i="1"/>
  <c r="U761" i="1"/>
  <c r="Y761" i="1"/>
  <c r="U762" i="1"/>
  <c r="Y762" i="1"/>
  <c r="U763" i="1"/>
  <c r="Y763" i="1"/>
  <c r="U764" i="1"/>
  <c r="Y764" i="1"/>
  <c r="U765" i="1"/>
  <c r="Y765" i="1"/>
  <c r="U766" i="1"/>
  <c r="Y766" i="1"/>
  <c r="U767" i="1"/>
  <c r="Y767" i="1"/>
  <c r="U768" i="1"/>
  <c r="Y768" i="1"/>
  <c r="U769" i="1"/>
  <c r="Y769" i="1"/>
  <c r="U770" i="1"/>
  <c r="Y770" i="1"/>
  <c r="U771" i="1"/>
  <c r="Y771" i="1"/>
  <c r="U772" i="1"/>
  <c r="Y772" i="1"/>
  <c r="U773" i="1"/>
  <c r="Y773" i="1"/>
  <c r="U774" i="1"/>
  <c r="Y774" i="1"/>
  <c r="U775" i="1"/>
  <c r="Y775" i="1"/>
  <c r="U776" i="1"/>
  <c r="Y776" i="1"/>
  <c r="U777" i="1"/>
  <c r="Y777" i="1"/>
  <c r="U778" i="1"/>
  <c r="Y778" i="1"/>
  <c r="U779" i="1"/>
  <c r="Y779" i="1"/>
  <c r="U780" i="1"/>
  <c r="Y780" i="1"/>
  <c r="U781" i="1"/>
  <c r="Y781" i="1"/>
  <c r="U782" i="1"/>
  <c r="Y782" i="1"/>
  <c r="U783" i="1"/>
  <c r="Y783" i="1"/>
  <c r="U784" i="1"/>
  <c r="Y784" i="1"/>
  <c r="U785" i="1"/>
  <c r="Y785" i="1"/>
  <c r="U786" i="1"/>
  <c r="Y786" i="1"/>
  <c r="U787" i="1"/>
  <c r="Y787" i="1"/>
  <c r="U788" i="1"/>
  <c r="Y788" i="1"/>
  <c r="U789" i="1"/>
  <c r="Y789" i="1"/>
  <c r="U790" i="1"/>
  <c r="Y790" i="1"/>
  <c r="U791" i="1"/>
  <c r="Y791" i="1"/>
  <c r="U792" i="1"/>
  <c r="Y792" i="1"/>
  <c r="U793" i="1"/>
  <c r="Y793" i="1"/>
  <c r="U794" i="1"/>
  <c r="Y794" i="1"/>
  <c r="U795" i="1"/>
  <c r="Y795" i="1"/>
  <c r="U796" i="1"/>
  <c r="Y796" i="1"/>
  <c r="U797" i="1"/>
  <c r="Y797" i="1"/>
  <c r="U798" i="1"/>
  <c r="Y798" i="1"/>
  <c r="U799" i="1"/>
  <c r="Y799" i="1"/>
  <c r="U800" i="1"/>
  <c r="Y800" i="1"/>
  <c r="U801" i="1"/>
  <c r="Y801" i="1"/>
  <c r="U802" i="1"/>
  <c r="Y802" i="1"/>
  <c r="U803" i="1"/>
  <c r="Y803" i="1"/>
  <c r="U804" i="1"/>
  <c r="Y804" i="1"/>
  <c r="U805" i="1"/>
  <c r="Y805" i="1"/>
  <c r="U806" i="1"/>
  <c r="Y806" i="1"/>
  <c r="U807" i="1"/>
  <c r="Y807" i="1"/>
  <c r="U808" i="1"/>
  <c r="Y808" i="1"/>
  <c r="U809" i="1"/>
  <c r="Y809" i="1"/>
  <c r="U810" i="1"/>
  <c r="Y810" i="1"/>
  <c r="U811" i="1"/>
  <c r="Y811" i="1"/>
  <c r="U812" i="1"/>
  <c r="Y812" i="1"/>
  <c r="U813" i="1"/>
  <c r="Y813" i="1"/>
  <c r="U814" i="1"/>
  <c r="Y814" i="1"/>
  <c r="U815" i="1"/>
  <c r="Y815" i="1"/>
  <c r="U816" i="1"/>
  <c r="Y816" i="1"/>
  <c r="U817" i="1"/>
  <c r="Y817" i="1"/>
  <c r="U818" i="1"/>
  <c r="Y818" i="1"/>
  <c r="U819" i="1"/>
  <c r="Y819" i="1"/>
  <c r="U820" i="1"/>
  <c r="Y820" i="1"/>
  <c r="U821" i="1"/>
  <c r="Y821" i="1"/>
  <c r="U822" i="1"/>
  <c r="Y822" i="1"/>
  <c r="U823" i="1"/>
  <c r="Y823" i="1"/>
  <c r="U824" i="1"/>
  <c r="Y824" i="1"/>
  <c r="U825" i="1"/>
  <c r="Y825" i="1"/>
  <c r="U826" i="1"/>
  <c r="Y826" i="1"/>
  <c r="U827" i="1"/>
  <c r="Y827" i="1"/>
  <c r="U828" i="1"/>
  <c r="Y828" i="1"/>
  <c r="U829" i="1"/>
  <c r="Y829" i="1"/>
  <c r="U830" i="1"/>
  <c r="Y830" i="1"/>
  <c r="U831" i="1"/>
  <c r="Y831" i="1"/>
  <c r="U832" i="1"/>
  <c r="Y832" i="1"/>
  <c r="U833" i="1"/>
  <c r="Y833" i="1"/>
  <c r="U834" i="1"/>
  <c r="Y834" i="1"/>
  <c r="U835" i="1"/>
  <c r="Y835" i="1"/>
  <c r="U836" i="1"/>
  <c r="Y836" i="1"/>
  <c r="U837" i="1"/>
  <c r="Y837" i="1"/>
  <c r="U838" i="1"/>
  <c r="Y838" i="1"/>
  <c r="U839" i="1"/>
  <c r="Y839" i="1"/>
  <c r="U840" i="1"/>
  <c r="Y840" i="1"/>
  <c r="U841" i="1"/>
  <c r="Y841" i="1"/>
  <c r="U842" i="1"/>
  <c r="Y842" i="1"/>
  <c r="U843" i="1"/>
  <c r="Y843" i="1"/>
  <c r="U844" i="1"/>
  <c r="Y844" i="1"/>
  <c r="U845" i="1"/>
  <c r="Y845" i="1"/>
  <c r="U846" i="1"/>
  <c r="Y846" i="1"/>
  <c r="U847" i="1"/>
  <c r="Y847" i="1"/>
  <c r="U848" i="1"/>
  <c r="Y848" i="1"/>
  <c r="U849" i="1"/>
  <c r="Y849" i="1"/>
  <c r="U850" i="1"/>
  <c r="Y850" i="1"/>
  <c r="U851" i="1"/>
  <c r="Y851" i="1"/>
  <c r="U852" i="1"/>
  <c r="Y852" i="1"/>
  <c r="U853" i="1"/>
  <c r="Y853" i="1"/>
  <c r="U854" i="1"/>
  <c r="Y854" i="1"/>
  <c r="U855" i="1"/>
  <c r="Y855" i="1"/>
  <c r="U856" i="1"/>
  <c r="Y856" i="1"/>
  <c r="U857" i="1"/>
  <c r="Y857" i="1"/>
  <c r="U858" i="1"/>
  <c r="Y858" i="1"/>
  <c r="U859" i="1"/>
  <c r="Y859" i="1"/>
  <c r="U860" i="1"/>
  <c r="Y860" i="1"/>
  <c r="U861" i="1"/>
  <c r="Y861" i="1"/>
  <c r="U862" i="1"/>
  <c r="Y862" i="1"/>
  <c r="U863" i="1"/>
  <c r="Y863" i="1"/>
  <c r="U864" i="1"/>
  <c r="Y864" i="1"/>
  <c r="U865" i="1"/>
  <c r="Y865" i="1"/>
  <c r="U866" i="1"/>
  <c r="Y866" i="1"/>
  <c r="U867" i="1"/>
  <c r="Y867" i="1"/>
  <c r="U868" i="1"/>
  <c r="Y868" i="1"/>
  <c r="U869" i="1"/>
  <c r="Y869" i="1"/>
  <c r="U870" i="1"/>
  <c r="Y870" i="1"/>
  <c r="U871" i="1"/>
  <c r="Y871" i="1"/>
  <c r="U872" i="1"/>
  <c r="Y872" i="1"/>
  <c r="U873" i="1"/>
  <c r="Y873" i="1"/>
  <c r="U874" i="1"/>
  <c r="Y874" i="1"/>
  <c r="U875" i="1"/>
  <c r="Y875" i="1"/>
  <c r="U876" i="1"/>
  <c r="Y876" i="1"/>
  <c r="U877" i="1"/>
  <c r="Y877" i="1"/>
  <c r="U878" i="1"/>
  <c r="Y878" i="1"/>
  <c r="U879" i="1"/>
  <c r="Y879" i="1"/>
  <c r="U880" i="1"/>
  <c r="Y880" i="1"/>
  <c r="U881" i="1"/>
  <c r="Y881" i="1"/>
  <c r="U882" i="1"/>
  <c r="Y882" i="1"/>
  <c r="U883" i="1"/>
  <c r="Y883" i="1"/>
  <c r="U884" i="1"/>
  <c r="Y884" i="1"/>
  <c r="U885" i="1"/>
  <c r="Y885" i="1"/>
  <c r="U886" i="1"/>
  <c r="Y886" i="1"/>
  <c r="U887" i="1"/>
  <c r="Y887" i="1"/>
  <c r="U888" i="1"/>
  <c r="Y888" i="1"/>
  <c r="U889" i="1"/>
  <c r="Y889" i="1"/>
  <c r="U890" i="1"/>
  <c r="Y890" i="1"/>
  <c r="U891" i="1"/>
  <c r="Y891" i="1"/>
  <c r="U892" i="1"/>
  <c r="Y892" i="1"/>
  <c r="U893" i="1"/>
  <c r="Y893" i="1"/>
  <c r="U894" i="1"/>
  <c r="Y894" i="1"/>
  <c r="U895" i="1"/>
  <c r="Y895" i="1"/>
  <c r="U896" i="1"/>
  <c r="Y896" i="1"/>
  <c r="U897" i="1"/>
  <c r="Y897" i="1"/>
  <c r="U898" i="1"/>
  <c r="Y898" i="1"/>
  <c r="U899" i="1"/>
  <c r="Y899" i="1"/>
  <c r="U900" i="1"/>
  <c r="Y900" i="1"/>
  <c r="U901" i="1"/>
  <c r="Y901" i="1"/>
  <c r="U902" i="1"/>
  <c r="Y902" i="1"/>
  <c r="U903" i="1"/>
  <c r="Y903" i="1"/>
  <c r="U904" i="1"/>
  <c r="Y904" i="1"/>
  <c r="U905" i="1"/>
  <c r="Y905" i="1"/>
  <c r="U906" i="1"/>
  <c r="Y906" i="1"/>
  <c r="U907" i="1"/>
  <c r="Y907" i="1"/>
  <c r="U908" i="1"/>
  <c r="Y908" i="1"/>
  <c r="U909" i="1"/>
  <c r="Y909" i="1"/>
  <c r="U910" i="1"/>
  <c r="Y910" i="1"/>
  <c r="U911" i="1"/>
  <c r="Y911" i="1"/>
  <c r="U912" i="1"/>
  <c r="Y912" i="1"/>
  <c r="U913" i="1"/>
  <c r="Y913" i="1"/>
  <c r="U914" i="1"/>
  <c r="Y914" i="1"/>
  <c r="U915" i="1"/>
  <c r="Y915" i="1"/>
  <c r="U916" i="1"/>
  <c r="Y916" i="1"/>
  <c r="U917" i="1"/>
  <c r="Y917" i="1"/>
  <c r="U918" i="1"/>
  <c r="Y918" i="1"/>
  <c r="U919" i="1"/>
  <c r="Y919" i="1"/>
  <c r="U920" i="1"/>
  <c r="Y920" i="1"/>
  <c r="U921" i="1"/>
  <c r="Y921" i="1"/>
  <c r="U922" i="1"/>
  <c r="Y922" i="1"/>
  <c r="U923" i="1"/>
  <c r="Y923" i="1"/>
  <c r="U924" i="1"/>
  <c r="Y924" i="1"/>
  <c r="U925" i="1"/>
  <c r="Y925" i="1"/>
  <c r="U926" i="1"/>
  <c r="Y926" i="1"/>
  <c r="U927" i="1"/>
  <c r="Y927" i="1"/>
  <c r="U928" i="1"/>
  <c r="Y928" i="1"/>
  <c r="U929" i="1"/>
  <c r="Y929" i="1"/>
  <c r="U930" i="1"/>
  <c r="Y930" i="1"/>
  <c r="U931" i="1"/>
  <c r="Y931" i="1"/>
  <c r="U932" i="1"/>
  <c r="Y932" i="1"/>
  <c r="U933" i="1"/>
  <c r="Y933" i="1"/>
  <c r="U934" i="1"/>
  <c r="Y934" i="1"/>
  <c r="U935" i="1"/>
  <c r="Y935" i="1"/>
  <c r="U936" i="1"/>
  <c r="Y936" i="1"/>
  <c r="U937" i="1"/>
  <c r="Y937" i="1"/>
  <c r="U938" i="1"/>
  <c r="Y938" i="1"/>
  <c r="U939" i="1"/>
  <c r="Y939" i="1"/>
  <c r="U940" i="1"/>
  <c r="Y940" i="1"/>
  <c r="U941" i="1"/>
  <c r="Y941" i="1"/>
  <c r="U942" i="1"/>
  <c r="Y942" i="1"/>
  <c r="U943" i="1"/>
  <c r="Y943" i="1"/>
  <c r="U944" i="1"/>
  <c r="Y944" i="1"/>
  <c r="U945" i="1"/>
  <c r="Y945" i="1"/>
  <c r="U946" i="1"/>
  <c r="Y946" i="1"/>
  <c r="U947" i="1"/>
  <c r="Y947" i="1"/>
  <c r="U948" i="1"/>
  <c r="Y948" i="1"/>
  <c r="U949" i="1"/>
  <c r="Y949" i="1"/>
  <c r="U950" i="1"/>
  <c r="Y950" i="1"/>
  <c r="U951" i="1"/>
  <c r="Y951" i="1"/>
  <c r="U952" i="1"/>
  <c r="Y952" i="1"/>
  <c r="U953" i="1"/>
  <c r="Y953" i="1"/>
  <c r="U954" i="1"/>
  <c r="Y954" i="1"/>
  <c r="U955" i="1"/>
  <c r="Y955" i="1"/>
  <c r="U956" i="1"/>
  <c r="Y956" i="1"/>
  <c r="U957" i="1"/>
  <c r="Y957" i="1"/>
  <c r="U958" i="1"/>
  <c r="Y958" i="1"/>
  <c r="U959" i="1"/>
  <c r="Y959" i="1"/>
  <c r="U960" i="1"/>
  <c r="Y960" i="1"/>
  <c r="U961" i="1"/>
  <c r="Y961" i="1"/>
  <c r="U962" i="1"/>
  <c r="Y962" i="1"/>
  <c r="U963" i="1"/>
  <c r="Y963" i="1"/>
  <c r="U964" i="1"/>
  <c r="Y964" i="1"/>
  <c r="U965" i="1"/>
  <c r="Y965" i="1"/>
  <c r="U966" i="1"/>
  <c r="Y966" i="1"/>
  <c r="U967" i="1"/>
  <c r="Y967" i="1"/>
  <c r="U968" i="1"/>
  <c r="Y968" i="1"/>
  <c r="U969" i="1"/>
  <c r="Y969" i="1"/>
  <c r="U970" i="1"/>
  <c r="Y970" i="1"/>
  <c r="U971" i="1"/>
  <c r="Y971" i="1"/>
  <c r="U972" i="1"/>
  <c r="Y972" i="1"/>
  <c r="U973" i="1"/>
  <c r="Y973" i="1"/>
  <c r="U974" i="1"/>
  <c r="Y974" i="1"/>
  <c r="U975" i="1"/>
  <c r="Y975" i="1"/>
  <c r="U976" i="1"/>
  <c r="Y976" i="1"/>
  <c r="U977" i="1"/>
  <c r="Y977" i="1"/>
  <c r="U978" i="1"/>
  <c r="Y978" i="1"/>
  <c r="U979" i="1"/>
  <c r="Y979" i="1"/>
  <c r="U980" i="1"/>
  <c r="Y980" i="1"/>
  <c r="U981" i="1"/>
  <c r="Y981" i="1"/>
  <c r="U982" i="1"/>
  <c r="Y982" i="1"/>
  <c r="U983" i="1"/>
  <c r="Y983" i="1"/>
  <c r="U984" i="1"/>
  <c r="Y984" i="1"/>
  <c r="U985" i="1"/>
  <c r="Y985" i="1"/>
  <c r="U986" i="1"/>
  <c r="Y986" i="1"/>
  <c r="U987" i="1"/>
  <c r="Y987" i="1"/>
  <c r="U988" i="1"/>
  <c r="Y988" i="1"/>
  <c r="U989" i="1"/>
  <c r="Y989" i="1"/>
  <c r="U990" i="1"/>
  <c r="Y990" i="1"/>
  <c r="U991" i="1"/>
  <c r="Y991" i="1"/>
  <c r="U992" i="1"/>
  <c r="Y992" i="1"/>
  <c r="U993" i="1"/>
  <c r="Y993" i="1"/>
  <c r="U994" i="1"/>
  <c r="Y994" i="1"/>
  <c r="U995" i="1"/>
  <c r="Y995" i="1"/>
  <c r="U996" i="1"/>
  <c r="Y996" i="1"/>
  <c r="U997" i="1"/>
  <c r="Y997" i="1"/>
  <c r="U998" i="1"/>
  <c r="Y998" i="1"/>
  <c r="U999" i="1"/>
  <c r="Y999" i="1"/>
  <c r="U1000" i="1"/>
  <c r="Y1000" i="1"/>
  <c r="U1001" i="1"/>
  <c r="Y1001" i="1"/>
  <c r="U1002" i="1"/>
  <c r="Y1002" i="1"/>
  <c r="U1003" i="1"/>
  <c r="Y1003" i="1"/>
  <c r="U1004" i="1"/>
  <c r="Y1004" i="1"/>
  <c r="U1005" i="1"/>
  <c r="Y1005" i="1"/>
  <c r="U1006" i="1"/>
  <c r="V8" i="1" l="1"/>
  <c r="V9" i="1"/>
  <c r="N9" i="1" s="1"/>
  <c r="X9" i="1" s="1"/>
  <c r="V10" i="1"/>
  <c r="N10" i="1" s="1"/>
  <c r="V11" i="1"/>
  <c r="N11" i="1" s="1"/>
  <c r="V12" i="1"/>
  <c r="N12" i="1" s="1"/>
  <c r="V14" i="1"/>
  <c r="N14" i="1" s="1"/>
  <c r="V15" i="1"/>
  <c r="N15" i="1" s="1"/>
  <c r="V16" i="1"/>
  <c r="N16" i="1" s="1"/>
  <c r="V17" i="1"/>
  <c r="N17" i="1" s="1"/>
  <c r="V18" i="1"/>
  <c r="N18" i="1" s="1"/>
  <c r="V19" i="1"/>
  <c r="N19" i="1" s="1"/>
  <c r="V20" i="1"/>
  <c r="N20" i="1" s="1"/>
  <c r="V21" i="1"/>
  <c r="N21" i="1" s="1"/>
  <c r="V22" i="1"/>
  <c r="N22" i="1" s="1"/>
  <c r="V23" i="1"/>
  <c r="N23" i="1" s="1"/>
  <c r="V24" i="1"/>
  <c r="N24" i="1" s="1"/>
  <c r="V25" i="1"/>
  <c r="N25" i="1" s="1"/>
  <c r="V26" i="1"/>
  <c r="N26" i="1" s="1"/>
  <c r="V27" i="1"/>
  <c r="N27" i="1" s="1"/>
  <c r="V28" i="1"/>
  <c r="N28" i="1" s="1"/>
  <c r="V29" i="1"/>
  <c r="N29" i="1" s="1"/>
  <c r="V30" i="1"/>
  <c r="N30" i="1" s="1"/>
  <c r="V31" i="1"/>
  <c r="N31" i="1" s="1"/>
  <c r="V32" i="1"/>
  <c r="N32" i="1" s="1"/>
  <c r="V33" i="1"/>
  <c r="N33" i="1" s="1"/>
  <c r="V34" i="1"/>
  <c r="N34" i="1" s="1"/>
  <c r="V35" i="1"/>
  <c r="N35" i="1" s="1"/>
  <c r="V36" i="1"/>
  <c r="N36" i="1" s="1"/>
  <c r="V37" i="1"/>
  <c r="N37" i="1" s="1"/>
  <c r="V38" i="1"/>
  <c r="N38" i="1" s="1"/>
  <c r="V39" i="1"/>
  <c r="N39" i="1" s="1"/>
  <c r="V40" i="1"/>
  <c r="N40" i="1" s="1"/>
  <c r="V41" i="1"/>
  <c r="N41" i="1" s="1"/>
  <c r="V42" i="1"/>
  <c r="N42" i="1" s="1"/>
  <c r="V43" i="1"/>
  <c r="N43" i="1" s="1"/>
  <c r="V44" i="1"/>
  <c r="N44" i="1" s="1"/>
  <c r="V45" i="1"/>
  <c r="N45" i="1" s="1"/>
  <c r="V46" i="1"/>
  <c r="N46" i="1" s="1"/>
  <c r="V47" i="1"/>
  <c r="N47" i="1" s="1"/>
  <c r="V48" i="1"/>
  <c r="N48" i="1" s="1"/>
  <c r="V49" i="1"/>
  <c r="N49" i="1" s="1"/>
  <c r="V50" i="1"/>
  <c r="N50" i="1" s="1"/>
  <c r="V51" i="1"/>
  <c r="N51" i="1" s="1"/>
  <c r="V52" i="1"/>
  <c r="N52" i="1" s="1"/>
  <c r="V53" i="1"/>
  <c r="N53" i="1" s="1"/>
  <c r="V54" i="1"/>
  <c r="N54" i="1" s="1"/>
  <c r="V55" i="1"/>
  <c r="N55" i="1" s="1"/>
  <c r="V56" i="1"/>
  <c r="N56" i="1" s="1"/>
  <c r="V57" i="1"/>
  <c r="N57" i="1" s="1"/>
  <c r="V58" i="1"/>
  <c r="N58" i="1" s="1"/>
  <c r="V59" i="1"/>
  <c r="N59" i="1" s="1"/>
  <c r="V60" i="1"/>
  <c r="N60" i="1" s="1"/>
  <c r="V61" i="1"/>
  <c r="N61" i="1" s="1"/>
  <c r="V62" i="1"/>
  <c r="N62" i="1" s="1"/>
  <c r="V63" i="1"/>
  <c r="N63" i="1" s="1"/>
  <c r="V64" i="1"/>
  <c r="N64" i="1" s="1"/>
  <c r="V65" i="1"/>
  <c r="N65" i="1" s="1"/>
  <c r="V66" i="1"/>
  <c r="N66" i="1" s="1"/>
  <c r="V67" i="1"/>
  <c r="N67" i="1" s="1"/>
  <c r="V68" i="1"/>
  <c r="N68" i="1" s="1"/>
  <c r="V69" i="1"/>
  <c r="N69" i="1" s="1"/>
  <c r="V70" i="1"/>
  <c r="N70" i="1" s="1"/>
  <c r="V71" i="1"/>
  <c r="N71" i="1" s="1"/>
  <c r="V72" i="1"/>
  <c r="N72" i="1" s="1"/>
  <c r="V73" i="1"/>
  <c r="N73" i="1" s="1"/>
  <c r="V74" i="1"/>
  <c r="N74" i="1" s="1"/>
  <c r="V75" i="1"/>
  <c r="N75" i="1" s="1"/>
  <c r="V76" i="1"/>
  <c r="N76" i="1" s="1"/>
  <c r="V77" i="1"/>
  <c r="N77" i="1" s="1"/>
  <c r="V78" i="1"/>
  <c r="N78" i="1" s="1"/>
  <c r="V79" i="1"/>
  <c r="N79" i="1" s="1"/>
  <c r="V80" i="1"/>
  <c r="N80" i="1" s="1"/>
  <c r="V81" i="1"/>
  <c r="N81" i="1" s="1"/>
  <c r="V82" i="1"/>
  <c r="N82" i="1" s="1"/>
  <c r="V83" i="1"/>
  <c r="N83" i="1" s="1"/>
  <c r="V84" i="1"/>
  <c r="N84" i="1" s="1"/>
  <c r="V85" i="1"/>
  <c r="N85" i="1" s="1"/>
  <c r="Z85" i="1"/>
  <c r="V86" i="1"/>
  <c r="N86" i="1" s="1"/>
  <c r="Z86" i="1"/>
  <c r="V87" i="1"/>
  <c r="N87" i="1" s="1"/>
  <c r="Z87" i="1"/>
  <c r="V88" i="1"/>
  <c r="N88" i="1" s="1"/>
  <c r="Z88" i="1"/>
  <c r="V89" i="1"/>
  <c r="N89" i="1" s="1"/>
  <c r="Z89" i="1"/>
  <c r="V90" i="1"/>
  <c r="N90" i="1" s="1"/>
  <c r="Z90" i="1"/>
  <c r="V91" i="1"/>
  <c r="N91" i="1" s="1"/>
  <c r="Z91" i="1"/>
  <c r="V92" i="1"/>
  <c r="N92" i="1" s="1"/>
  <c r="Z92" i="1"/>
  <c r="V93" i="1"/>
  <c r="N93" i="1" s="1"/>
  <c r="Z93" i="1"/>
  <c r="V94" i="1"/>
  <c r="N94" i="1" s="1"/>
  <c r="Z94" i="1"/>
  <c r="V95" i="1"/>
  <c r="N95" i="1" s="1"/>
  <c r="Z95" i="1"/>
  <c r="V96" i="1"/>
  <c r="N96" i="1" s="1"/>
  <c r="Z96" i="1"/>
  <c r="V97" i="1"/>
  <c r="N97" i="1" s="1"/>
  <c r="Z97" i="1"/>
  <c r="V98" i="1"/>
  <c r="N98" i="1" s="1"/>
  <c r="Z98" i="1"/>
  <c r="V99" i="1"/>
  <c r="N99" i="1" s="1"/>
  <c r="Z99" i="1"/>
  <c r="V100" i="1"/>
  <c r="N100" i="1" s="1"/>
  <c r="Z100" i="1"/>
  <c r="V101" i="1"/>
  <c r="N101" i="1" s="1"/>
  <c r="Z101" i="1"/>
  <c r="V102" i="1"/>
  <c r="N102" i="1" s="1"/>
  <c r="Z102" i="1"/>
  <c r="V103" i="1"/>
  <c r="N103" i="1" s="1"/>
  <c r="Z103" i="1"/>
  <c r="V104" i="1"/>
  <c r="N104" i="1" s="1"/>
  <c r="Z104" i="1"/>
  <c r="V105" i="1"/>
  <c r="N105" i="1" s="1"/>
  <c r="Z105" i="1"/>
  <c r="V106" i="1"/>
  <c r="N106" i="1" s="1"/>
  <c r="Z106" i="1"/>
  <c r="V107" i="1"/>
  <c r="N107" i="1" s="1"/>
  <c r="Z107" i="1"/>
  <c r="V108" i="1"/>
  <c r="N108" i="1" s="1"/>
  <c r="Z108" i="1"/>
  <c r="V109" i="1"/>
  <c r="N109" i="1" s="1"/>
  <c r="Z109" i="1"/>
  <c r="V110" i="1"/>
  <c r="N110" i="1" s="1"/>
  <c r="Z110" i="1"/>
  <c r="V111" i="1"/>
  <c r="N111" i="1" s="1"/>
  <c r="Z111" i="1"/>
  <c r="V112" i="1"/>
  <c r="N112" i="1" s="1"/>
  <c r="Z112" i="1"/>
  <c r="V113" i="1"/>
  <c r="N113" i="1" s="1"/>
  <c r="Z113" i="1"/>
  <c r="V114" i="1"/>
  <c r="N114" i="1" s="1"/>
  <c r="Z114" i="1"/>
  <c r="V115" i="1"/>
  <c r="N115" i="1" s="1"/>
  <c r="Z115" i="1"/>
  <c r="V116" i="1"/>
  <c r="N116" i="1" s="1"/>
  <c r="Z116" i="1"/>
  <c r="V117" i="1"/>
  <c r="N117" i="1" s="1"/>
  <c r="Z117" i="1"/>
  <c r="V118" i="1"/>
  <c r="N118" i="1" s="1"/>
  <c r="Z118" i="1"/>
  <c r="V119" i="1"/>
  <c r="N119" i="1" s="1"/>
  <c r="Z119" i="1"/>
  <c r="V120" i="1"/>
  <c r="N120" i="1" s="1"/>
  <c r="Z120" i="1"/>
  <c r="V121" i="1"/>
  <c r="N121" i="1" s="1"/>
  <c r="Z121" i="1"/>
  <c r="V122" i="1"/>
  <c r="N122" i="1" s="1"/>
  <c r="Z122" i="1"/>
  <c r="V123" i="1"/>
  <c r="N123" i="1" s="1"/>
  <c r="Z123" i="1"/>
  <c r="V124" i="1"/>
  <c r="N124" i="1" s="1"/>
  <c r="Z124" i="1"/>
  <c r="V125" i="1"/>
  <c r="N125" i="1" s="1"/>
  <c r="Z125" i="1"/>
  <c r="V126" i="1"/>
  <c r="N126" i="1" s="1"/>
  <c r="Z126" i="1"/>
  <c r="V127" i="1"/>
  <c r="N127" i="1" s="1"/>
  <c r="Z127" i="1"/>
  <c r="V128" i="1"/>
  <c r="N128" i="1" s="1"/>
  <c r="Z128" i="1"/>
  <c r="V129" i="1"/>
  <c r="N129" i="1" s="1"/>
  <c r="Z129" i="1"/>
  <c r="V130" i="1"/>
  <c r="N130" i="1" s="1"/>
  <c r="Z130" i="1"/>
  <c r="V131" i="1"/>
  <c r="N131" i="1" s="1"/>
  <c r="Z131" i="1"/>
  <c r="V132" i="1"/>
  <c r="N132" i="1" s="1"/>
  <c r="Z132" i="1"/>
  <c r="V133" i="1"/>
  <c r="N133" i="1" s="1"/>
  <c r="Z133" i="1"/>
  <c r="V134" i="1"/>
  <c r="N134" i="1" s="1"/>
  <c r="Z134" i="1"/>
  <c r="V135" i="1"/>
  <c r="N135" i="1" s="1"/>
  <c r="Z135" i="1"/>
  <c r="V136" i="1"/>
  <c r="N136" i="1" s="1"/>
  <c r="Z136" i="1"/>
  <c r="V137" i="1"/>
  <c r="N137" i="1" s="1"/>
  <c r="Z137" i="1"/>
  <c r="V138" i="1"/>
  <c r="N138" i="1" s="1"/>
  <c r="Z138" i="1"/>
  <c r="V139" i="1"/>
  <c r="N139" i="1" s="1"/>
  <c r="Z139" i="1"/>
  <c r="V140" i="1"/>
  <c r="N140" i="1" s="1"/>
  <c r="Z140" i="1"/>
  <c r="V141" i="1"/>
  <c r="N141" i="1" s="1"/>
  <c r="Z141" i="1"/>
  <c r="V142" i="1"/>
  <c r="N142" i="1" s="1"/>
  <c r="Z142" i="1"/>
  <c r="V143" i="1"/>
  <c r="N143" i="1" s="1"/>
  <c r="Z143" i="1"/>
  <c r="V144" i="1"/>
  <c r="N144" i="1" s="1"/>
  <c r="Z144" i="1"/>
  <c r="V145" i="1"/>
  <c r="N145" i="1" s="1"/>
  <c r="Z145" i="1"/>
  <c r="V146" i="1"/>
  <c r="N146" i="1" s="1"/>
  <c r="Z146" i="1"/>
  <c r="V147" i="1"/>
  <c r="N147" i="1" s="1"/>
  <c r="Z147" i="1"/>
  <c r="V148" i="1"/>
  <c r="N148" i="1" s="1"/>
  <c r="Z148" i="1"/>
  <c r="V149" i="1"/>
  <c r="N149" i="1" s="1"/>
  <c r="Z149" i="1"/>
  <c r="V150" i="1"/>
  <c r="N150" i="1" s="1"/>
  <c r="Z150" i="1"/>
  <c r="V151" i="1"/>
  <c r="N151" i="1" s="1"/>
  <c r="Z151" i="1"/>
  <c r="V152" i="1"/>
  <c r="N152" i="1" s="1"/>
  <c r="Z152" i="1"/>
  <c r="V153" i="1"/>
  <c r="N153" i="1" s="1"/>
  <c r="Z153" i="1"/>
  <c r="V154" i="1"/>
  <c r="N154" i="1" s="1"/>
  <c r="Z154" i="1"/>
  <c r="V155" i="1"/>
  <c r="N155" i="1" s="1"/>
  <c r="Z155" i="1"/>
  <c r="V156" i="1"/>
  <c r="N156" i="1" s="1"/>
  <c r="Z156" i="1"/>
  <c r="V157" i="1"/>
  <c r="N157" i="1" s="1"/>
  <c r="Z157" i="1"/>
  <c r="V158" i="1"/>
  <c r="N158" i="1" s="1"/>
  <c r="Z158" i="1"/>
  <c r="V159" i="1"/>
  <c r="N159" i="1" s="1"/>
  <c r="Z159" i="1"/>
  <c r="V160" i="1"/>
  <c r="N160" i="1" s="1"/>
  <c r="Z160" i="1"/>
  <c r="V161" i="1"/>
  <c r="N161" i="1" s="1"/>
  <c r="Z161" i="1"/>
  <c r="V162" i="1"/>
  <c r="N162" i="1" s="1"/>
  <c r="Z162" i="1"/>
  <c r="V163" i="1"/>
  <c r="N163" i="1" s="1"/>
  <c r="Z163" i="1"/>
  <c r="V164" i="1"/>
  <c r="N164" i="1" s="1"/>
  <c r="Z164" i="1"/>
  <c r="V165" i="1"/>
  <c r="N165" i="1" s="1"/>
  <c r="Z165" i="1"/>
  <c r="V166" i="1"/>
  <c r="N166" i="1" s="1"/>
  <c r="Z166" i="1"/>
  <c r="V167" i="1"/>
  <c r="N167" i="1" s="1"/>
  <c r="Z167" i="1"/>
  <c r="V168" i="1"/>
  <c r="N168" i="1" s="1"/>
  <c r="Z168" i="1"/>
  <c r="V169" i="1"/>
  <c r="N169" i="1" s="1"/>
  <c r="Z169" i="1"/>
  <c r="V170" i="1"/>
  <c r="N170" i="1" s="1"/>
  <c r="Z170" i="1"/>
  <c r="V171" i="1"/>
  <c r="N171" i="1" s="1"/>
  <c r="Z171" i="1"/>
  <c r="V172" i="1"/>
  <c r="N172" i="1" s="1"/>
  <c r="Z172" i="1"/>
  <c r="V173" i="1"/>
  <c r="N173" i="1" s="1"/>
  <c r="Z173" i="1"/>
  <c r="V174" i="1"/>
  <c r="N174" i="1" s="1"/>
  <c r="Z174" i="1"/>
  <c r="V175" i="1"/>
  <c r="N175" i="1" s="1"/>
  <c r="Z175" i="1"/>
  <c r="V176" i="1"/>
  <c r="N176" i="1" s="1"/>
  <c r="Z176" i="1"/>
  <c r="V177" i="1"/>
  <c r="N177" i="1" s="1"/>
  <c r="Z177" i="1"/>
  <c r="V178" i="1"/>
  <c r="N178" i="1" s="1"/>
  <c r="Z178" i="1"/>
  <c r="V179" i="1"/>
  <c r="N179" i="1" s="1"/>
  <c r="Z179" i="1"/>
  <c r="V180" i="1"/>
  <c r="N180" i="1" s="1"/>
  <c r="Z180" i="1"/>
  <c r="V181" i="1"/>
  <c r="N181" i="1" s="1"/>
  <c r="Z181" i="1"/>
  <c r="V182" i="1"/>
  <c r="N182" i="1" s="1"/>
  <c r="Z182" i="1"/>
  <c r="V183" i="1"/>
  <c r="N183" i="1" s="1"/>
  <c r="Z183" i="1"/>
  <c r="V184" i="1"/>
  <c r="N184" i="1" s="1"/>
  <c r="Z184" i="1"/>
  <c r="V185" i="1"/>
  <c r="N185" i="1" s="1"/>
  <c r="Z185" i="1"/>
  <c r="V186" i="1"/>
  <c r="N186" i="1" s="1"/>
  <c r="Z186" i="1"/>
  <c r="V187" i="1"/>
  <c r="N187" i="1" s="1"/>
  <c r="Z187" i="1"/>
  <c r="V188" i="1"/>
  <c r="N188" i="1" s="1"/>
  <c r="Z188" i="1"/>
  <c r="V189" i="1"/>
  <c r="N189" i="1" s="1"/>
  <c r="Z189" i="1"/>
  <c r="V190" i="1"/>
  <c r="N190" i="1" s="1"/>
  <c r="Z190" i="1"/>
  <c r="V191" i="1"/>
  <c r="N191" i="1" s="1"/>
  <c r="Z191" i="1"/>
  <c r="V192" i="1"/>
  <c r="N192" i="1" s="1"/>
  <c r="Z192" i="1"/>
  <c r="V193" i="1"/>
  <c r="N193" i="1" s="1"/>
  <c r="Z193" i="1"/>
  <c r="V194" i="1"/>
  <c r="N194" i="1" s="1"/>
  <c r="Z194" i="1"/>
  <c r="V195" i="1"/>
  <c r="N195" i="1" s="1"/>
  <c r="Z195" i="1"/>
  <c r="V196" i="1"/>
  <c r="N196" i="1" s="1"/>
  <c r="Z196" i="1"/>
  <c r="V197" i="1"/>
  <c r="N197" i="1" s="1"/>
  <c r="Z197" i="1"/>
  <c r="V198" i="1"/>
  <c r="N198" i="1" s="1"/>
  <c r="Z198" i="1"/>
  <c r="V199" i="1"/>
  <c r="N199" i="1" s="1"/>
  <c r="Z199" i="1"/>
  <c r="V200" i="1"/>
  <c r="N200" i="1" s="1"/>
  <c r="Z200" i="1"/>
  <c r="V201" i="1"/>
  <c r="N201" i="1" s="1"/>
  <c r="Z201" i="1"/>
  <c r="V202" i="1"/>
  <c r="N202" i="1" s="1"/>
  <c r="Z202" i="1"/>
  <c r="V203" i="1"/>
  <c r="N203" i="1" s="1"/>
  <c r="Z203" i="1"/>
  <c r="V204" i="1"/>
  <c r="N204" i="1" s="1"/>
  <c r="Z204" i="1"/>
  <c r="V205" i="1"/>
  <c r="N205" i="1" s="1"/>
  <c r="Z205" i="1"/>
  <c r="V206" i="1"/>
  <c r="N206" i="1" s="1"/>
  <c r="Z206" i="1"/>
  <c r="V207" i="1"/>
  <c r="N207" i="1" s="1"/>
  <c r="Z207" i="1"/>
  <c r="V208" i="1"/>
  <c r="N208" i="1" s="1"/>
  <c r="Z208" i="1"/>
  <c r="V209" i="1"/>
  <c r="N209" i="1" s="1"/>
  <c r="Z209" i="1"/>
  <c r="V210" i="1"/>
  <c r="N210" i="1" s="1"/>
  <c r="Z210" i="1"/>
  <c r="V211" i="1"/>
  <c r="N211" i="1" s="1"/>
  <c r="Z211" i="1"/>
  <c r="V212" i="1"/>
  <c r="N212" i="1" s="1"/>
  <c r="Z212" i="1"/>
  <c r="V213" i="1"/>
  <c r="N213" i="1" s="1"/>
  <c r="Z213" i="1"/>
  <c r="V214" i="1"/>
  <c r="N214" i="1" s="1"/>
  <c r="Z214" i="1"/>
  <c r="V215" i="1"/>
  <c r="N215" i="1" s="1"/>
  <c r="Z215" i="1"/>
  <c r="V216" i="1"/>
  <c r="N216" i="1" s="1"/>
  <c r="Z216" i="1"/>
  <c r="V217" i="1"/>
  <c r="N217" i="1" s="1"/>
  <c r="Z217" i="1"/>
  <c r="V218" i="1"/>
  <c r="N218" i="1" s="1"/>
  <c r="Z218" i="1"/>
  <c r="V219" i="1"/>
  <c r="N219" i="1" s="1"/>
  <c r="Z219" i="1"/>
  <c r="V220" i="1"/>
  <c r="N220" i="1" s="1"/>
  <c r="Z220" i="1"/>
  <c r="V221" i="1"/>
  <c r="N221" i="1" s="1"/>
  <c r="Z221" i="1"/>
  <c r="V222" i="1"/>
  <c r="N222" i="1" s="1"/>
  <c r="Z222" i="1"/>
  <c r="V223" i="1"/>
  <c r="N223" i="1" s="1"/>
  <c r="Z223" i="1"/>
  <c r="V224" i="1"/>
  <c r="N224" i="1" s="1"/>
  <c r="Z224" i="1"/>
  <c r="V225" i="1"/>
  <c r="N225" i="1" s="1"/>
  <c r="Z225" i="1"/>
  <c r="V226" i="1"/>
  <c r="N226" i="1" s="1"/>
  <c r="Z226" i="1"/>
  <c r="V227" i="1"/>
  <c r="N227" i="1" s="1"/>
  <c r="Z227" i="1"/>
  <c r="V228" i="1"/>
  <c r="N228" i="1" s="1"/>
  <c r="Z228" i="1"/>
  <c r="V229" i="1"/>
  <c r="N229" i="1" s="1"/>
  <c r="Z229" i="1"/>
  <c r="V230" i="1"/>
  <c r="N230" i="1" s="1"/>
  <c r="Z230" i="1"/>
  <c r="V231" i="1"/>
  <c r="N231" i="1" s="1"/>
  <c r="Z231" i="1"/>
  <c r="V232" i="1"/>
  <c r="N232" i="1" s="1"/>
  <c r="Z232" i="1"/>
  <c r="V233" i="1"/>
  <c r="N233" i="1" s="1"/>
  <c r="Z233" i="1"/>
  <c r="V234" i="1"/>
  <c r="N234" i="1" s="1"/>
  <c r="Z234" i="1"/>
  <c r="V235" i="1"/>
  <c r="N235" i="1" s="1"/>
  <c r="Z235" i="1"/>
  <c r="V236" i="1"/>
  <c r="N236" i="1" s="1"/>
  <c r="Z236" i="1"/>
  <c r="V237" i="1"/>
  <c r="N237" i="1" s="1"/>
  <c r="Z237" i="1"/>
  <c r="V238" i="1"/>
  <c r="N238" i="1" s="1"/>
  <c r="Z238" i="1"/>
  <c r="V239" i="1"/>
  <c r="N239" i="1" s="1"/>
  <c r="Z239" i="1"/>
  <c r="V240" i="1"/>
  <c r="N240" i="1" s="1"/>
  <c r="Z240" i="1"/>
  <c r="V241" i="1"/>
  <c r="N241" i="1" s="1"/>
  <c r="Z241" i="1"/>
  <c r="V242" i="1"/>
  <c r="N242" i="1" s="1"/>
  <c r="Z242" i="1"/>
  <c r="V243" i="1"/>
  <c r="N243" i="1" s="1"/>
  <c r="Z243" i="1"/>
  <c r="V244" i="1"/>
  <c r="N244" i="1" s="1"/>
  <c r="Z244" i="1"/>
  <c r="V245" i="1"/>
  <c r="N245" i="1" s="1"/>
  <c r="Z245" i="1"/>
  <c r="V246" i="1"/>
  <c r="N246" i="1" s="1"/>
  <c r="Z246" i="1"/>
  <c r="V247" i="1"/>
  <c r="N247" i="1" s="1"/>
  <c r="Z247" i="1"/>
  <c r="V248" i="1"/>
  <c r="N248" i="1" s="1"/>
  <c r="Z248" i="1"/>
  <c r="V249" i="1"/>
  <c r="N249" i="1" s="1"/>
  <c r="Z249" i="1"/>
  <c r="V250" i="1"/>
  <c r="N250" i="1" s="1"/>
  <c r="Z250" i="1"/>
  <c r="V251" i="1"/>
  <c r="N251" i="1" s="1"/>
  <c r="Z251" i="1"/>
  <c r="V252" i="1"/>
  <c r="N252" i="1" s="1"/>
  <c r="Z252" i="1"/>
  <c r="V253" i="1"/>
  <c r="N253" i="1" s="1"/>
  <c r="Z253" i="1"/>
  <c r="V254" i="1"/>
  <c r="N254" i="1" s="1"/>
  <c r="Z254" i="1"/>
  <c r="V255" i="1"/>
  <c r="N255" i="1" s="1"/>
  <c r="Z255" i="1"/>
  <c r="V256" i="1"/>
  <c r="N256" i="1" s="1"/>
  <c r="Z256" i="1"/>
  <c r="V257" i="1"/>
  <c r="N257" i="1" s="1"/>
  <c r="Z257" i="1"/>
  <c r="V258" i="1"/>
  <c r="N258" i="1" s="1"/>
  <c r="Z258" i="1"/>
  <c r="V259" i="1"/>
  <c r="N259" i="1" s="1"/>
  <c r="Z259" i="1"/>
  <c r="V260" i="1"/>
  <c r="N260" i="1" s="1"/>
  <c r="Z260" i="1"/>
  <c r="V261" i="1"/>
  <c r="N261" i="1" s="1"/>
  <c r="Z261" i="1"/>
  <c r="V262" i="1"/>
  <c r="N262" i="1" s="1"/>
  <c r="Z262" i="1"/>
  <c r="V263" i="1"/>
  <c r="N263" i="1" s="1"/>
  <c r="Z263" i="1"/>
  <c r="V264" i="1"/>
  <c r="N264" i="1" s="1"/>
  <c r="Z264" i="1"/>
  <c r="V265" i="1"/>
  <c r="N265" i="1" s="1"/>
  <c r="Z265" i="1"/>
  <c r="V266" i="1"/>
  <c r="N266" i="1" s="1"/>
  <c r="Z266" i="1"/>
  <c r="V267" i="1"/>
  <c r="N267" i="1" s="1"/>
  <c r="Z267" i="1"/>
  <c r="V268" i="1"/>
  <c r="N268" i="1" s="1"/>
  <c r="Z268" i="1"/>
  <c r="V269" i="1"/>
  <c r="N269" i="1" s="1"/>
  <c r="Z269" i="1"/>
  <c r="V270" i="1"/>
  <c r="N270" i="1" s="1"/>
  <c r="Z270" i="1"/>
  <c r="V271" i="1"/>
  <c r="N271" i="1" s="1"/>
  <c r="Z271" i="1"/>
  <c r="V272" i="1"/>
  <c r="N272" i="1" s="1"/>
  <c r="Z272" i="1"/>
  <c r="V273" i="1"/>
  <c r="N273" i="1" s="1"/>
  <c r="Z273" i="1"/>
  <c r="V274" i="1"/>
  <c r="N274" i="1" s="1"/>
  <c r="Z274" i="1"/>
  <c r="V275" i="1"/>
  <c r="N275" i="1" s="1"/>
  <c r="Z275" i="1"/>
  <c r="V276" i="1"/>
  <c r="N276" i="1" s="1"/>
  <c r="Z276" i="1"/>
  <c r="V277" i="1"/>
  <c r="N277" i="1" s="1"/>
  <c r="Z277" i="1"/>
  <c r="V278" i="1"/>
  <c r="N278" i="1" s="1"/>
  <c r="Z278" i="1"/>
  <c r="V279" i="1"/>
  <c r="N279" i="1" s="1"/>
  <c r="Z279" i="1"/>
  <c r="V280" i="1"/>
  <c r="N280" i="1" s="1"/>
  <c r="Z280" i="1"/>
  <c r="V281" i="1"/>
  <c r="N281" i="1" s="1"/>
  <c r="Z281" i="1"/>
  <c r="V282" i="1"/>
  <c r="N282" i="1" s="1"/>
  <c r="Z282" i="1"/>
  <c r="V283" i="1"/>
  <c r="N283" i="1" s="1"/>
  <c r="Z283" i="1"/>
  <c r="V284" i="1"/>
  <c r="N284" i="1" s="1"/>
  <c r="Z284" i="1"/>
  <c r="V285" i="1"/>
  <c r="N285" i="1" s="1"/>
  <c r="Z285" i="1"/>
  <c r="V286" i="1"/>
  <c r="N286" i="1" s="1"/>
  <c r="Z286" i="1"/>
  <c r="V287" i="1"/>
  <c r="N287" i="1" s="1"/>
  <c r="Z287" i="1"/>
  <c r="V288" i="1"/>
  <c r="N288" i="1" s="1"/>
  <c r="Z288" i="1"/>
  <c r="V289" i="1"/>
  <c r="N289" i="1" s="1"/>
  <c r="Z289" i="1"/>
  <c r="V290" i="1"/>
  <c r="N290" i="1" s="1"/>
  <c r="Z290" i="1"/>
  <c r="V291" i="1"/>
  <c r="N291" i="1" s="1"/>
  <c r="Z291" i="1"/>
  <c r="V292" i="1"/>
  <c r="N292" i="1" s="1"/>
  <c r="Z292" i="1"/>
  <c r="V293" i="1"/>
  <c r="N293" i="1" s="1"/>
  <c r="Z293" i="1"/>
  <c r="V294" i="1"/>
  <c r="N294" i="1" s="1"/>
  <c r="Z294" i="1"/>
  <c r="V295" i="1"/>
  <c r="N295" i="1" s="1"/>
  <c r="Z295" i="1"/>
  <c r="V296" i="1"/>
  <c r="N296" i="1" s="1"/>
  <c r="Z296" i="1"/>
  <c r="V297" i="1"/>
  <c r="N297" i="1" s="1"/>
  <c r="Z297" i="1"/>
  <c r="V298" i="1"/>
  <c r="N298" i="1" s="1"/>
  <c r="Z298" i="1"/>
  <c r="V299" i="1"/>
  <c r="N299" i="1" s="1"/>
  <c r="Z299" i="1"/>
  <c r="V300" i="1"/>
  <c r="N300" i="1" s="1"/>
  <c r="Z300" i="1"/>
  <c r="V301" i="1"/>
  <c r="N301" i="1" s="1"/>
  <c r="Z301" i="1"/>
  <c r="V302" i="1"/>
  <c r="N302" i="1" s="1"/>
  <c r="Z302" i="1"/>
  <c r="V303" i="1"/>
  <c r="N303" i="1" s="1"/>
  <c r="Z303" i="1"/>
  <c r="V304" i="1"/>
  <c r="N304" i="1" s="1"/>
  <c r="Z304" i="1"/>
  <c r="V305" i="1"/>
  <c r="N305" i="1" s="1"/>
  <c r="Z305" i="1"/>
  <c r="V306" i="1"/>
  <c r="N306" i="1" s="1"/>
  <c r="Z306" i="1"/>
  <c r="V307" i="1"/>
  <c r="N307" i="1" s="1"/>
  <c r="Z307" i="1"/>
  <c r="V308" i="1"/>
  <c r="N308" i="1" s="1"/>
  <c r="Z308" i="1"/>
  <c r="V309" i="1"/>
  <c r="N309" i="1" s="1"/>
  <c r="Z309" i="1"/>
  <c r="V310" i="1"/>
  <c r="N310" i="1" s="1"/>
  <c r="Z310" i="1"/>
  <c r="V311" i="1"/>
  <c r="N311" i="1" s="1"/>
  <c r="Z311" i="1"/>
  <c r="V312" i="1"/>
  <c r="N312" i="1" s="1"/>
  <c r="Z312" i="1"/>
  <c r="V313" i="1"/>
  <c r="N313" i="1" s="1"/>
  <c r="Z313" i="1"/>
  <c r="V314" i="1"/>
  <c r="N314" i="1" s="1"/>
  <c r="Z314" i="1"/>
  <c r="V315" i="1"/>
  <c r="N315" i="1" s="1"/>
  <c r="Z315" i="1"/>
  <c r="V316" i="1"/>
  <c r="N316" i="1" s="1"/>
  <c r="Z316" i="1"/>
  <c r="V317" i="1"/>
  <c r="N317" i="1" s="1"/>
  <c r="Z317" i="1"/>
  <c r="V318" i="1"/>
  <c r="N318" i="1" s="1"/>
  <c r="Z318" i="1"/>
  <c r="V319" i="1"/>
  <c r="N319" i="1" s="1"/>
  <c r="Z319" i="1"/>
  <c r="V320" i="1"/>
  <c r="N320" i="1" s="1"/>
  <c r="Z320" i="1"/>
  <c r="V321" i="1"/>
  <c r="N321" i="1" s="1"/>
  <c r="Z321" i="1"/>
  <c r="V322" i="1"/>
  <c r="N322" i="1" s="1"/>
  <c r="Z322" i="1"/>
  <c r="V323" i="1"/>
  <c r="N323" i="1" s="1"/>
  <c r="Z323" i="1"/>
  <c r="V324" i="1"/>
  <c r="N324" i="1" s="1"/>
  <c r="Z324" i="1"/>
  <c r="V325" i="1"/>
  <c r="N325" i="1" s="1"/>
  <c r="Z325" i="1"/>
  <c r="V326" i="1"/>
  <c r="N326" i="1" s="1"/>
  <c r="Z326" i="1"/>
  <c r="V327" i="1"/>
  <c r="N327" i="1" s="1"/>
  <c r="Z327" i="1"/>
  <c r="V328" i="1"/>
  <c r="N328" i="1" s="1"/>
  <c r="Z328" i="1"/>
  <c r="V329" i="1"/>
  <c r="N329" i="1" s="1"/>
  <c r="Z329" i="1"/>
  <c r="V330" i="1"/>
  <c r="N330" i="1" s="1"/>
  <c r="Z330" i="1"/>
  <c r="V331" i="1"/>
  <c r="N331" i="1" s="1"/>
  <c r="Z331" i="1"/>
  <c r="V332" i="1"/>
  <c r="N332" i="1" s="1"/>
  <c r="Z332" i="1"/>
  <c r="V333" i="1"/>
  <c r="N333" i="1" s="1"/>
  <c r="Z333" i="1"/>
  <c r="V334" i="1"/>
  <c r="N334" i="1" s="1"/>
  <c r="Z334" i="1"/>
  <c r="V335" i="1"/>
  <c r="N335" i="1" s="1"/>
  <c r="Z335" i="1"/>
  <c r="V336" i="1"/>
  <c r="N336" i="1" s="1"/>
  <c r="Z336" i="1"/>
  <c r="V337" i="1"/>
  <c r="N337" i="1" s="1"/>
  <c r="Z337" i="1"/>
  <c r="V338" i="1"/>
  <c r="N338" i="1" s="1"/>
  <c r="Z338" i="1"/>
  <c r="V339" i="1"/>
  <c r="N339" i="1" s="1"/>
  <c r="Z339" i="1"/>
  <c r="V340" i="1"/>
  <c r="N340" i="1" s="1"/>
  <c r="Z340" i="1"/>
  <c r="V341" i="1"/>
  <c r="N341" i="1" s="1"/>
  <c r="Z341" i="1"/>
  <c r="V342" i="1"/>
  <c r="N342" i="1" s="1"/>
  <c r="Z342" i="1"/>
  <c r="V343" i="1"/>
  <c r="N343" i="1" s="1"/>
  <c r="Z343" i="1"/>
  <c r="V344" i="1"/>
  <c r="N344" i="1" s="1"/>
  <c r="Z344" i="1"/>
  <c r="V345" i="1"/>
  <c r="N345" i="1" s="1"/>
  <c r="Z345" i="1"/>
  <c r="V346" i="1"/>
  <c r="N346" i="1" s="1"/>
  <c r="Z346" i="1"/>
  <c r="V347" i="1"/>
  <c r="N347" i="1" s="1"/>
  <c r="Z347" i="1"/>
  <c r="V348" i="1"/>
  <c r="N348" i="1" s="1"/>
  <c r="Z348" i="1"/>
  <c r="V349" i="1"/>
  <c r="N349" i="1" s="1"/>
  <c r="Z349" i="1"/>
  <c r="V350" i="1"/>
  <c r="N350" i="1" s="1"/>
  <c r="Z350" i="1"/>
  <c r="V351" i="1"/>
  <c r="N351" i="1" s="1"/>
  <c r="Z351" i="1"/>
  <c r="V352" i="1"/>
  <c r="N352" i="1" s="1"/>
  <c r="Z352" i="1"/>
  <c r="V353" i="1"/>
  <c r="N353" i="1" s="1"/>
  <c r="Z353" i="1"/>
  <c r="V354" i="1"/>
  <c r="N354" i="1" s="1"/>
  <c r="Z354" i="1"/>
  <c r="V355" i="1"/>
  <c r="N355" i="1" s="1"/>
  <c r="Z355" i="1"/>
  <c r="V356" i="1"/>
  <c r="N356" i="1" s="1"/>
  <c r="Z356" i="1"/>
  <c r="V357" i="1"/>
  <c r="N357" i="1" s="1"/>
  <c r="Z357" i="1"/>
  <c r="V358" i="1"/>
  <c r="N358" i="1" s="1"/>
  <c r="Z358" i="1"/>
  <c r="V359" i="1"/>
  <c r="N359" i="1" s="1"/>
  <c r="Z359" i="1"/>
  <c r="V360" i="1"/>
  <c r="N360" i="1" s="1"/>
  <c r="Z360" i="1"/>
  <c r="V361" i="1"/>
  <c r="N361" i="1" s="1"/>
  <c r="Z361" i="1"/>
  <c r="V362" i="1"/>
  <c r="N362" i="1" s="1"/>
  <c r="Z362" i="1"/>
  <c r="V363" i="1"/>
  <c r="N363" i="1" s="1"/>
  <c r="Z363" i="1"/>
  <c r="V364" i="1"/>
  <c r="N364" i="1" s="1"/>
  <c r="Z364" i="1"/>
  <c r="V365" i="1"/>
  <c r="N365" i="1" s="1"/>
  <c r="Z365" i="1"/>
  <c r="V366" i="1"/>
  <c r="N366" i="1" s="1"/>
  <c r="Z366" i="1"/>
  <c r="V367" i="1"/>
  <c r="N367" i="1" s="1"/>
  <c r="Z367" i="1"/>
  <c r="V368" i="1"/>
  <c r="N368" i="1" s="1"/>
  <c r="Z368" i="1"/>
  <c r="V369" i="1"/>
  <c r="N369" i="1" s="1"/>
  <c r="Z369" i="1"/>
  <c r="V370" i="1"/>
  <c r="N370" i="1" s="1"/>
  <c r="Z370" i="1"/>
  <c r="V371" i="1"/>
  <c r="N371" i="1" s="1"/>
  <c r="Z371" i="1"/>
  <c r="V372" i="1"/>
  <c r="N372" i="1" s="1"/>
  <c r="Z372" i="1"/>
  <c r="V373" i="1"/>
  <c r="N373" i="1" s="1"/>
  <c r="Z373" i="1"/>
  <c r="V374" i="1"/>
  <c r="N374" i="1" s="1"/>
  <c r="Z374" i="1"/>
  <c r="V375" i="1"/>
  <c r="N375" i="1" s="1"/>
  <c r="Z375" i="1"/>
  <c r="V376" i="1"/>
  <c r="N376" i="1" s="1"/>
  <c r="Z376" i="1"/>
  <c r="V377" i="1"/>
  <c r="N377" i="1" s="1"/>
  <c r="Z377" i="1"/>
  <c r="V378" i="1"/>
  <c r="N378" i="1" s="1"/>
  <c r="Z378" i="1"/>
  <c r="V379" i="1"/>
  <c r="N379" i="1" s="1"/>
  <c r="Z379" i="1"/>
  <c r="V380" i="1"/>
  <c r="N380" i="1" s="1"/>
  <c r="Z380" i="1"/>
  <c r="V381" i="1"/>
  <c r="N381" i="1" s="1"/>
  <c r="Z381" i="1"/>
  <c r="V382" i="1"/>
  <c r="N382" i="1" s="1"/>
  <c r="Z382" i="1"/>
  <c r="V383" i="1"/>
  <c r="N383" i="1" s="1"/>
  <c r="Z383" i="1"/>
  <c r="V384" i="1"/>
  <c r="N384" i="1" s="1"/>
  <c r="Z384" i="1"/>
  <c r="V385" i="1"/>
  <c r="N385" i="1" s="1"/>
  <c r="Z385" i="1"/>
  <c r="V386" i="1"/>
  <c r="N386" i="1" s="1"/>
  <c r="Z386" i="1"/>
  <c r="V387" i="1"/>
  <c r="N387" i="1" s="1"/>
  <c r="Z387" i="1"/>
  <c r="V388" i="1"/>
  <c r="N388" i="1" s="1"/>
  <c r="Z388" i="1"/>
  <c r="V389" i="1"/>
  <c r="N389" i="1" s="1"/>
  <c r="Z389" i="1"/>
  <c r="V390" i="1"/>
  <c r="N390" i="1" s="1"/>
  <c r="Z390" i="1"/>
  <c r="V391" i="1"/>
  <c r="N391" i="1" s="1"/>
  <c r="Z391" i="1"/>
  <c r="V392" i="1"/>
  <c r="N392" i="1" s="1"/>
  <c r="Z392" i="1"/>
  <c r="V393" i="1"/>
  <c r="N393" i="1" s="1"/>
  <c r="Z393" i="1"/>
  <c r="V394" i="1"/>
  <c r="N394" i="1" s="1"/>
  <c r="Z394" i="1"/>
  <c r="V395" i="1"/>
  <c r="N395" i="1" s="1"/>
  <c r="Z395" i="1"/>
  <c r="V396" i="1"/>
  <c r="N396" i="1" s="1"/>
  <c r="Z396" i="1"/>
  <c r="V397" i="1"/>
  <c r="N397" i="1" s="1"/>
  <c r="Z397" i="1"/>
  <c r="V398" i="1"/>
  <c r="N398" i="1" s="1"/>
  <c r="Z398" i="1"/>
  <c r="V399" i="1"/>
  <c r="N399" i="1" s="1"/>
  <c r="Z399" i="1"/>
  <c r="V400" i="1"/>
  <c r="N400" i="1" s="1"/>
  <c r="Z400" i="1"/>
  <c r="V401" i="1"/>
  <c r="N401" i="1" s="1"/>
  <c r="Z401" i="1"/>
  <c r="V402" i="1"/>
  <c r="N402" i="1" s="1"/>
  <c r="Z402" i="1"/>
  <c r="V403" i="1"/>
  <c r="N403" i="1" s="1"/>
  <c r="Z403" i="1"/>
  <c r="V404" i="1"/>
  <c r="N404" i="1" s="1"/>
  <c r="Z404" i="1"/>
  <c r="V405" i="1"/>
  <c r="N405" i="1" s="1"/>
  <c r="Z405" i="1"/>
  <c r="V406" i="1"/>
  <c r="N406" i="1" s="1"/>
  <c r="Z406" i="1"/>
  <c r="V407" i="1"/>
  <c r="N407" i="1" s="1"/>
  <c r="Z407" i="1"/>
  <c r="V408" i="1"/>
  <c r="N408" i="1" s="1"/>
  <c r="Z408" i="1"/>
  <c r="V409" i="1"/>
  <c r="N409" i="1" s="1"/>
  <c r="Z409" i="1"/>
  <c r="V410" i="1"/>
  <c r="N410" i="1" s="1"/>
  <c r="Z410" i="1"/>
  <c r="V411" i="1"/>
  <c r="N411" i="1" s="1"/>
  <c r="Z411" i="1"/>
  <c r="V412" i="1"/>
  <c r="N412" i="1" s="1"/>
  <c r="Z412" i="1"/>
  <c r="V413" i="1"/>
  <c r="N413" i="1" s="1"/>
  <c r="Z413" i="1"/>
  <c r="V414" i="1"/>
  <c r="N414" i="1" s="1"/>
  <c r="Z414" i="1"/>
  <c r="V415" i="1"/>
  <c r="N415" i="1" s="1"/>
  <c r="Z415" i="1"/>
  <c r="V416" i="1"/>
  <c r="N416" i="1" s="1"/>
  <c r="Z416" i="1"/>
  <c r="V417" i="1"/>
  <c r="N417" i="1" s="1"/>
  <c r="Z417" i="1"/>
  <c r="V418" i="1"/>
  <c r="N418" i="1" s="1"/>
  <c r="Z418" i="1"/>
  <c r="V419" i="1"/>
  <c r="N419" i="1" s="1"/>
  <c r="Z419" i="1"/>
  <c r="V420" i="1"/>
  <c r="N420" i="1" s="1"/>
  <c r="Z420" i="1"/>
  <c r="V421" i="1"/>
  <c r="N421" i="1" s="1"/>
  <c r="Z421" i="1"/>
  <c r="V422" i="1"/>
  <c r="N422" i="1" s="1"/>
  <c r="Z422" i="1"/>
  <c r="V423" i="1"/>
  <c r="N423" i="1" s="1"/>
  <c r="Z423" i="1"/>
  <c r="V424" i="1"/>
  <c r="N424" i="1" s="1"/>
  <c r="Z424" i="1"/>
  <c r="V425" i="1"/>
  <c r="N425" i="1" s="1"/>
  <c r="Z425" i="1"/>
  <c r="V426" i="1"/>
  <c r="N426" i="1" s="1"/>
  <c r="Z426" i="1"/>
  <c r="V427" i="1"/>
  <c r="N427" i="1" s="1"/>
  <c r="Z427" i="1"/>
  <c r="V428" i="1"/>
  <c r="N428" i="1" s="1"/>
  <c r="Z428" i="1"/>
  <c r="V429" i="1"/>
  <c r="N429" i="1" s="1"/>
  <c r="Z429" i="1"/>
  <c r="V430" i="1"/>
  <c r="N430" i="1" s="1"/>
  <c r="Z430" i="1"/>
  <c r="V431" i="1"/>
  <c r="N431" i="1" s="1"/>
  <c r="Z431" i="1"/>
  <c r="V432" i="1"/>
  <c r="N432" i="1" s="1"/>
  <c r="Z432" i="1"/>
  <c r="V433" i="1"/>
  <c r="N433" i="1" s="1"/>
  <c r="Z433" i="1"/>
  <c r="V434" i="1"/>
  <c r="N434" i="1" s="1"/>
  <c r="Z434" i="1"/>
  <c r="V435" i="1"/>
  <c r="N435" i="1" s="1"/>
  <c r="Z435" i="1"/>
  <c r="V436" i="1"/>
  <c r="N436" i="1" s="1"/>
  <c r="Z436" i="1"/>
  <c r="V437" i="1"/>
  <c r="N437" i="1" s="1"/>
  <c r="Z437" i="1"/>
  <c r="V438" i="1"/>
  <c r="N438" i="1" s="1"/>
  <c r="Z438" i="1"/>
  <c r="V439" i="1"/>
  <c r="N439" i="1" s="1"/>
  <c r="Z439" i="1"/>
  <c r="V440" i="1"/>
  <c r="N440" i="1" s="1"/>
  <c r="Z440" i="1"/>
  <c r="V441" i="1"/>
  <c r="N441" i="1" s="1"/>
  <c r="Z441" i="1"/>
  <c r="V442" i="1"/>
  <c r="N442" i="1" s="1"/>
  <c r="Z442" i="1"/>
  <c r="V443" i="1"/>
  <c r="N443" i="1" s="1"/>
  <c r="Z443" i="1"/>
  <c r="V444" i="1"/>
  <c r="N444" i="1" s="1"/>
  <c r="Z444" i="1"/>
  <c r="V445" i="1"/>
  <c r="N445" i="1" s="1"/>
  <c r="Z445" i="1"/>
  <c r="V446" i="1"/>
  <c r="N446" i="1" s="1"/>
  <c r="Z446" i="1"/>
  <c r="V447" i="1"/>
  <c r="N447" i="1" s="1"/>
  <c r="Z447" i="1"/>
  <c r="V448" i="1"/>
  <c r="N448" i="1" s="1"/>
  <c r="Z448" i="1"/>
  <c r="V449" i="1"/>
  <c r="N449" i="1" s="1"/>
  <c r="Z449" i="1"/>
  <c r="V450" i="1"/>
  <c r="N450" i="1" s="1"/>
  <c r="Z450" i="1"/>
  <c r="V451" i="1"/>
  <c r="N451" i="1" s="1"/>
  <c r="Z451" i="1"/>
  <c r="V452" i="1"/>
  <c r="N452" i="1" s="1"/>
  <c r="Z452" i="1"/>
  <c r="V453" i="1"/>
  <c r="N453" i="1" s="1"/>
  <c r="Z453" i="1"/>
  <c r="V454" i="1"/>
  <c r="N454" i="1" s="1"/>
  <c r="Z454" i="1"/>
  <c r="V455" i="1"/>
  <c r="N455" i="1" s="1"/>
  <c r="Z455" i="1"/>
  <c r="V456" i="1"/>
  <c r="N456" i="1" s="1"/>
  <c r="Z456" i="1"/>
  <c r="V457" i="1"/>
  <c r="N457" i="1" s="1"/>
  <c r="Z457" i="1"/>
  <c r="V458" i="1"/>
  <c r="N458" i="1" s="1"/>
  <c r="Z458" i="1"/>
  <c r="V459" i="1"/>
  <c r="N459" i="1" s="1"/>
  <c r="Z459" i="1"/>
  <c r="V460" i="1"/>
  <c r="N460" i="1" s="1"/>
  <c r="Z460" i="1"/>
  <c r="V461" i="1"/>
  <c r="N461" i="1" s="1"/>
  <c r="Z461" i="1"/>
  <c r="V462" i="1"/>
  <c r="N462" i="1" s="1"/>
  <c r="Z462" i="1"/>
  <c r="V463" i="1"/>
  <c r="N463" i="1" s="1"/>
  <c r="Z463" i="1"/>
  <c r="V464" i="1"/>
  <c r="N464" i="1" s="1"/>
  <c r="Z464" i="1"/>
  <c r="V465" i="1"/>
  <c r="N465" i="1" s="1"/>
  <c r="Z465" i="1"/>
  <c r="V466" i="1"/>
  <c r="N466" i="1" s="1"/>
  <c r="Z466" i="1"/>
  <c r="V467" i="1"/>
  <c r="N467" i="1" s="1"/>
  <c r="Z467" i="1"/>
  <c r="V468" i="1"/>
  <c r="N468" i="1" s="1"/>
  <c r="Z468" i="1"/>
  <c r="V469" i="1"/>
  <c r="N469" i="1" s="1"/>
  <c r="Z469" i="1"/>
  <c r="V470" i="1"/>
  <c r="N470" i="1" s="1"/>
  <c r="Z470" i="1"/>
  <c r="V471" i="1"/>
  <c r="N471" i="1" s="1"/>
  <c r="Z471" i="1"/>
  <c r="V472" i="1"/>
  <c r="N472" i="1" s="1"/>
  <c r="Z472" i="1"/>
  <c r="V473" i="1"/>
  <c r="N473" i="1" s="1"/>
  <c r="Z473" i="1"/>
  <c r="V474" i="1"/>
  <c r="N474" i="1" s="1"/>
  <c r="Z474" i="1"/>
  <c r="V475" i="1"/>
  <c r="N475" i="1" s="1"/>
  <c r="Z475" i="1"/>
  <c r="V476" i="1"/>
  <c r="N476" i="1" s="1"/>
  <c r="Z476" i="1"/>
  <c r="V477" i="1"/>
  <c r="N477" i="1" s="1"/>
  <c r="Z477" i="1"/>
  <c r="V478" i="1"/>
  <c r="N478" i="1" s="1"/>
  <c r="Z478" i="1"/>
  <c r="V479" i="1"/>
  <c r="N479" i="1" s="1"/>
  <c r="Z479" i="1"/>
  <c r="V480" i="1"/>
  <c r="N480" i="1" s="1"/>
  <c r="Z480" i="1"/>
  <c r="V481" i="1"/>
  <c r="N481" i="1" s="1"/>
  <c r="Z481" i="1"/>
  <c r="V482" i="1"/>
  <c r="N482" i="1" s="1"/>
  <c r="Z482" i="1"/>
  <c r="V483" i="1"/>
  <c r="N483" i="1" s="1"/>
  <c r="Z483" i="1"/>
  <c r="V484" i="1"/>
  <c r="N484" i="1" s="1"/>
  <c r="Z484" i="1"/>
  <c r="V485" i="1"/>
  <c r="N485" i="1" s="1"/>
  <c r="Z485" i="1"/>
  <c r="V486" i="1"/>
  <c r="N486" i="1" s="1"/>
  <c r="Z486" i="1"/>
  <c r="V487" i="1"/>
  <c r="N487" i="1" s="1"/>
  <c r="Z487" i="1"/>
  <c r="V488" i="1"/>
  <c r="N488" i="1" s="1"/>
  <c r="Z488" i="1"/>
  <c r="V489" i="1"/>
  <c r="N489" i="1" s="1"/>
  <c r="Z489" i="1"/>
  <c r="V490" i="1"/>
  <c r="N490" i="1" s="1"/>
  <c r="Z490" i="1"/>
  <c r="V491" i="1"/>
  <c r="N491" i="1" s="1"/>
  <c r="Z491" i="1"/>
  <c r="V492" i="1"/>
  <c r="N492" i="1" s="1"/>
  <c r="Z492" i="1"/>
  <c r="V493" i="1"/>
  <c r="N493" i="1" s="1"/>
  <c r="Z493" i="1"/>
  <c r="V494" i="1"/>
  <c r="N494" i="1" s="1"/>
  <c r="Z494" i="1"/>
  <c r="V495" i="1"/>
  <c r="N495" i="1" s="1"/>
  <c r="Z495" i="1"/>
  <c r="V496" i="1"/>
  <c r="N496" i="1" s="1"/>
  <c r="Z496" i="1"/>
  <c r="V497" i="1"/>
  <c r="N497" i="1" s="1"/>
  <c r="Z497" i="1"/>
  <c r="V498" i="1"/>
  <c r="N498" i="1" s="1"/>
  <c r="Z498" i="1"/>
  <c r="V499" i="1"/>
  <c r="N499" i="1" s="1"/>
  <c r="Z499" i="1"/>
  <c r="V500" i="1"/>
  <c r="N500" i="1" s="1"/>
  <c r="Z500" i="1"/>
  <c r="V501" i="1"/>
  <c r="N501" i="1" s="1"/>
  <c r="Z501" i="1"/>
  <c r="V502" i="1"/>
  <c r="N502" i="1" s="1"/>
  <c r="Z502" i="1"/>
  <c r="V503" i="1"/>
  <c r="N503" i="1" s="1"/>
  <c r="Z503" i="1"/>
  <c r="V504" i="1"/>
  <c r="N504" i="1" s="1"/>
  <c r="Z504" i="1"/>
  <c r="V505" i="1"/>
  <c r="N505" i="1" s="1"/>
  <c r="Z505" i="1"/>
  <c r="V506" i="1"/>
  <c r="N506" i="1" s="1"/>
  <c r="Z506" i="1"/>
  <c r="V507" i="1"/>
  <c r="N507" i="1" s="1"/>
  <c r="Z507" i="1"/>
  <c r="V508" i="1"/>
  <c r="N508" i="1" s="1"/>
  <c r="Z508" i="1"/>
  <c r="V509" i="1"/>
  <c r="N509" i="1" s="1"/>
  <c r="Z509" i="1"/>
  <c r="V510" i="1"/>
  <c r="N510" i="1" s="1"/>
  <c r="Z510" i="1"/>
  <c r="V511" i="1"/>
  <c r="N511" i="1" s="1"/>
  <c r="Z511" i="1"/>
  <c r="V512" i="1"/>
  <c r="N512" i="1" s="1"/>
  <c r="Z512" i="1"/>
  <c r="V513" i="1"/>
  <c r="N513" i="1" s="1"/>
  <c r="Z513" i="1"/>
  <c r="V514" i="1"/>
  <c r="N514" i="1" s="1"/>
  <c r="Z514" i="1"/>
  <c r="V515" i="1"/>
  <c r="N515" i="1" s="1"/>
  <c r="Z515" i="1"/>
  <c r="V516" i="1"/>
  <c r="N516" i="1" s="1"/>
  <c r="Z516" i="1"/>
  <c r="V517" i="1"/>
  <c r="N517" i="1" s="1"/>
  <c r="Z517" i="1"/>
  <c r="V518" i="1"/>
  <c r="N518" i="1" s="1"/>
  <c r="Z518" i="1"/>
  <c r="V519" i="1"/>
  <c r="N519" i="1" s="1"/>
  <c r="Z519" i="1"/>
  <c r="V520" i="1"/>
  <c r="N520" i="1" s="1"/>
  <c r="Z520" i="1"/>
  <c r="V521" i="1"/>
  <c r="N521" i="1" s="1"/>
  <c r="Z521" i="1"/>
  <c r="V522" i="1"/>
  <c r="N522" i="1" s="1"/>
  <c r="Z522" i="1"/>
  <c r="V523" i="1"/>
  <c r="N523" i="1" s="1"/>
  <c r="Z523" i="1"/>
  <c r="V524" i="1"/>
  <c r="N524" i="1" s="1"/>
  <c r="Z524" i="1"/>
  <c r="V525" i="1"/>
  <c r="N525" i="1" s="1"/>
  <c r="Z525" i="1"/>
  <c r="V526" i="1"/>
  <c r="N526" i="1" s="1"/>
  <c r="Z526" i="1"/>
  <c r="V527" i="1"/>
  <c r="N527" i="1" s="1"/>
  <c r="Z527" i="1"/>
  <c r="V528" i="1"/>
  <c r="N528" i="1" s="1"/>
  <c r="Z528" i="1"/>
  <c r="V529" i="1"/>
  <c r="N529" i="1" s="1"/>
  <c r="Z529" i="1"/>
  <c r="V530" i="1"/>
  <c r="N530" i="1" s="1"/>
  <c r="Z530" i="1"/>
  <c r="V531" i="1"/>
  <c r="N531" i="1" s="1"/>
  <c r="Z531" i="1"/>
  <c r="V532" i="1"/>
  <c r="N532" i="1" s="1"/>
  <c r="Z532" i="1"/>
  <c r="V533" i="1"/>
  <c r="N533" i="1" s="1"/>
  <c r="Z533" i="1"/>
  <c r="V534" i="1"/>
  <c r="N534" i="1" s="1"/>
  <c r="Z534" i="1"/>
  <c r="V535" i="1"/>
  <c r="N535" i="1" s="1"/>
  <c r="Z535" i="1"/>
  <c r="V536" i="1"/>
  <c r="N536" i="1" s="1"/>
  <c r="Z536" i="1"/>
  <c r="V537" i="1"/>
  <c r="N537" i="1" s="1"/>
  <c r="Z537" i="1"/>
  <c r="V538" i="1"/>
  <c r="N538" i="1" s="1"/>
  <c r="Z538" i="1"/>
  <c r="V539" i="1"/>
  <c r="N539" i="1" s="1"/>
  <c r="Z539" i="1"/>
  <c r="V540" i="1"/>
  <c r="N540" i="1" s="1"/>
  <c r="Z540" i="1"/>
  <c r="V541" i="1"/>
  <c r="N541" i="1" s="1"/>
  <c r="Z541" i="1"/>
  <c r="V542" i="1"/>
  <c r="N542" i="1" s="1"/>
  <c r="Z542" i="1"/>
  <c r="V543" i="1"/>
  <c r="N543" i="1" s="1"/>
  <c r="Z543" i="1"/>
  <c r="V544" i="1"/>
  <c r="N544" i="1" s="1"/>
  <c r="Z544" i="1"/>
  <c r="V545" i="1"/>
  <c r="N545" i="1" s="1"/>
  <c r="Z545" i="1"/>
  <c r="V546" i="1"/>
  <c r="N546" i="1" s="1"/>
  <c r="Z546" i="1"/>
  <c r="V547" i="1"/>
  <c r="N547" i="1" s="1"/>
  <c r="Z547" i="1"/>
  <c r="V548" i="1"/>
  <c r="N548" i="1" s="1"/>
  <c r="Z548" i="1"/>
  <c r="V549" i="1"/>
  <c r="N549" i="1" s="1"/>
  <c r="Z549" i="1"/>
  <c r="V550" i="1"/>
  <c r="N550" i="1" s="1"/>
  <c r="Z550" i="1"/>
  <c r="V551" i="1"/>
  <c r="N551" i="1" s="1"/>
  <c r="Z551" i="1"/>
  <c r="V552" i="1"/>
  <c r="N552" i="1" s="1"/>
  <c r="Z552" i="1"/>
  <c r="V553" i="1"/>
  <c r="N553" i="1" s="1"/>
  <c r="Z553" i="1"/>
  <c r="V554" i="1"/>
  <c r="N554" i="1" s="1"/>
  <c r="Z554" i="1"/>
  <c r="V555" i="1"/>
  <c r="N555" i="1" s="1"/>
  <c r="Z555" i="1"/>
  <c r="V556" i="1"/>
  <c r="N556" i="1" s="1"/>
  <c r="Z556" i="1"/>
  <c r="V557" i="1"/>
  <c r="N557" i="1" s="1"/>
  <c r="Z557" i="1"/>
  <c r="V558" i="1"/>
  <c r="N558" i="1" s="1"/>
  <c r="Z558" i="1"/>
  <c r="V559" i="1"/>
  <c r="N559" i="1" s="1"/>
  <c r="Z559" i="1"/>
  <c r="V560" i="1"/>
  <c r="N560" i="1" s="1"/>
  <c r="Z560" i="1"/>
  <c r="V561" i="1"/>
  <c r="N561" i="1" s="1"/>
  <c r="Z561" i="1"/>
  <c r="V562" i="1"/>
  <c r="N562" i="1" s="1"/>
  <c r="Z562" i="1"/>
  <c r="V563" i="1"/>
  <c r="N563" i="1" s="1"/>
  <c r="Z563" i="1"/>
  <c r="V564" i="1"/>
  <c r="N564" i="1" s="1"/>
  <c r="Z564" i="1"/>
  <c r="V565" i="1"/>
  <c r="N565" i="1" s="1"/>
  <c r="Z565" i="1"/>
  <c r="V566" i="1"/>
  <c r="N566" i="1" s="1"/>
  <c r="Z566" i="1"/>
  <c r="V567" i="1"/>
  <c r="N567" i="1" s="1"/>
  <c r="Z567" i="1"/>
  <c r="V568" i="1"/>
  <c r="N568" i="1" s="1"/>
  <c r="Z568" i="1"/>
  <c r="V569" i="1"/>
  <c r="N569" i="1" s="1"/>
  <c r="Z569" i="1"/>
  <c r="V570" i="1"/>
  <c r="N570" i="1" s="1"/>
  <c r="Z570" i="1"/>
  <c r="V571" i="1"/>
  <c r="N571" i="1" s="1"/>
  <c r="Z571" i="1"/>
  <c r="V572" i="1"/>
  <c r="N572" i="1" s="1"/>
  <c r="Z572" i="1"/>
  <c r="V573" i="1"/>
  <c r="N573" i="1" s="1"/>
  <c r="Z573" i="1"/>
  <c r="V574" i="1"/>
  <c r="N574" i="1" s="1"/>
  <c r="Z574" i="1"/>
  <c r="V575" i="1"/>
  <c r="N575" i="1" s="1"/>
  <c r="Z575" i="1"/>
  <c r="V576" i="1"/>
  <c r="N576" i="1" s="1"/>
  <c r="Z576" i="1"/>
  <c r="V577" i="1"/>
  <c r="N577" i="1" s="1"/>
  <c r="Z577" i="1"/>
  <c r="V578" i="1"/>
  <c r="N578" i="1" s="1"/>
  <c r="Z578" i="1"/>
  <c r="V579" i="1"/>
  <c r="N579" i="1" s="1"/>
  <c r="Z579" i="1"/>
  <c r="V580" i="1"/>
  <c r="N580" i="1" s="1"/>
  <c r="Z580" i="1"/>
  <c r="V581" i="1"/>
  <c r="N581" i="1" s="1"/>
  <c r="Z581" i="1"/>
  <c r="V582" i="1"/>
  <c r="N582" i="1" s="1"/>
  <c r="Z582" i="1"/>
  <c r="V583" i="1"/>
  <c r="N583" i="1" s="1"/>
  <c r="Z583" i="1"/>
  <c r="V584" i="1"/>
  <c r="N584" i="1" s="1"/>
  <c r="Z584" i="1"/>
  <c r="V585" i="1"/>
  <c r="N585" i="1" s="1"/>
  <c r="Z585" i="1"/>
  <c r="V586" i="1"/>
  <c r="N586" i="1" s="1"/>
  <c r="Z586" i="1"/>
  <c r="V587" i="1"/>
  <c r="N587" i="1" s="1"/>
  <c r="Z587" i="1"/>
  <c r="V588" i="1"/>
  <c r="N588" i="1" s="1"/>
  <c r="Z588" i="1"/>
  <c r="V589" i="1"/>
  <c r="N589" i="1" s="1"/>
  <c r="Z589" i="1"/>
  <c r="V590" i="1"/>
  <c r="N590" i="1" s="1"/>
  <c r="Z590" i="1"/>
  <c r="V591" i="1"/>
  <c r="N591" i="1" s="1"/>
  <c r="Z591" i="1"/>
  <c r="V592" i="1"/>
  <c r="N592" i="1" s="1"/>
  <c r="Z592" i="1"/>
  <c r="V593" i="1"/>
  <c r="N593" i="1" s="1"/>
  <c r="Z593" i="1"/>
  <c r="V594" i="1"/>
  <c r="N594" i="1" s="1"/>
  <c r="Z594" i="1"/>
  <c r="V595" i="1"/>
  <c r="N595" i="1" s="1"/>
  <c r="Z595" i="1"/>
  <c r="V596" i="1"/>
  <c r="N596" i="1" s="1"/>
  <c r="Z596" i="1"/>
  <c r="V597" i="1"/>
  <c r="N597" i="1" s="1"/>
  <c r="Z597" i="1"/>
  <c r="V598" i="1"/>
  <c r="N598" i="1" s="1"/>
  <c r="Z598" i="1"/>
  <c r="V599" i="1"/>
  <c r="N599" i="1" s="1"/>
  <c r="Z599" i="1"/>
  <c r="V600" i="1"/>
  <c r="N600" i="1" s="1"/>
  <c r="Z600" i="1"/>
  <c r="V601" i="1"/>
  <c r="N601" i="1" s="1"/>
  <c r="Z601" i="1"/>
  <c r="V602" i="1"/>
  <c r="N602" i="1" s="1"/>
  <c r="Z602" i="1"/>
  <c r="V603" i="1"/>
  <c r="N603" i="1" s="1"/>
  <c r="Z603" i="1"/>
  <c r="V604" i="1"/>
  <c r="N604" i="1" s="1"/>
  <c r="Z604" i="1"/>
  <c r="V605" i="1"/>
  <c r="N605" i="1" s="1"/>
  <c r="Z605" i="1"/>
  <c r="V606" i="1"/>
  <c r="N606" i="1" s="1"/>
  <c r="Z606" i="1"/>
  <c r="V607" i="1"/>
  <c r="N607" i="1" s="1"/>
  <c r="Z607" i="1"/>
  <c r="V608" i="1"/>
  <c r="N608" i="1" s="1"/>
  <c r="Z608" i="1"/>
  <c r="V609" i="1"/>
  <c r="N609" i="1" s="1"/>
  <c r="Z609" i="1"/>
  <c r="V610" i="1"/>
  <c r="N610" i="1" s="1"/>
  <c r="Z610" i="1"/>
  <c r="V611" i="1"/>
  <c r="N611" i="1" s="1"/>
  <c r="Z611" i="1"/>
  <c r="V612" i="1"/>
  <c r="N612" i="1" s="1"/>
  <c r="Z612" i="1"/>
  <c r="V613" i="1"/>
  <c r="N613" i="1" s="1"/>
  <c r="Z613" i="1"/>
  <c r="V614" i="1"/>
  <c r="N614" i="1" s="1"/>
  <c r="Z614" i="1"/>
  <c r="V615" i="1"/>
  <c r="N615" i="1" s="1"/>
  <c r="Z615" i="1"/>
  <c r="V616" i="1"/>
  <c r="N616" i="1" s="1"/>
  <c r="Z616" i="1"/>
  <c r="V617" i="1"/>
  <c r="N617" i="1" s="1"/>
  <c r="Z617" i="1"/>
  <c r="V618" i="1"/>
  <c r="N618" i="1" s="1"/>
  <c r="Z618" i="1"/>
  <c r="V619" i="1"/>
  <c r="N619" i="1" s="1"/>
  <c r="Z619" i="1"/>
  <c r="V620" i="1"/>
  <c r="N620" i="1" s="1"/>
  <c r="Z620" i="1"/>
  <c r="V621" i="1"/>
  <c r="N621" i="1" s="1"/>
  <c r="Z621" i="1"/>
  <c r="V622" i="1"/>
  <c r="N622" i="1" s="1"/>
  <c r="Z622" i="1"/>
  <c r="V623" i="1"/>
  <c r="N623" i="1" s="1"/>
  <c r="Z623" i="1"/>
  <c r="V624" i="1"/>
  <c r="N624" i="1" s="1"/>
  <c r="Z624" i="1"/>
  <c r="V625" i="1"/>
  <c r="N625" i="1" s="1"/>
  <c r="Z625" i="1"/>
  <c r="V626" i="1"/>
  <c r="N626" i="1" s="1"/>
  <c r="Z626" i="1"/>
  <c r="V627" i="1"/>
  <c r="N627" i="1" s="1"/>
  <c r="Z627" i="1"/>
  <c r="V628" i="1"/>
  <c r="N628" i="1" s="1"/>
  <c r="Z628" i="1"/>
  <c r="V629" i="1"/>
  <c r="N629" i="1" s="1"/>
  <c r="Z629" i="1"/>
  <c r="V630" i="1"/>
  <c r="N630" i="1" s="1"/>
  <c r="Z630" i="1"/>
  <c r="V631" i="1"/>
  <c r="N631" i="1" s="1"/>
  <c r="Z631" i="1"/>
  <c r="V632" i="1"/>
  <c r="N632" i="1" s="1"/>
  <c r="Z632" i="1"/>
  <c r="V633" i="1"/>
  <c r="N633" i="1" s="1"/>
  <c r="Z633" i="1"/>
  <c r="V634" i="1"/>
  <c r="N634" i="1" s="1"/>
  <c r="Z634" i="1"/>
  <c r="V635" i="1"/>
  <c r="N635" i="1" s="1"/>
  <c r="Z635" i="1"/>
  <c r="V636" i="1"/>
  <c r="N636" i="1" s="1"/>
  <c r="Z636" i="1"/>
  <c r="V637" i="1"/>
  <c r="N637" i="1" s="1"/>
  <c r="Z637" i="1"/>
  <c r="V638" i="1"/>
  <c r="N638" i="1" s="1"/>
  <c r="Z638" i="1"/>
  <c r="V639" i="1"/>
  <c r="N639" i="1" s="1"/>
  <c r="Z639" i="1"/>
  <c r="V640" i="1"/>
  <c r="N640" i="1" s="1"/>
  <c r="Z640" i="1"/>
  <c r="V641" i="1"/>
  <c r="N641" i="1" s="1"/>
  <c r="Z641" i="1"/>
  <c r="V642" i="1"/>
  <c r="N642" i="1" s="1"/>
  <c r="Z642" i="1"/>
  <c r="V643" i="1"/>
  <c r="N643" i="1" s="1"/>
  <c r="Z643" i="1"/>
  <c r="V644" i="1"/>
  <c r="N644" i="1" s="1"/>
  <c r="Z644" i="1"/>
  <c r="V645" i="1"/>
  <c r="N645" i="1" s="1"/>
  <c r="Z645" i="1"/>
  <c r="V646" i="1"/>
  <c r="N646" i="1" s="1"/>
  <c r="Z646" i="1"/>
  <c r="V647" i="1"/>
  <c r="N647" i="1" s="1"/>
  <c r="Z647" i="1"/>
  <c r="V648" i="1"/>
  <c r="N648" i="1" s="1"/>
  <c r="Z648" i="1"/>
  <c r="V649" i="1"/>
  <c r="N649" i="1" s="1"/>
  <c r="Z649" i="1"/>
  <c r="V650" i="1"/>
  <c r="N650" i="1" s="1"/>
  <c r="Z650" i="1"/>
  <c r="V651" i="1"/>
  <c r="N651" i="1" s="1"/>
  <c r="Z651" i="1"/>
  <c r="V652" i="1"/>
  <c r="N652" i="1" s="1"/>
  <c r="Z652" i="1"/>
  <c r="V653" i="1"/>
  <c r="N653" i="1" s="1"/>
  <c r="Z653" i="1"/>
  <c r="V654" i="1"/>
  <c r="N654" i="1" s="1"/>
  <c r="Z654" i="1"/>
  <c r="V655" i="1"/>
  <c r="N655" i="1" s="1"/>
  <c r="Z655" i="1"/>
  <c r="V656" i="1"/>
  <c r="N656" i="1" s="1"/>
  <c r="Z656" i="1"/>
  <c r="V657" i="1"/>
  <c r="N657" i="1" s="1"/>
  <c r="Z657" i="1"/>
  <c r="V658" i="1"/>
  <c r="N658" i="1" s="1"/>
  <c r="Z658" i="1"/>
  <c r="V659" i="1"/>
  <c r="N659" i="1" s="1"/>
  <c r="Z659" i="1"/>
  <c r="V660" i="1"/>
  <c r="N660" i="1" s="1"/>
  <c r="Z660" i="1"/>
  <c r="V661" i="1"/>
  <c r="N661" i="1" s="1"/>
  <c r="Z661" i="1"/>
  <c r="V662" i="1"/>
  <c r="N662" i="1" s="1"/>
  <c r="Z662" i="1"/>
  <c r="V663" i="1"/>
  <c r="N663" i="1" s="1"/>
  <c r="Z663" i="1"/>
  <c r="V664" i="1"/>
  <c r="N664" i="1" s="1"/>
  <c r="Z664" i="1"/>
  <c r="V665" i="1"/>
  <c r="N665" i="1" s="1"/>
  <c r="Z665" i="1"/>
  <c r="V666" i="1"/>
  <c r="N666" i="1" s="1"/>
  <c r="Z666" i="1"/>
  <c r="V667" i="1"/>
  <c r="N667" i="1" s="1"/>
  <c r="Z667" i="1"/>
  <c r="V668" i="1"/>
  <c r="N668" i="1" s="1"/>
  <c r="Z668" i="1"/>
  <c r="V669" i="1"/>
  <c r="N669" i="1" s="1"/>
  <c r="Z669" i="1"/>
  <c r="V670" i="1"/>
  <c r="N670" i="1" s="1"/>
  <c r="Z670" i="1"/>
  <c r="V671" i="1"/>
  <c r="N671" i="1" s="1"/>
  <c r="Z671" i="1"/>
  <c r="V672" i="1"/>
  <c r="N672" i="1" s="1"/>
  <c r="Z672" i="1"/>
  <c r="V673" i="1"/>
  <c r="N673" i="1" s="1"/>
  <c r="Z673" i="1"/>
  <c r="V674" i="1"/>
  <c r="N674" i="1" s="1"/>
  <c r="Z674" i="1"/>
  <c r="V675" i="1"/>
  <c r="N675" i="1" s="1"/>
  <c r="Z675" i="1"/>
  <c r="V676" i="1"/>
  <c r="N676" i="1" s="1"/>
  <c r="Z676" i="1"/>
  <c r="V677" i="1"/>
  <c r="N677" i="1" s="1"/>
  <c r="Z677" i="1"/>
  <c r="V678" i="1"/>
  <c r="N678" i="1" s="1"/>
  <c r="Z678" i="1"/>
  <c r="V679" i="1"/>
  <c r="N679" i="1" s="1"/>
  <c r="Z679" i="1"/>
  <c r="V680" i="1"/>
  <c r="N680" i="1" s="1"/>
  <c r="Z680" i="1"/>
  <c r="V681" i="1"/>
  <c r="N681" i="1" s="1"/>
  <c r="Z681" i="1"/>
  <c r="V682" i="1"/>
  <c r="N682" i="1" s="1"/>
  <c r="Z682" i="1"/>
  <c r="V683" i="1"/>
  <c r="N683" i="1" s="1"/>
  <c r="Z683" i="1"/>
  <c r="V684" i="1"/>
  <c r="N684" i="1" s="1"/>
  <c r="Z684" i="1"/>
  <c r="V685" i="1"/>
  <c r="N685" i="1" s="1"/>
  <c r="Z685" i="1"/>
  <c r="V686" i="1"/>
  <c r="N686" i="1" s="1"/>
  <c r="Z686" i="1"/>
  <c r="V687" i="1"/>
  <c r="N687" i="1" s="1"/>
  <c r="Z687" i="1"/>
  <c r="V688" i="1"/>
  <c r="N688" i="1" s="1"/>
  <c r="Z688" i="1"/>
  <c r="V689" i="1"/>
  <c r="N689" i="1" s="1"/>
  <c r="Z689" i="1"/>
  <c r="V690" i="1"/>
  <c r="N690" i="1" s="1"/>
  <c r="Z690" i="1"/>
  <c r="V691" i="1"/>
  <c r="N691" i="1" s="1"/>
  <c r="Z691" i="1"/>
  <c r="V692" i="1"/>
  <c r="N692" i="1" s="1"/>
  <c r="Z692" i="1"/>
  <c r="V693" i="1"/>
  <c r="N693" i="1" s="1"/>
  <c r="Z693" i="1"/>
  <c r="V694" i="1"/>
  <c r="N694" i="1" s="1"/>
  <c r="Z694" i="1"/>
  <c r="V695" i="1"/>
  <c r="N695" i="1" s="1"/>
  <c r="Z695" i="1"/>
  <c r="V696" i="1"/>
  <c r="N696" i="1" s="1"/>
  <c r="Z696" i="1"/>
  <c r="V697" i="1"/>
  <c r="N697" i="1" s="1"/>
  <c r="Z697" i="1"/>
  <c r="V698" i="1"/>
  <c r="N698" i="1" s="1"/>
  <c r="Z698" i="1"/>
  <c r="V699" i="1"/>
  <c r="N699" i="1" s="1"/>
  <c r="Z699" i="1"/>
  <c r="V700" i="1"/>
  <c r="N700" i="1" s="1"/>
  <c r="Z700" i="1"/>
  <c r="V701" i="1"/>
  <c r="N701" i="1" s="1"/>
  <c r="Z701" i="1"/>
  <c r="V702" i="1"/>
  <c r="N702" i="1" s="1"/>
  <c r="Z702" i="1"/>
  <c r="V703" i="1"/>
  <c r="N703" i="1" s="1"/>
  <c r="Z703" i="1"/>
  <c r="V704" i="1"/>
  <c r="N704" i="1" s="1"/>
  <c r="Z704" i="1"/>
  <c r="V705" i="1"/>
  <c r="N705" i="1" s="1"/>
  <c r="Z705" i="1"/>
  <c r="V706" i="1"/>
  <c r="N706" i="1" s="1"/>
  <c r="Z706" i="1"/>
  <c r="V707" i="1"/>
  <c r="N707" i="1" s="1"/>
  <c r="Z707" i="1"/>
  <c r="V708" i="1"/>
  <c r="N708" i="1" s="1"/>
  <c r="Z708" i="1"/>
  <c r="V709" i="1"/>
  <c r="N709" i="1" s="1"/>
  <c r="Z709" i="1"/>
  <c r="V710" i="1"/>
  <c r="N710" i="1" s="1"/>
  <c r="Z710" i="1"/>
  <c r="V711" i="1"/>
  <c r="N711" i="1" s="1"/>
  <c r="Z711" i="1"/>
  <c r="V712" i="1"/>
  <c r="N712" i="1" s="1"/>
  <c r="Z712" i="1"/>
  <c r="V713" i="1"/>
  <c r="N713" i="1" s="1"/>
  <c r="Z713" i="1"/>
  <c r="V714" i="1"/>
  <c r="N714" i="1" s="1"/>
  <c r="Z714" i="1"/>
  <c r="V715" i="1"/>
  <c r="N715" i="1" s="1"/>
  <c r="Z715" i="1"/>
  <c r="V716" i="1"/>
  <c r="N716" i="1" s="1"/>
  <c r="Z716" i="1"/>
  <c r="V717" i="1"/>
  <c r="N717" i="1" s="1"/>
  <c r="Z717" i="1"/>
  <c r="V718" i="1"/>
  <c r="N718" i="1" s="1"/>
  <c r="Z718" i="1"/>
  <c r="V719" i="1"/>
  <c r="N719" i="1" s="1"/>
  <c r="Z719" i="1"/>
  <c r="V720" i="1"/>
  <c r="N720" i="1" s="1"/>
  <c r="Z720" i="1"/>
  <c r="V721" i="1"/>
  <c r="N721" i="1" s="1"/>
  <c r="Z721" i="1"/>
  <c r="V722" i="1"/>
  <c r="N722" i="1" s="1"/>
  <c r="Z722" i="1"/>
  <c r="V723" i="1"/>
  <c r="N723" i="1" s="1"/>
  <c r="Z723" i="1"/>
  <c r="V724" i="1"/>
  <c r="N724" i="1" s="1"/>
  <c r="Z724" i="1"/>
  <c r="V725" i="1"/>
  <c r="N725" i="1" s="1"/>
  <c r="Z725" i="1"/>
  <c r="V726" i="1"/>
  <c r="N726" i="1" s="1"/>
  <c r="Z726" i="1"/>
  <c r="V727" i="1"/>
  <c r="N727" i="1" s="1"/>
  <c r="Z727" i="1"/>
  <c r="V728" i="1"/>
  <c r="N728" i="1" s="1"/>
  <c r="Z728" i="1"/>
  <c r="V729" i="1"/>
  <c r="N729" i="1" s="1"/>
  <c r="Z729" i="1"/>
  <c r="V730" i="1"/>
  <c r="N730" i="1" s="1"/>
  <c r="Z730" i="1"/>
  <c r="V731" i="1"/>
  <c r="N731" i="1" s="1"/>
  <c r="Z731" i="1"/>
  <c r="V732" i="1"/>
  <c r="N732" i="1" s="1"/>
  <c r="Z732" i="1"/>
  <c r="V733" i="1"/>
  <c r="N733" i="1" s="1"/>
  <c r="Z733" i="1"/>
  <c r="V734" i="1"/>
  <c r="N734" i="1" s="1"/>
  <c r="Z734" i="1"/>
  <c r="V735" i="1"/>
  <c r="N735" i="1" s="1"/>
  <c r="Z735" i="1"/>
  <c r="V736" i="1"/>
  <c r="N736" i="1" s="1"/>
  <c r="Z736" i="1"/>
  <c r="V737" i="1"/>
  <c r="N737" i="1" s="1"/>
  <c r="Z737" i="1"/>
  <c r="V738" i="1"/>
  <c r="N738" i="1" s="1"/>
  <c r="Z738" i="1"/>
  <c r="V739" i="1"/>
  <c r="N739" i="1" s="1"/>
  <c r="Z739" i="1"/>
  <c r="V740" i="1"/>
  <c r="N740" i="1" s="1"/>
  <c r="Z740" i="1"/>
  <c r="V741" i="1"/>
  <c r="N741" i="1" s="1"/>
  <c r="Z741" i="1"/>
  <c r="V742" i="1"/>
  <c r="N742" i="1" s="1"/>
  <c r="Z742" i="1"/>
  <c r="V743" i="1"/>
  <c r="N743" i="1" s="1"/>
  <c r="Z743" i="1"/>
  <c r="V744" i="1"/>
  <c r="N744" i="1" s="1"/>
  <c r="Z744" i="1"/>
  <c r="V745" i="1"/>
  <c r="N745" i="1" s="1"/>
  <c r="Z745" i="1"/>
  <c r="V746" i="1"/>
  <c r="N746" i="1" s="1"/>
  <c r="Z746" i="1"/>
  <c r="V747" i="1"/>
  <c r="N747" i="1" s="1"/>
  <c r="Z747" i="1"/>
  <c r="V748" i="1"/>
  <c r="N748" i="1" s="1"/>
  <c r="Z748" i="1"/>
  <c r="V749" i="1"/>
  <c r="N749" i="1" s="1"/>
  <c r="Z749" i="1"/>
  <c r="V750" i="1"/>
  <c r="N750" i="1" s="1"/>
  <c r="Z750" i="1"/>
  <c r="V751" i="1"/>
  <c r="N751" i="1" s="1"/>
  <c r="Z751" i="1"/>
  <c r="V752" i="1"/>
  <c r="N752" i="1" s="1"/>
  <c r="Z752" i="1"/>
  <c r="V753" i="1"/>
  <c r="N753" i="1" s="1"/>
  <c r="Z753" i="1"/>
  <c r="V754" i="1"/>
  <c r="N754" i="1" s="1"/>
  <c r="Z754" i="1"/>
  <c r="V755" i="1"/>
  <c r="N755" i="1" s="1"/>
  <c r="Z755" i="1"/>
  <c r="V756" i="1"/>
  <c r="N756" i="1" s="1"/>
  <c r="Z756" i="1"/>
  <c r="V757" i="1"/>
  <c r="N757" i="1" s="1"/>
  <c r="Z757" i="1"/>
  <c r="V758" i="1"/>
  <c r="N758" i="1" s="1"/>
  <c r="Z758" i="1"/>
  <c r="V759" i="1"/>
  <c r="N759" i="1" s="1"/>
  <c r="Z759" i="1"/>
  <c r="V760" i="1"/>
  <c r="N760" i="1" s="1"/>
  <c r="Z760" i="1"/>
  <c r="V761" i="1"/>
  <c r="N761" i="1" s="1"/>
  <c r="Z761" i="1"/>
  <c r="V762" i="1"/>
  <c r="N762" i="1" s="1"/>
  <c r="Z762" i="1"/>
  <c r="V763" i="1"/>
  <c r="N763" i="1" s="1"/>
  <c r="Z763" i="1"/>
  <c r="V764" i="1"/>
  <c r="N764" i="1" s="1"/>
  <c r="Z764" i="1"/>
  <c r="V765" i="1"/>
  <c r="N765" i="1" s="1"/>
  <c r="Z765" i="1"/>
  <c r="V766" i="1"/>
  <c r="N766" i="1" s="1"/>
  <c r="Z766" i="1"/>
  <c r="V767" i="1"/>
  <c r="N767" i="1" s="1"/>
  <c r="Z767" i="1"/>
  <c r="V768" i="1"/>
  <c r="N768" i="1" s="1"/>
  <c r="Z768" i="1"/>
  <c r="V769" i="1"/>
  <c r="N769" i="1" s="1"/>
  <c r="Z769" i="1"/>
  <c r="V770" i="1"/>
  <c r="N770" i="1" s="1"/>
  <c r="Z770" i="1"/>
  <c r="V771" i="1"/>
  <c r="N771" i="1" s="1"/>
  <c r="Z771" i="1"/>
  <c r="V772" i="1"/>
  <c r="N772" i="1" s="1"/>
  <c r="Z772" i="1"/>
  <c r="V773" i="1"/>
  <c r="N773" i="1" s="1"/>
  <c r="Z773" i="1"/>
  <c r="V774" i="1"/>
  <c r="N774" i="1" s="1"/>
  <c r="Z774" i="1"/>
  <c r="V775" i="1"/>
  <c r="N775" i="1" s="1"/>
  <c r="Z775" i="1"/>
  <c r="V776" i="1"/>
  <c r="N776" i="1" s="1"/>
  <c r="Z776" i="1"/>
  <c r="V777" i="1"/>
  <c r="N777" i="1" s="1"/>
  <c r="Z777" i="1"/>
  <c r="V778" i="1"/>
  <c r="N778" i="1" s="1"/>
  <c r="Z778" i="1"/>
  <c r="V779" i="1"/>
  <c r="N779" i="1" s="1"/>
  <c r="Z779" i="1"/>
  <c r="V780" i="1"/>
  <c r="N780" i="1" s="1"/>
  <c r="Z780" i="1"/>
  <c r="V781" i="1"/>
  <c r="N781" i="1" s="1"/>
  <c r="Z781" i="1"/>
  <c r="V782" i="1"/>
  <c r="N782" i="1" s="1"/>
  <c r="Z782" i="1"/>
  <c r="V783" i="1"/>
  <c r="N783" i="1" s="1"/>
  <c r="Z783" i="1"/>
  <c r="V784" i="1"/>
  <c r="N784" i="1" s="1"/>
  <c r="Z784" i="1"/>
  <c r="V785" i="1"/>
  <c r="N785" i="1" s="1"/>
  <c r="Z785" i="1"/>
  <c r="V786" i="1"/>
  <c r="N786" i="1" s="1"/>
  <c r="Z786" i="1"/>
  <c r="V787" i="1"/>
  <c r="N787" i="1" s="1"/>
  <c r="Z787" i="1"/>
  <c r="V788" i="1"/>
  <c r="N788" i="1" s="1"/>
  <c r="Z788" i="1"/>
  <c r="V789" i="1"/>
  <c r="N789" i="1" s="1"/>
  <c r="Z789" i="1"/>
  <c r="V790" i="1"/>
  <c r="N790" i="1" s="1"/>
  <c r="Z790" i="1"/>
  <c r="V791" i="1"/>
  <c r="N791" i="1" s="1"/>
  <c r="Z791" i="1"/>
  <c r="V792" i="1"/>
  <c r="N792" i="1" s="1"/>
  <c r="Z792" i="1"/>
  <c r="V793" i="1"/>
  <c r="N793" i="1" s="1"/>
  <c r="Z793" i="1"/>
  <c r="V794" i="1"/>
  <c r="N794" i="1" s="1"/>
  <c r="Z794" i="1"/>
  <c r="V795" i="1"/>
  <c r="N795" i="1" s="1"/>
  <c r="Z795" i="1"/>
  <c r="V796" i="1"/>
  <c r="N796" i="1" s="1"/>
  <c r="Z796" i="1"/>
  <c r="V797" i="1"/>
  <c r="N797" i="1" s="1"/>
  <c r="Z797" i="1"/>
  <c r="V798" i="1"/>
  <c r="N798" i="1" s="1"/>
  <c r="Z798" i="1"/>
  <c r="V799" i="1"/>
  <c r="N799" i="1" s="1"/>
  <c r="Z799" i="1"/>
  <c r="V800" i="1"/>
  <c r="N800" i="1" s="1"/>
  <c r="Z800" i="1"/>
  <c r="V801" i="1"/>
  <c r="N801" i="1" s="1"/>
  <c r="Z801" i="1"/>
  <c r="V802" i="1"/>
  <c r="N802" i="1" s="1"/>
  <c r="Z802" i="1"/>
  <c r="V803" i="1"/>
  <c r="N803" i="1" s="1"/>
  <c r="Z803" i="1"/>
  <c r="V804" i="1"/>
  <c r="N804" i="1" s="1"/>
  <c r="Z804" i="1"/>
  <c r="V805" i="1"/>
  <c r="N805" i="1" s="1"/>
  <c r="Z805" i="1"/>
  <c r="V806" i="1"/>
  <c r="N806" i="1" s="1"/>
  <c r="Z806" i="1"/>
  <c r="V807" i="1"/>
  <c r="N807" i="1" s="1"/>
  <c r="Z807" i="1"/>
  <c r="V808" i="1"/>
  <c r="N808" i="1" s="1"/>
  <c r="Z808" i="1"/>
  <c r="V809" i="1"/>
  <c r="N809" i="1" s="1"/>
  <c r="Z809" i="1"/>
  <c r="V810" i="1"/>
  <c r="N810" i="1" s="1"/>
  <c r="Z810" i="1"/>
  <c r="V811" i="1"/>
  <c r="N811" i="1" s="1"/>
  <c r="Z811" i="1"/>
  <c r="V812" i="1"/>
  <c r="N812" i="1" s="1"/>
  <c r="Z812" i="1"/>
  <c r="V813" i="1"/>
  <c r="N813" i="1" s="1"/>
  <c r="Z813" i="1"/>
  <c r="V814" i="1"/>
  <c r="N814" i="1" s="1"/>
  <c r="Z814" i="1"/>
  <c r="V815" i="1"/>
  <c r="N815" i="1" s="1"/>
  <c r="Z815" i="1"/>
  <c r="V816" i="1"/>
  <c r="N816" i="1" s="1"/>
  <c r="Z816" i="1"/>
  <c r="V817" i="1"/>
  <c r="N817" i="1" s="1"/>
  <c r="Z817" i="1"/>
  <c r="V818" i="1"/>
  <c r="N818" i="1" s="1"/>
  <c r="Z818" i="1"/>
  <c r="V819" i="1"/>
  <c r="N819" i="1" s="1"/>
  <c r="Z819" i="1"/>
  <c r="V820" i="1"/>
  <c r="N820" i="1" s="1"/>
  <c r="Z820" i="1"/>
  <c r="V821" i="1"/>
  <c r="N821" i="1" s="1"/>
  <c r="Z821" i="1"/>
  <c r="V822" i="1"/>
  <c r="N822" i="1" s="1"/>
  <c r="Z822" i="1"/>
  <c r="V823" i="1"/>
  <c r="N823" i="1" s="1"/>
  <c r="Z823" i="1"/>
  <c r="V824" i="1"/>
  <c r="N824" i="1" s="1"/>
  <c r="Z824" i="1"/>
  <c r="V825" i="1"/>
  <c r="N825" i="1" s="1"/>
  <c r="Z825" i="1"/>
  <c r="V826" i="1"/>
  <c r="N826" i="1" s="1"/>
  <c r="Z826" i="1"/>
  <c r="V827" i="1"/>
  <c r="N827" i="1" s="1"/>
  <c r="Z827" i="1"/>
  <c r="V828" i="1"/>
  <c r="N828" i="1" s="1"/>
  <c r="Z828" i="1"/>
  <c r="V829" i="1"/>
  <c r="N829" i="1" s="1"/>
  <c r="Z829" i="1"/>
  <c r="V830" i="1"/>
  <c r="N830" i="1" s="1"/>
  <c r="Z830" i="1"/>
  <c r="V831" i="1"/>
  <c r="N831" i="1" s="1"/>
  <c r="Z831" i="1"/>
  <c r="V832" i="1"/>
  <c r="N832" i="1" s="1"/>
  <c r="Z832" i="1"/>
  <c r="V833" i="1"/>
  <c r="N833" i="1" s="1"/>
  <c r="Z833" i="1"/>
  <c r="V834" i="1"/>
  <c r="N834" i="1" s="1"/>
  <c r="Z834" i="1"/>
  <c r="V835" i="1"/>
  <c r="N835" i="1" s="1"/>
  <c r="Z835" i="1"/>
  <c r="V836" i="1"/>
  <c r="N836" i="1" s="1"/>
  <c r="Z836" i="1"/>
  <c r="V837" i="1"/>
  <c r="N837" i="1" s="1"/>
  <c r="Z837" i="1"/>
  <c r="V838" i="1"/>
  <c r="N838" i="1" s="1"/>
  <c r="Z838" i="1"/>
  <c r="V839" i="1"/>
  <c r="N839" i="1" s="1"/>
  <c r="Z839" i="1"/>
  <c r="V840" i="1"/>
  <c r="N840" i="1" s="1"/>
  <c r="Z840" i="1"/>
  <c r="V841" i="1"/>
  <c r="N841" i="1" s="1"/>
  <c r="Z841" i="1"/>
  <c r="V842" i="1"/>
  <c r="N842" i="1" s="1"/>
  <c r="Z842" i="1"/>
  <c r="V843" i="1"/>
  <c r="N843" i="1" s="1"/>
  <c r="Z843" i="1"/>
  <c r="V844" i="1"/>
  <c r="N844" i="1" s="1"/>
  <c r="Z844" i="1"/>
  <c r="V845" i="1"/>
  <c r="N845" i="1" s="1"/>
  <c r="Z845" i="1"/>
  <c r="V846" i="1"/>
  <c r="N846" i="1" s="1"/>
  <c r="Z846" i="1"/>
  <c r="V847" i="1"/>
  <c r="N847" i="1" s="1"/>
  <c r="Z847" i="1"/>
  <c r="V848" i="1"/>
  <c r="N848" i="1" s="1"/>
  <c r="Z848" i="1"/>
  <c r="V849" i="1"/>
  <c r="N849" i="1" s="1"/>
  <c r="Z849" i="1"/>
  <c r="V850" i="1"/>
  <c r="N850" i="1" s="1"/>
  <c r="Z850" i="1"/>
  <c r="V851" i="1"/>
  <c r="N851" i="1" s="1"/>
  <c r="Z851" i="1"/>
  <c r="V852" i="1"/>
  <c r="N852" i="1" s="1"/>
  <c r="Z852" i="1"/>
  <c r="V853" i="1"/>
  <c r="N853" i="1" s="1"/>
  <c r="Z853" i="1"/>
  <c r="V854" i="1"/>
  <c r="N854" i="1" s="1"/>
  <c r="Z854" i="1"/>
  <c r="V855" i="1"/>
  <c r="N855" i="1" s="1"/>
  <c r="Z855" i="1"/>
  <c r="V856" i="1"/>
  <c r="N856" i="1" s="1"/>
  <c r="Z856" i="1"/>
  <c r="V857" i="1"/>
  <c r="N857" i="1" s="1"/>
  <c r="Z857" i="1"/>
  <c r="V858" i="1"/>
  <c r="N858" i="1" s="1"/>
  <c r="Z858" i="1"/>
  <c r="V859" i="1"/>
  <c r="N859" i="1" s="1"/>
  <c r="Z859" i="1"/>
  <c r="V860" i="1"/>
  <c r="N860" i="1" s="1"/>
  <c r="Z860" i="1"/>
  <c r="V861" i="1"/>
  <c r="N861" i="1" s="1"/>
  <c r="Z861" i="1"/>
  <c r="V862" i="1"/>
  <c r="N862" i="1" s="1"/>
  <c r="Z862" i="1"/>
  <c r="V863" i="1"/>
  <c r="N863" i="1" s="1"/>
  <c r="Z863" i="1"/>
  <c r="V864" i="1"/>
  <c r="N864" i="1" s="1"/>
  <c r="Z864" i="1"/>
  <c r="V865" i="1"/>
  <c r="N865" i="1" s="1"/>
  <c r="Z865" i="1"/>
  <c r="V866" i="1"/>
  <c r="N866" i="1" s="1"/>
  <c r="Z866" i="1"/>
  <c r="V867" i="1"/>
  <c r="N867" i="1" s="1"/>
  <c r="Z867" i="1"/>
  <c r="V868" i="1"/>
  <c r="N868" i="1" s="1"/>
  <c r="Z868" i="1"/>
  <c r="V869" i="1"/>
  <c r="N869" i="1" s="1"/>
  <c r="Z869" i="1"/>
  <c r="V870" i="1"/>
  <c r="N870" i="1" s="1"/>
  <c r="Z870" i="1"/>
  <c r="V871" i="1"/>
  <c r="N871" i="1" s="1"/>
  <c r="Z871" i="1"/>
  <c r="V872" i="1"/>
  <c r="N872" i="1" s="1"/>
  <c r="Z872" i="1"/>
  <c r="V873" i="1"/>
  <c r="N873" i="1" s="1"/>
  <c r="Z873" i="1"/>
  <c r="V874" i="1"/>
  <c r="N874" i="1" s="1"/>
  <c r="Z874" i="1"/>
  <c r="V875" i="1"/>
  <c r="N875" i="1" s="1"/>
  <c r="Z875" i="1"/>
  <c r="V876" i="1"/>
  <c r="N876" i="1" s="1"/>
  <c r="Z876" i="1"/>
  <c r="V877" i="1"/>
  <c r="N877" i="1" s="1"/>
  <c r="Z877" i="1"/>
  <c r="V878" i="1"/>
  <c r="N878" i="1" s="1"/>
  <c r="Z878" i="1"/>
  <c r="V879" i="1"/>
  <c r="N879" i="1" s="1"/>
  <c r="Z879" i="1"/>
  <c r="V880" i="1"/>
  <c r="N880" i="1" s="1"/>
  <c r="Z880" i="1"/>
  <c r="V881" i="1"/>
  <c r="N881" i="1" s="1"/>
  <c r="Z881" i="1"/>
  <c r="V882" i="1"/>
  <c r="N882" i="1" s="1"/>
  <c r="Z882" i="1"/>
  <c r="V883" i="1"/>
  <c r="N883" i="1" s="1"/>
  <c r="Z883" i="1"/>
  <c r="V884" i="1"/>
  <c r="N884" i="1" s="1"/>
  <c r="Z884" i="1"/>
  <c r="V885" i="1"/>
  <c r="N885" i="1" s="1"/>
  <c r="Z885" i="1"/>
  <c r="V886" i="1"/>
  <c r="N886" i="1" s="1"/>
  <c r="Z886" i="1"/>
  <c r="V887" i="1"/>
  <c r="N887" i="1" s="1"/>
  <c r="Z887" i="1"/>
  <c r="V888" i="1"/>
  <c r="N888" i="1" s="1"/>
  <c r="Z888" i="1"/>
  <c r="V889" i="1"/>
  <c r="N889" i="1" s="1"/>
  <c r="Z889" i="1"/>
  <c r="V890" i="1"/>
  <c r="N890" i="1" s="1"/>
  <c r="Z890" i="1"/>
  <c r="V891" i="1"/>
  <c r="N891" i="1" s="1"/>
  <c r="Z891" i="1"/>
  <c r="V892" i="1"/>
  <c r="N892" i="1" s="1"/>
  <c r="Z892" i="1"/>
  <c r="V893" i="1"/>
  <c r="N893" i="1" s="1"/>
  <c r="Z893" i="1"/>
  <c r="V894" i="1"/>
  <c r="N894" i="1" s="1"/>
  <c r="Z894" i="1"/>
  <c r="V895" i="1"/>
  <c r="N895" i="1" s="1"/>
  <c r="Z895" i="1"/>
  <c r="V896" i="1"/>
  <c r="N896" i="1" s="1"/>
  <c r="Z896" i="1"/>
  <c r="V897" i="1"/>
  <c r="N897" i="1" s="1"/>
  <c r="Z897" i="1"/>
  <c r="V898" i="1"/>
  <c r="N898" i="1" s="1"/>
  <c r="Z898" i="1"/>
  <c r="V899" i="1"/>
  <c r="N899" i="1" s="1"/>
  <c r="Z899" i="1"/>
  <c r="V900" i="1"/>
  <c r="N900" i="1" s="1"/>
  <c r="Z900" i="1"/>
  <c r="V901" i="1"/>
  <c r="N901" i="1" s="1"/>
  <c r="Z901" i="1"/>
  <c r="V902" i="1"/>
  <c r="N902" i="1" s="1"/>
  <c r="Z902" i="1"/>
  <c r="V903" i="1"/>
  <c r="N903" i="1" s="1"/>
  <c r="Z903" i="1"/>
  <c r="V904" i="1"/>
  <c r="N904" i="1" s="1"/>
  <c r="Z904" i="1"/>
  <c r="V905" i="1"/>
  <c r="N905" i="1" s="1"/>
  <c r="Z905" i="1"/>
  <c r="V906" i="1"/>
  <c r="N906" i="1" s="1"/>
  <c r="Z906" i="1"/>
  <c r="V907" i="1"/>
  <c r="N907" i="1" s="1"/>
  <c r="Z907" i="1"/>
  <c r="V908" i="1"/>
  <c r="N908" i="1" s="1"/>
  <c r="Z908" i="1"/>
  <c r="V909" i="1"/>
  <c r="N909" i="1" s="1"/>
  <c r="Z909" i="1"/>
  <c r="V910" i="1"/>
  <c r="N910" i="1" s="1"/>
  <c r="Z910" i="1"/>
  <c r="V911" i="1"/>
  <c r="N911" i="1" s="1"/>
  <c r="Z911" i="1"/>
  <c r="V912" i="1"/>
  <c r="N912" i="1" s="1"/>
  <c r="Z912" i="1"/>
  <c r="V913" i="1"/>
  <c r="N913" i="1" s="1"/>
  <c r="Z913" i="1"/>
  <c r="V914" i="1"/>
  <c r="N914" i="1" s="1"/>
  <c r="Z914" i="1"/>
  <c r="V915" i="1"/>
  <c r="N915" i="1" s="1"/>
  <c r="Z915" i="1"/>
  <c r="V916" i="1"/>
  <c r="N916" i="1" s="1"/>
  <c r="Z916" i="1"/>
  <c r="V917" i="1"/>
  <c r="N917" i="1" s="1"/>
  <c r="Z917" i="1"/>
  <c r="V918" i="1"/>
  <c r="N918" i="1" s="1"/>
  <c r="Z918" i="1"/>
  <c r="V919" i="1"/>
  <c r="N919" i="1" s="1"/>
  <c r="Z919" i="1"/>
  <c r="V920" i="1"/>
  <c r="N920" i="1" s="1"/>
  <c r="Z920" i="1"/>
  <c r="V921" i="1"/>
  <c r="N921" i="1" s="1"/>
  <c r="Z921" i="1"/>
  <c r="V922" i="1"/>
  <c r="N922" i="1" s="1"/>
  <c r="Z922" i="1"/>
  <c r="V923" i="1"/>
  <c r="N923" i="1" s="1"/>
  <c r="Z923" i="1"/>
  <c r="V924" i="1"/>
  <c r="N924" i="1" s="1"/>
  <c r="Z924" i="1"/>
  <c r="V925" i="1"/>
  <c r="N925" i="1" s="1"/>
  <c r="Z925" i="1"/>
  <c r="V926" i="1"/>
  <c r="N926" i="1" s="1"/>
  <c r="Z926" i="1"/>
  <c r="V927" i="1"/>
  <c r="N927" i="1" s="1"/>
  <c r="Z927" i="1"/>
  <c r="V928" i="1"/>
  <c r="N928" i="1" s="1"/>
  <c r="Z928" i="1"/>
  <c r="V929" i="1"/>
  <c r="N929" i="1" s="1"/>
  <c r="Z929" i="1"/>
  <c r="V930" i="1"/>
  <c r="N930" i="1" s="1"/>
  <c r="Z930" i="1"/>
  <c r="V931" i="1"/>
  <c r="N931" i="1" s="1"/>
  <c r="Z931" i="1"/>
  <c r="V932" i="1"/>
  <c r="N932" i="1" s="1"/>
  <c r="Z932" i="1"/>
  <c r="V933" i="1"/>
  <c r="N933" i="1" s="1"/>
  <c r="Z933" i="1"/>
  <c r="V934" i="1"/>
  <c r="N934" i="1" s="1"/>
  <c r="Z934" i="1"/>
  <c r="V935" i="1"/>
  <c r="N935" i="1" s="1"/>
  <c r="Z935" i="1"/>
  <c r="V936" i="1"/>
  <c r="N936" i="1" s="1"/>
  <c r="Z936" i="1"/>
  <c r="V937" i="1"/>
  <c r="N937" i="1" s="1"/>
  <c r="Z937" i="1"/>
  <c r="V938" i="1"/>
  <c r="N938" i="1" s="1"/>
  <c r="Z938" i="1"/>
  <c r="V939" i="1"/>
  <c r="N939" i="1" s="1"/>
  <c r="Z939" i="1"/>
  <c r="V940" i="1"/>
  <c r="N940" i="1" s="1"/>
  <c r="Z940" i="1"/>
  <c r="V941" i="1"/>
  <c r="N941" i="1" s="1"/>
  <c r="Z941" i="1"/>
  <c r="V942" i="1"/>
  <c r="N942" i="1" s="1"/>
  <c r="Z942" i="1"/>
  <c r="V943" i="1"/>
  <c r="N943" i="1" s="1"/>
  <c r="Z943" i="1"/>
  <c r="V944" i="1"/>
  <c r="N944" i="1" s="1"/>
  <c r="Z944" i="1"/>
  <c r="V945" i="1"/>
  <c r="N945" i="1" s="1"/>
  <c r="Z945" i="1"/>
  <c r="V946" i="1"/>
  <c r="N946" i="1" s="1"/>
  <c r="Z946" i="1"/>
  <c r="V947" i="1"/>
  <c r="N947" i="1" s="1"/>
  <c r="Z947" i="1"/>
  <c r="V948" i="1"/>
  <c r="N948" i="1" s="1"/>
  <c r="Z948" i="1"/>
  <c r="V949" i="1"/>
  <c r="N949" i="1" s="1"/>
  <c r="Z949" i="1"/>
  <c r="V950" i="1"/>
  <c r="N950" i="1" s="1"/>
  <c r="Z950" i="1"/>
  <c r="V951" i="1"/>
  <c r="N951" i="1" s="1"/>
  <c r="Z951" i="1"/>
  <c r="V952" i="1"/>
  <c r="N952" i="1" s="1"/>
  <c r="Z952" i="1"/>
  <c r="V953" i="1"/>
  <c r="N953" i="1" s="1"/>
  <c r="Z953" i="1"/>
  <c r="V954" i="1"/>
  <c r="N954" i="1" s="1"/>
  <c r="Z954" i="1"/>
  <c r="V955" i="1"/>
  <c r="N955" i="1" s="1"/>
  <c r="Z955" i="1"/>
  <c r="V956" i="1"/>
  <c r="N956" i="1" s="1"/>
  <c r="Z956" i="1"/>
  <c r="V957" i="1"/>
  <c r="N957" i="1" s="1"/>
  <c r="Z957" i="1"/>
  <c r="V958" i="1"/>
  <c r="N958" i="1" s="1"/>
  <c r="Z958" i="1"/>
  <c r="V959" i="1"/>
  <c r="N959" i="1" s="1"/>
  <c r="Z959" i="1"/>
  <c r="V960" i="1"/>
  <c r="N960" i="1" s="1"/>
  <c r="Z960" i="1"/>
  <c r="V961" i="1"/>
  <c r="N961" i="1" s="1"/>
  <c r="Z961" i="1"/>
  <c r="V962" i="1"/>
  <c r="N962" i="1" s="1"/>
  <c r="Z962" i="1"/>
  <c r="V963" i="1"/>
  <c r="N963" i="1" s="1"/>
  <c r="Z963" i="1"/>
  <c r="V964" i="1"/>
  <c r="N964" i="1" s="1"/>
  <c r="Z964" i="1"/>
  <c r="V965" i="1"/>
  <c r="N965" i="1" s="1"/>
  <c r="Z965" i="1"/>
  <c r="V966" i="1"/>
  <c r="N966" i="1" s="1"/>
  <c r="Z966" i="1"/>
  <c r="V967" i="1"/>
  <c r="N967" i="1" s="1"/>
  <c r="Z967" i="1"/>
  <c r="V968" i="1"/>
  <c r="N968" i="1" s="1"/>
  <c r="Z968" i="1"/>
  <c r="V969" i="1"/>
  <c r="N969" i="1" s="1"/>
  <c r="Z969" i="1"/>
  <c r="V970" i="1"/>
  <c r="N970" i="1" s="1"/>
  <c r="Z970" i="1"/>
  <c r="V971" i="1"/>
  <c r="N971" i="1" s="1"/>
  <c r="Z971" i="1"/>
  <c r="V972" i="1"/>
  <c r="N972" i="1" s="1"/>
  <c r="Z972" i="1"/>
  <c r="V973" i="1"/>
  <c r="N973" i="1" s="1"/>
  <c r="Z973" i="1"/>
  <c r="V974" i="1"/>
  <c r="N974" i="1" s="1"/>
  <c r="Z974" i="1"/>
  <c r="V975" i="1"/>
  <c r="N975" i="1" s="1"/>
  <c r="Z975" i="1"/>
  <c r="V976" i="1"/>
  <c r="N976" i="1" s="1"/>
  <c r="Z976" i="1"/>
  <c r="V977" i="1"/>
  <c r="N977" i="1" s="1"/>
  <c r="Z977" i="1"/>
  <c r="V978" i="1"/>
  <c r="N978" i="1" s="1"/>
  <c r="Z978" i="1"/>
  <c r="V979" i="1"/>
  <c r="N979" i="1" s="1"/>
  <c r="Z979" i="1"/>
  <c r="V980" i="1"/>
  <c r="N980" i="1" s="1"/>
  <c r="Z980" i="1"/>
  <c r="V981" i="1"/>
  <c r="N981" i="1" s="1"/>
  <c r="Z981" i="1"/>
  <c r="V982" i="1"/>
  <c r="N982" i="1" s="1"/>
  <c r="Z982" i="1"/>
  <c r="V983" i="1"/>
  <c r="N983" i="1" s="1"/>
  <c r="Z983" i="1"/>
  <c r="V984" i="1"/>
  <c r="N984" i="1" s="1"/>
  <c r="Z984" i="1"/>
  <c r="V985" i="1"/>
  <c r="N985" i="1" s="1"/>
  <c r="Z985" i="1"/>
  <c r="V986" i="1"/>
  <c r="N986" i="1" s="1"/>
  <c r="Z986" i="1"/>
  <c r="V987" i="1"/>
  <c r="N987" i="1" s="1"/>
  <c r="Z987" i="1"/>
  <c r="V988" i="1"/>
  <c r="N988" i="1" s="1"/>
  <c r="Z988" i="1"/>
  <c r="V989" i="1"/>
  <c r="N989" i="1" s="1"/>
  <c r="Z989" i="1"/>
  <c r="V990" i="1"/>
  <c r="N990" i="1" s="1"/>
  <c r="Z990" i="1"/>
  <c r="V991" i="1"/>
  <c r="N991" i="1" s="1"/>
  <c r="Z991" i="1"/>
  <c r="V992" i="1"/>
  <c r="N992" i="1" s="1"/>
  <c r="Z992" i="1"/>
  <c r="V993" i="1"/>
  <c r="N993" i="1" s="1"/>
  <c r="Z993" i="1"/>
  <c r="V994" i="1"/>
  <c r="N994" i="1" s="1"/>
  <c r="Z994" i="1"/>
  <c r="V995" i="1"/>
  <c r="N995" i="1" s="1"/>
  <c r="Z995" i="1"/>
  <c r="V996" i="1"/>
  <c r="N996" i="1" s="1"/>
  <c r="Z996" i="1"/>
  <c r="V997" i="1"/>
  <c r="N997" i="1" s="1"/>
  <c r="Z997" i="1"/>
  <c r="V998" i="1"/>
  <c r="N998" i="1" s="1"/>
  <c r="Z998" i="1"/>
  <c r="V999" i="1"/>
  <c r="N999" i="1" s="1"/>
  <c r="Z999" i="1"/>
  <c r="V1000" i="1"/>
  <c r="N1000" i="1" s="1"/>
  <c r="Z1000" i="1"/>
  <c r="V1001" i="1"/>
  <c r="N1001" i="1" s="1"/>
  <c r="Z1001" i="1"/>
  <c r="V1002" i="1"/>
  <c r="N1002" i="1" s="1"/>
  <c r="Z1002" i="1"/>
  <c r="V1003" i="1"/>
  <c r="N1003" i="1" s="1"/>
  <c r="Z1003" i="1"/>
  <c r="V1004" i="1"/>
  <c r="N1004" i="1" s="1"/>
  <c r="Z1004" i="1"/>
  <c r="V1005" i="1"/>
  <c r="N1005" i="1" s="1"/>
  <c r="Z1005" i="1"/>
  <c r="V1006" i="1"/>
  <c r="N1006" i="1" s="1"/>
  <c r="N8" i="1" l="1"/>
  <c r="X8" i="1" s="1"/>
  <c r="X1006" i="1"/>
  <c r="Y1006" i="1" s="1"/>
  <c r="Z1006" i="1" s="1"/>
  <c r="AA1006" i="1" s="1"/>
  <c r="AB1006" i="1" s="1"/>
  <c r="X7" i="1"/>
  <c r="A16" i="2" l="1" a="1"/>
  <c r="A16" i="2" s="1"/>
  <c r="AH8" i="1"/>
  <c r="Q8" i="1" s="1"/>
  <c r="AH9" i="1"/>
  <c r="AH10" i="1"/>
  <c r="Q10" i="1" s="1"/>
  <c r="AH11" i="1"/>
  <c r="Q11" i="1" s="1"/>
  <c r="Y11" i="1" s="1"/>
  <c r="Z11" i="1" s="1"/>
  <c r="AA11" i="1" s="1"/>
  <c r="AH12" i="1"/>
  <c r="Q12" i="1" s="1"/>
  <c r="Y12" i="1" s="1"/>
  <c r="AH14" i="1"/>
  <c r="Q14" i="1" s="1"/>
  <c r="Y14" i="1" s="1"/>
  <c r="AH15" i="1"/>
  <c r="Q15" i="1" s="1"/>
  <c r="Y15" i="1" s="1"/>
  <c r="AH16" i="1"/>
  <c r="Q16" i="1" s="1"/>
  <c r="Y16" i="1" s="1"/>
  <c r="AH17" i="1"/>
  <c r="Q17" i="1" s="1"/>
  <c r="Y17" i="1" s="1"/>
  <c r="AH18" i="1"/>
  <c r="Q18" i="1" s="1"/>
  <c r="Y18" i="1" s="1"/>
  <c r="AH19" i="1"/>
  <c r="Q19" i="1" s="1"/>
  <c r="Y19" i="1" s="1"/>
  <c r="AH20" i="1"/>
  <c r="Q20" i="1" s="1"/>
  <c r="Y20" i="1" s="1"/>
  <c r="AH21" i="1"/>
  <c r="Q21" i="1" s="1"/>
  <c r="Y21" i="1" s="1"/>
  <c r="AH22" i="1"/>
  <c r="Q22" i="1" s="1"/>
  <c r="Y22" i="1" s="1"/>
  <c r="AH23" i="1"/>
  <c r="Q23" i="1" s="1"/>
  <c r="Y23" i="1" s="1"/>
  <c r="AH24" i="1"/>
  <c r="Q24" i="1" s="1"/>
  <c r="Y24" i="1" s="1"/>
  <c r="AH25" i="1"/>
  <c r="Q25" i="1" s="1"/>
  <c r="Y25" i="1" s="1"/>
  <c r="AH26" i="1"/>
  <c r="Q26" i="1" s="1"/>
  <c r="Y26" i="1" s="1"/>
  <c r="AH27" i="1"/>
  <c r="Q27" i="1" s="1"/>
  <c r="Y27" i="1" s="1"/>
  <c r="AH28" i="1"/>
  <c r="Q28" i="1" s="1"/>
  <c r="Y28" i="1" s="1"/>
  <c r="AH29" i="1"/>
  <c r="Q29" i="1" s="1"/>
  <c r="Y29" i="1" s="1"/>
  <c r="AH30" i="1"/>
  <c r="Q30" i="1" s="1"/>
  <c r="Y30" i="1" s="1"/>
  <c r="AH31" i="1"/>
  <c r="Q31" i="1" s="1"/>
  <c r="Y31" i="1" s="1"/>
  <c r="AH32" i="1"/>
  <c r="Q32" i="1" s="1"/>
  <c r="Y32" i="1" s="1"/>
  <c r="AH33" i="1"/>
  <c r="Q33" i="1" s="1"/>
  <c r="Y33" i="1" s="1"/>
  <c r="AH34" i="1"/>
  <c r="Q34" i="1" s="1"/>
  <c r="Y34" i="1" s="1"/>
  <c r="AH35" i="1"/>
  <c r="Q35" i="1" s="1"/>
  <c r="Y35" i="1" s="1"/>
  <c r="AH36" i="1"/>
  <c r="Q36" i="1" s="1"/>
  <c r="Y36" i="1" s="1"/>
  <c r="AH37" i="1"/>
  <c r="Q37" i="1" s="1"/>
  <c r="Y37" i="1" s="1"/>
  <c r="AH38" i="1"/>
  <c r="Q38" i="1" s="1"/>
  <c r="Y38" i="1" s="1"/>
  <c r="AH39" i="1"/>
  <c r="Q39" i="1" s="1"/>
  <c r="Y39" i="1" s="1"/>
  <c r="AH40" i="1"/>
  <c r="Q40" i="1" s="1"/>
  <c r="Y40" i="1" s="1"/>
  <c r="AH41" i="1"/>
  <c r="Q41" i="1" s="1"/>
  <c r="Y41" i="1" s="1"/>
  <c r="AH42" i="1"/>
  <c r="Q42" i="1" s="1"/>
  <c r="Y42" i="1" s="1"/>
  <c r="AH43" i="1"/>
  <c r="Q43" i="1" s="1"/>
  <c r="Y43" i="1" s="1"/>
  <c r="AH44" i="1"/>
  <c r="Q44" i="1" s="1"/>
  <c r="Y44" i="1" s="1"/>
  <c r="AH45" i="1"/>
  <c r="Q45" i="1" s="1"/>
  <c r="Y45" i="1" s="1"/>
  <c r="AH46" i="1"/>
  <c r="Q46" i="1" s="1"/>
  <c r="Y46" i="1" s="1"/>
  <c r="AH47" i="1"/>
  <c r="Q47" i="1" s="1"/>
  <c r="Y47" i="1" s="1"/>
  <c r="AH48" i="1"/>
  <c r="Q48" i="1" s="1"/>
  <c r="Y48" i="1" s="1"/>
  <c r="AH49" i="1"/>
  <c r="Q49" i="1" s="1"/>
  <c r="Y49" i="1" s="1"/>
  <c r="AH50" i="1"/>
  <c r="Q50" i="1" s="1"/>
  <c r="Y50" i="1" s="1"/>
  <c r="AH51" i="1"/>
  <c r="Q51" i="1" s="1"/>
  <c r="Y51" i="1" s="1"/>
  <c r="AH52" i="1"/>
  <c r="Q52" i="1" s="1"/>
  <c r="Y52" i="1" s="1"/>
  <c r="AH53" i="1"/>
  <c r="Q53" i="1" s="1"/>
  <c r="Y53" i="1" s="1"/>
  <c r="AH54" i="1"/>
  <c r="Q54" i="1" s="1"/>
  <c r="Y54" i="1" s="1"/>
  <c r="AH55" i="1"/>
  <c r="Q55" i="1" s="1"/>
  <c r="Y55" i="1" s="1"/>
  <c r="AH56" i="1"/>
  <c r="Q56" i="1" s="1"/>
  <c r="Y56" i="1" s="1"/>
  <c r="AH57" i="1"/>
  <c r="Q57" i="1" s="1"/>
  <c r="Y57" i="1" s="1"/>
  <c r="AH58" i="1"/>
  <c r="Q58" i="1" s="1"/>
  <c r="Y58" i="1" s="1"/>
  <c r="AH59" i="1"/>
  <c r="Q59" i="1" s="1"/>
  <c r="Y59" i="1" s="1"/>
  <c r="AH60" i="1"/>
  <c r="Q60" i="1" s="1"/>
  <c r="Y60" i="1" s="1"/>
  <c r="AH61" i="1"/>
  <c r="Q61" i="1" s="1"/>
  <c r="Y61" i="1" s="1"/>
  <c r="AH62" i="1"/>
  <c r="Q62" i="1" s="1"/>
  <c r="Y62" i="1" s="1"/>
  <c r="AH63" i="1"/>
  <c r="Q63" i="1" s="1"/>
  <c r="Y63" i="1" s="1"/>
  <c r="AH64" i="1"/>
  <c r="Q64" i="1" s="1"/>
  <c r="Y64" i="1" s="1"/>
  <c r="AH65" i="1"/>
  <c r="Q65" i="1" s="1"/>
  <c r="Y65" i="1" s="1"/>
  <c r="AH66" i="1"/>
  <c r="Q66" i="1" s="1"/>
  <c r="Y66" i="1" s="1"/>
  <c r="AH67" i="1"/>
  <c r="Q67" i="1" s="1"/>
  <c r="Y67" i="1" s="1"/>
  <c r="AH68" i="1"/>
  <c r="Q68" i="1" s="1"/>
  <c r="Y68" i="1" s="1"/>
  <c r="AH69" i="1"/>
  <c r="Q69" i="1" s="1"/>
  <c r="Y69" i="1" s="1"/>
  <c r="AH70" i="1"/>
  <c r="Q70" i="1" s="1"/>
  <c r="Y70" i="1" s="1"/>
  <c r="AH71" i="1"/>
  <c r="Q71" i="1" s="1"/>
  <c r="Y71" i="1" s="1"/>
  <c r="AH72" i="1"/>
  <c r="Q72" i="1" s="1"/>
  <c r="Y72" i="1" s="1"/>
  <c r="AH73" i="1"/>
  <c r="Q73" i="1" s="1"/>
  <c r="Y73" i="1" s="1"/>
  <c r="AH74" i="1"/>
  <c r="Q74" i="1" s="1"/>
  <c r="Y74" i="1" s="1"/>
  <c r="AH75" i="1"/>
  <c r="Q75" i="1" s="1"/>
  <c r="Y75" i="1" s="1"/>
  <c r="AH76" i="1"/>
  <c r="Q76" i="1" s="1"/>
  <c r="Y76" i="1" s="1"/>
  <c r="AH77" i="1"/>
  <c r="Q77" i="1" s="1"/>
  <c r="Y77" i="1" s="1"/>
  <c r="AH78" i="1"/>
  <c r="Q78" i="1" s="1"/>
  <c r="Y78" i="1" s="1"/>
  <c r="AH79" i="1"/>
  <c r="Q79" i="1" s="1"/>
  <c r="Y79" i="1" s="1"/>
  <c r="AH80" i="1"/>
  <c r="Q80" i="1" s="1"/>
  <c r="Y80" i="1" s="1"/>
  <c r="AH81" i="1"/>
  <c r="Q81" i="1" s="1"/>
  <c r="Y81" i="1" s="1"/>
  <c r="AH82" i="1"/>
  <c r="Q82" i="1" s="1"/>
  <c r="Y82" i="1" s="1"/>
  <c r="AH83" i="1"/>
  <c r="Q83" i="1" s="1"/>
  <c r="Y83" i="1" s="1"/>
  <c r="AH84" i="1"/>
  <c r="Q84" i="1" s="1"/>
  <c r="Y84" i="1" s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201" i="1"/>
  <c r="AH202" i="1"/>
  <c r="AH203" i="1"/>
  <c r="AH204" i="1"/>
  <c r="AH205" i="1"/>
  <c r="AH206" i="1"/>
  <c r="AH207" i="1"/>
  <c r="AH208" i="1"/>
  <c r="AH209" i="1"/>
  <c r="AH210" i="1"/>
  <c r="AH211" i="1"/>
  <c r="AH212" i="1"/>
  <c r="AH213" i="1"/>
  <c r="AH214" i="1"/>
  <c r="AH215" i="1"/>
  <c r="AH216" i="1"/>
  <c r="AH217" i="1"/>
  <c r="AH218" i="1"/>
  <c r="AH219" i="1"/>
  <c r="AH220" i="1"/>
  <c r="AH221" i="1"/>
  <c r="AH222" i="1"/>
  <c r="AH223" i="1"/>
  <c r="AH224" i="1"/>
  <c r="AH225" i="1"/>
  <c r="AH226" i="1"/>
  <c r="AH227" i="1"/>
  <c r="AH228" i="1"/>
  <c r="AH229" i="1"/>
  <c r="AH230" i="1"/>
  <c r="AH231" i="1"/>
  <c r="AH232" i="1"/>
  <c r="AH233" i="1"/>
  <c r="AH234" i="1"/>
  <c r="AH235" i="1"/>
  <c r="AH236" i="1"/>
  <c r="AH237" i="1"/>
  <c r="AH238" i="1"/>
  <c r="AH239" i="1"/>
  <c r="AH240" i="1"/>
  <c r="AH241" i="1"/>
  <c r="AH242" i="1"/>
  <c r="AH243" i="1"/>
  <c r="AH244" i="1"/>
  <c r="AH245" i="1"/>
  <c r="AH246" i="1"/>
  <c r="AH247" i="1"/>
  <c r="AH248" i="1"/>
  <c r="AH249" i="1"/>
  <c r="AH250" i="1"/>
  <c r="AH251" i="1"/>
  <c r="AH252" i="1"/>
  <c r="AH253" i="1"/>
  <c r="AH254" i="1"/>
  <c r="AH255" i="1"/>
  <c r="AH256" i="1"/>
  <c r="AH257" i="1"/>
  <c r="AH258" i="1"/>
  <c r="AH259" i="1"/>
  <c r="AH260" i="1"/>
  <c r="AH261" i="1"/>
  <c r="AH262" i="1"/>
  <c r="AH263" i="1"/>
  <c r="AH264" i="1"/>
  <c r="AH265" i="1"/>
  <c r="AH266" i="1"/>
  <c r="AH267" i="1"/>
  <c r="AH268" i="1"/>
  <c r="AH269" i="1"/>
  <c r="AH270" i="1"/>
  <c r="AH271" i="1"/>
  <c r="AH272" i="1"/>
  <c r="AH273" i="1"/>
  <c r="AH274" i="1"/>
  <c r="AH275" i="1"/>
  <c r="AH276" i="1"/>
  <c r="AH277" i="1"/>
  <c r="AH278" i="1"/>
  <c r="AH279" i="1"/>
  <c r="AH280" i="1"/>
  <c r="AH281" i="1"/>
  <c r="AH282" i="1"/>
  <c r="AH283" i="1"/>
  <c r="AH284" i="1"/>
  <c r="AH285" i="1"/>
  <c r="AH286" i="1"/>
  <c r="AH287" i="1"/>
  <c r="AH288" i="1"/>
  <c r="AH289" i="1"/>
  <c r="AH290" i="1"/>
  <c r="AH291" i="1"/>
  <c r="AH292" i="1"/>
  <c r="AH293" i="1"/>
  <c r="AH294" i="1"/>
  <c r="AH295" i="1"/>
  <c r="AH296" i="1"/>
  <c r="AH297" i="1"/>
  <c r="AH298" i="1"/>
  <c r="AH299" i="1"/>
  <c r="AH300" i="1"/>
  <c r="AH301" i="1"/>
  <c r="AH302" i="1"/>
  <c r="AH303" i="1"/>
  <c r="AH304" i="1"/>
  <c r="AH305" i="1"/>
  <c r="AH306" i="1"/>
  <c r="AH307" i="1"/>
  <c r="AH308" i="1"/>
  <c r="AH309" i="1"/>
  <c r="AH310" i="1"/>
  <c r="AH311" i="1"/>
  <c r="AH312" i="1"/>
  <c r="AH313" i="1"/>
  <c r="AH314" i="1"/>
  <c r="AH315" i="1"/>
  <c r="AH316" i="1"/>
  <c r="AH317" i="1"/>
  <c r="AH318" i="1"/>
  <c r="AH319" i="1"/>
  <c r="AH320" i="1"/>
  <c r="AH321" i="1"/>
  <c r="AH322" i="1"/>
  <c r="AH323" i="1"/>
  <c r="AH324" i="1"/>
  <c r="AH325" i="1"/>
  <c r="AH326" i="1"/>
  <c r="AH327" i="1"/>
  <c r="AH328" i="1"/>
  <c r="AH329" i="1"/>
  <c r="AH330" i="1"/>
  <c r="AH331" i="1"/>
  <c r="AH332" i="1"/>
  <c r="AH333" i="1"/>
  <c r="AH334" i="1"/>
  <c r="AH335" i="1"/>
  <c r="AH336" i="1"/>
  <c r="AH337" i="1"/>
  <c r="AH338" i="1"/>
  <c r="AH339" i="1"/>
  <c r="AH340" i="1"/>
  <c r="AH341" i="1"/>
  <c r="AH342" i="1"/>
  <c r="AH343" i="1"/>
  <c r="AH344" i="1"/>
  <c r="AH345" i="1"/>
  <c r="AH346" i="1"/>
  <c r="AH347" i="1"/>
  <c r="AH348" i="1"/>
  <c r="AH349" i="1"/>
  <c r="AH350" i="1"/>
  <c r="AH351" i="1"/>
  <c r="AH352" i="1"/>
  <c r="AH353" i="1"/>
  <c r="AH354" i="1"/>
  <c r="AH355" i="1"/>
  <c r="AH356" i="1"/>
  <c r="AH357" i="1"/>
  <c r="AH358" i="1"/>
  <c r="AH359" i="1"/>
  <c r="AH360" i="1"/>
  <c r="AH361" i="1"/>
  <c r="AH362" i="1"/>
  <c r="AH363" i="1"/>
  <c r="AH364" i="1"/>
  <c r="AH365" i="1"/>
  <c r="AH366" i="1"/>
  <c r="AH367" i="1"/>
  <c r="AH368" i="1"/>
  <c r="AH369" i="1"/>
  <c r="AH370" i="1"/>
  <c r="AH371" i="1"/>
  <c r="AH372" i="1"/>
  <c r="AH373" i="1"/>
  <c r="AH374" i="1"/>
  <c r="AH375" i="1"/>
  <c r="AH376" i="1"/>
  <c r="AH377" i="1"/>
  <c r="AH378" i="1"/>
  <c r="AH379" i="1"/>
  <c r="AH380" i="1"/>
  <c r="AH381" i="1"/>
  <c r="AH382" i="1"/>
  <c r="AH383" i="1"/>
  <c r="AH384" i="1"/>
  <c r="AH385" i="1"/>
  <c r="AH386" i="1"/>
  <c r="AH387" i="1"/>
  <c r="AH388" i="1"/>
  <c r="AH389" i="1"/>
  <c r="AH390" i="1"/>
  <c r="AH391" i="1"/>
  <c r="AH392" i="1"/>
  <c r="AH393" i="1"/>
  <c r="AH394" i="1"/>
  <c r="AH395" i="1"/>
  <c r="AH396" i="1"/>
  <c r="AH397" i="1"/>
  <c r="AH398" i="1"/>
  <c r="AH399" i="1"/>
  <c r="AH400" i="1"/>
  <c r="AH401" i="1"/>
  <c r="AH402" i="1"/>
  <c r="AH403" i="1"/>
  <c r="AH404" i="1"/>
  <c r="AH405" i="1"/>
  <c r="AH406" i="1"/>
  <c r="AH407" i="1"/>
  <c r="AH408" i="1"/>
  <c r="AH409" i="1"/>
  <c r="AH410" i="1"/>
  <c r="AH411" i="1"/>
  <c r="AH412" i="1"/>
  <c r="AH413" i="1"/>
  <c r="AH414" i="1"/>
  <c r="AH415" i="1"/>
  <c r="AH416" i="1"/>
  <c r="AH417" i="1"/>
  <c r="AH418" i="1"/>
  <c r="AH419" i="1"/>
  <c r="AH420" i="1"/>
  <c r="AH421" i="1"/>
  <c r="AH422" i="1"/>
  <c r="AH423" i="1"/>
  <c r="AH424" i="1"/>
  <c r="AH425" i="1"/>
  <c r="AH426" i="1"/>
  <c r="AH427" i="1"/>
  <c r="AH428" i="1"/>
  <c r="AH429" i="1"/>
  <c r="AH430" i="1"/>
  <c r="AH431" i="1"/>
  <c r="AH432" i="1"/>
  <c r="AH433" i="1"/>
  <c r="AH434" i="1"/>
  <c r="AH435" i="1"/>
  <c r="AH436" i="1"/>
  <c r="AH437" i="1"/>
  <c r="AH438" i="1"/>
  <c r="AH439" i="1"/>
  <c r="AH440" i="1"/>
  <c r="AH441" i="1"/>
  <c r="AH442" i="1"/>
  <c r="AH443" i="1"/>
  <c r="AH444" i="1"/>
  <c r="AH445" i="1"/>
  <c r="AH446" i="1"/>
  <c r="AH447" i="1"/>
  <c r="AH448" i="1"/>
  <c r="AH449" i="1"/>
  <c r="AH450" i="1"/>
  <c r="AH451" i="1"/>
  <c r="AH452" i="1"/>
  <c r="AH453" i="1"/>
  <c r="AH454" i="1"/>
  <c r="AH455" i="1"/>
  <c r="AH456" i="1"/>
  <c r="AH457" i="1"/>
  <c r="AH458" i="1"/>
  <c r="AH459" i="1"/>
  <c r="AH460" i="1"/>
  <c r="AH461" i="1"/>
  <c r="AH462" i="1"/>
  <c r="AH463" i="1"/>
  <c r="AH464" i="1"/>
  <c r="AH465" i="1"/>
  <c r="AH466" i="1"/>
  <c r="AH467" i="1"/>
  <c r="AH468" i="1"/>
  <c r="AH469" i="1"/>
  <c r="AH470" i="1"/>
  <c r="AH471" i="1"/>
  <c r="AH472" i="1"/>
  <c r="AH473" i="1"/>
  <c r="AH474" i="1"/>
  <c r="AH475" i="1"/>
  <c r="AH476" i="1"/>
  <c r="AH477" i="1"/>
  <c r="AH478" i="1"/>
  <c r="AH479" i="1"/>
  <c r="AH480" i="1"/>
  <c r="AH481" i="1"/>
  <c r="AH482" i="1"/>
  <c r="AH483" i="1"/>
  <c r="AH484" i="1"/>
  <c r="AH485" i="1"/>
  <c r="AH486" i="1"/>
  <c r="AH487" i="1"/>
  <c r="AH488" i="1"/>
  <c r="AH489" i="1"/>
  <c r="AH490" i="1"/>
  <c r="AH491" i="1"/>
  <c r="AH492" i="1"/>
  <c r="AH493" i="1"/>
  <c r="AH494" i="1"/>
  <c r="AH495" i="1"/>
  <c r="AH496" i="1"/>
  <c r="AH497" i="1"/>
  <c r="AH498" i="1"/>
  <c r="AH499" i="1"/>
  <c r="AH500" i="1"/>
  <c r="AH501" i="1"/>
  <c r="AH502" i="1"/>
  <c r="AH503" i="1"/>
  <c r="AH504" i="1"/>
  <c r="AH505" i="1"/>
  <c r="AH506" i="1"/>
  <c r="AH507" i="1"/>
  <c r="AH508" i="1"/>
  <c r="AH509" i="1"/>
  <c r="AH510" i="1"/>
  <c r="AH511" i="1"/>
  <c r="AH512" i="1"/>
  <c r="AH513" i="1"/>
  <c r="AH514" i="1"/>
  <c r="AH515" i="1"/>
  <c r="AH516" i="1"/>
  <c r="AH517" i="1"/>
  <c r="AH518" i="1"/>
  <c r="AH519" i="1"/>
  <c r="AH520" i="1"/>
  <c r="AH521" i="1"/>
  <c r="AH522" i="1"/>
  <c r="AH523" i="1"/>
  <c r="AH524" i="1"/>
  <c r="AH525" i="1"/>
  <c r="AH526" i="1"/>
  <c r="AH527" i="1"/>
  <c r="AH528" i="1"/>
  <c r="AH529" i="1"/>
  <c r="AH530" i="1"/>
  <c r="AH531" i="1"/>
  <c r="AH532" i="1"/>
  <c r="AH533" i="1"/>
  <c r="AH534" i="1"/>
  <c r="AH535" i="1"/>
  <c r="AH536" i="1"/>
  <c r="AH537" i="1"/>
  <c r="AH538" i="1"/>
  <c r="AH539" i="1"/>
  <c r="AH540" i="1"/>
  <c r="AH541" i="1"/>
  <c r="AH542" i="1"/>
  <c r="AH543" i="1"/>
  <c r="AH544" i="1"/>
  <c r="AH545" i="1"/>
  <c r="AH546" i="1"/>
  <c r="AH547" i="1"/>
  <c r="AH548" i="1"/>
  <c r="AH549" i="1"/>
  <c r="AH550" i="1"/>
  <c r="AH551" i="1"/>
  <c r="AH552" i="1"/>
  <c r="AH553" i="1"/>
  <c r="AH554" i="1"/>
  <c r="AH555" i="1"/>
  <c r="AH556" i="1"/>
  <c r="AH557" i="1"/>
  <c r="AH558" i="1"/>
  <c r="AH559" i="1"/>
  <c r="AH560" i="1"/>
  <c r="AH561" i="1"/>
  <c r="AH562" i="1"/>
  <c r="AH563" i="1"/>
  <c r="AH564" i="1"/>
  <c r="AH565" i="1"/>
  <c r="AH566" i="1"/>
  <c r="AH567" i="1"/>
  <c r="AH568" i="1"/>
  <c r="AH569" i="1"/>
  <c r="AH570" i="1"/>
  <c r="AH571" i="1"/>
  <c r="AH572" i="1"/>
  <c r="AH573" i="1"/>
  <c r="AH574" i="1"/>
  <c r="AH575" i="1"/>
  <c r="AH576" i="1"/>
  <c r="AH577" i="1"/>
  <c r="AH578" i="1"/>
  <c r="AH579" i="1"/>
  <c r="AH580" i="1"/>
  <c r="AH581" i="1"/>
  <c r="AH582" i="1"/>
  <c r="AH583" i="1"/>
  <c r="AH584" i="1"/>
  <c r="AH585" i="1"/>
  <c r="AH586" i="1"/>
  <c r="AH587" i="1"/>
  <c r="AH588" i="1"/>
  <c r="AH589" i="1"/>
  <c r="AH590" i="1"/>
  <c r="AH591" i="1"/>
  <c r="AH592" i="1"/>
  <c r="AH593" i="1"/>
  <c r="AH594" i="1"/>
  <c r="AH595" i="1"/>
  <c r="AH596" i="1"/>
  <c r="AH597" i="1"/>
  <c r="AH598" i="1"/>
  <c r="AH599" i="1"/>
  <c r="AH600" i="1"/>
  <c r="AH601" i="1"/>
  <c r="AH602" i="1"/>
  <c r="AH603" i="1"/>
  <c r="AH604" i="1"/>
  <c r="AH605" i="1"/>
  <c r="AH606" i="1"/>
  <c r="AH607" i="1"/>
  <c r="AH608" i="1"/>
  <c r="AH609" i="1"/>
  <c r="AH610" i="1"/>
  <c r="AH611" i="1"/>
  <c r="AH612" i="1"/>
  <c r="AH613" i="1"/>
  <c r="AH614" i="1"/>
  <c r="AH615" i="1"/>
  <c r="AH616" i="1"/>
  <c r="AH617" i="1"/>
  <c r="AH618" i="1"/>
  <c r="AH619" i="1"/>
  <c r="AH620" i="1"/>
  <c r="AH621" i="1"/>
  <c r="AH622" i="1"/>
  <c r="AH623" i="1"/>
  <c r="AH624" i="1"/>
  <c r="AH625" i="1"/>
  <c r="AH626" i="1"/>
  <c r="AH627" i="1"/>
  <c r="AH628" i="1"/>
  <c r="AH629" i="1"/>
  <c r="AH630" i="1"/>
  <c r="AH631" i="1"/>
  <c r="AH632" i="1"/>
  <c r="AH633" i="1"/>
  <c r="AH634" i="1"/>
  <c r="AH635" i="1"/>
  <c r="AH636" i="1"/>
  <c r="AH637" i="1"/>
  <c r="AH638" i="1"/>
  <c r="AH639" i="1"/>
  <c r="AH640" i="1"/>
  <c r="AH641" i="1"/>
  <c r="AH642" i="1"/>
  <c r="AH643" i="1"/>
  <c r="AH644" i="1"/>
  <c r="AH645" i="1"/>
  <c r="AH646" i="1"/>
  <c r="AH647" i="1"/>
  <c r="AH648" i="1"/>
  <c r="AH649" i="1"/>
  <c r="AH650" i="1"/>
  <c r="AH651" i="1"/>
  <c r="AH652" i="1"/>
  <c r="AH653" i="1"/>
  <c r="AH654" i="1"/>
  <c r="AH655" i="1"/>
  <c r="AH656" i="1"/>
  <c r="AH657" i="1"/>
  <c r="AH658" i="1"/>
  <c r="AH659" i="1"/>
  <c r="AH660" i="1"/>
  <c r="AH661" i="1"/>
  <c r="AH662" i="1"/>
  <c r="AH663" i="1"/>
  <c r="AH664" i="1"/>
  <c r="AH665" i="1"/>
  <c r="AH666" i="1"/>
  <c r="AH667" i="1"/>
  <c r="AH668" i="1"/>
  <c r="AH669" i="1"/>
  <c r="AH670" i="1"/>
  <c r="AH671" i="1"/>
  <c r="AH672" i="1"/>
  <c r="AH673" i="1"/>
  <c r="AH674" i="1"/>
  <c r="AH675" i="1"/>
  <c r="AH676" i="1"/>
  <c r="AH677" i="1"/>
  <c r="AH678" i="1"/>
  <c r="AH679" i="1"/>
  <c r="AH680" i="1"/>
  <c r="AH681" i="1"/>
  <c r="AH682" i="1"/>
  <c r="AH683" i="1"/>
  <c r="AH684" i="1"/>
  <c r="AH685" i="1"/>
  <c r="AH686" i="1"/>
  <c r="AH687" i="1"/>
  <c r="AH688" i="1"/>
  <c r="AH689" i="1"/>
  <c r="AH690" i="1"/>
  <c r="AH691" i="1"/>
  <c r="AH692" i="1"/>
  <c r="AH693" i="1"/>
  <c r="AH694" i="1"/>
  <c r="AH695" i="1"/>
  <c r="AH696" i="1"/>
  <c r="AH697" i="1"/>
  <c r="AH698" i="1"/>
  <c r="AH699" i="1"/>
  <c r="AH700" i="1"/>
  <c r="AH701" i="1"/>
  <c r="AH702" i="1"/>
  <c r="AH703" i="1"/>
  <c r="AH704" i="1"/>
  <c r="AH705" i="1"/>
  <c r="AH706" i="1"/>
  <c r="AH707" i="1"/>
  <c r="AH708" i="1"/>
  <c r="AH709" i="1"/>
  <c r="AH710" i="1"/>
  <c r="AH711" i="1"/>
  <c r="AH712" i="1"/>
  <c r="AH713" i="1"/>
  <c r="AH714" i="1"/>
  <c r="AH715" i="1"/>
  <c r="AH716" i="1"/>
  <c r="AH717" i="1"/>
  <c r="AH718" i="1"/>
  <c r="AH719" i="1"/>
  <c r="AH720" i="1"/>
  <c r="AH721" i="1"/>
  <c r="AH722" i="1"/>
  <c r="AH723" i="1"/>
  <c r="AH724" i="1"/>
  <c r="AH725" i="1"/>
  <c r="AH726" i="1"/>
  <c r="AH727" i="1"/>
  <c r="AH728" i="1"/>
  <c r="AH729" i="1"/>
  <c r="AH730" i="1"/>
  <c r="AH731" i="1"/>
  <c r="AH732" i="1"/>
  <c r="AH733" i="1"/>
  <c r="AH734" i="1"/>
  <c r="AH735" i="1"/>
  <c r="AH736" i="1"/>
  <c r="AH737" i="1"/>
  <c r="AH738" i="1"/>
  <c r="AH739" i="1"/>
  <c r="AH740" i="1"/>
  <c r="AH741" i="1"/>
  <c r="AH742" i="1"/>
  <c r="AH743" i="1"/>
  <c r="AH744" i="1"/>
  <c r="AH745" i="1"/>
  <c r="AH746" i="1"/>
  <c r="AH747" i="1"/>
  <c r="AH748" i="1"/>
  <c r="AH749" i="1"/>
  <c r="AH750" i="1"/>
  <c r="AH751" i="1"/>
  <c r="AH752" i="1"/>
  <c r="AH753" i="1"/>
  <c r="AH754" i="1"/>
  <c r="AH755" i="1"/>
  <c r="AH756" i="1"/>
  <c r="AH757" i="1"/>
  <c r="AH758" i="1"/>
  <c r="AH759" i="1"/>
  <c r="AH760" i="1"/>
  <c r="AH761" i="1"/>
  <c r="AH762" i="1"/>
  <c r="AH763" i="1"/>
  <c r="AH764" i="1"/>
  <c r="AH765" i="1"/>
  <c r="AH766" i="1"/>
  <c r="AH767" i="1"/>
  <c r="AH768" i="1"/>
  <c r="AH769" i="1"/>
  <c r="AH770" i="1"/>
  <c r="AH771" i="1"/>
  <c r="AH772" i="1"/>
  <c r="AH773" i="1"/>
  <c r="AH774" i="1"/>
  <c r="AH775" i="1"/>
  <c r="AH776" i="1"/>
  <c r="AH777" i="1"/>
  <c r="AH778" i="1"/>
  <c r="AH779" i="1"/>
  <c r="AH780" i="1"/>
  <c r="AH781" i="1"/>
  <c r="AH782" i="1"/>
  <c r="AH783" i="1"/>
  <c r="AH784" i="1"/>
  <c r="AH785" i="1"/>
  <c r="AH786" i="1"/>
  <c r="AH787" i="1"/>
  <c r="AH788" i="1"/>
  <c r="AH789" i="1"/>
  <c r="AH790" i="1"/>
  <c r="AH791" i="1"/>
  <c r="AH792" i="1"/>
  <c r="AH793" i="1"/>
  <c r="AH794" i="1"/>
  <c r="AH795" i="1"/>
  <c r="AH796" i="1"/>
  <c r="AH797" i="1"/>
  <c r="AH798" i="1"/>
  <c r="AH799" i="1"/>
  <c r="AH800" i="1"/>
  <c r="AH801" i="1"/>
  <c r="AH802" i="1"/>
  <c r="AH803" i="1"/>
  <c r="AH804" i="1"/>
  <c r="AH805" i="1"/>
  <c r="AH806" i="1"/>
  <c r="AH807" i="1"/>
  <c r="AH808" i="1"/>
  <c r="AH809" i="1"/>
  <c r="AH810" i="1"/>
  <c r="AH811" i="1"/>
  <c r="AH812" i="1"/>
  <c r="AH813" i="1"/>
  <c r="AH814" i="1"/>
  <c r="AH815" i="1"/>
  <c r="AH816" i="1"/>
  <c r="AH817" i="1"/>
  <c r="AH818" i="1"/>
  <c r="AH819" i="1"/>
  <c r="AH820" i="1"/>
  <c r="AH821" i="1"/>
  <c r="AH822" i="1"/>
  <c r="AH823" i="1"/>
  <c r="AH824" i="1"/>
  <c r="AH825" i="1"/>
  <c r="AH826" i="1"/>
  <c r="AH827" i="1"/>
  <c r="AH828" i="1"/>
  <c r="AH829" i="1"/>
  <c r="AH830" i="1"/>
  <c r="AH831" i="1"/>
  <c r="AH832" i="1"/>
  <c r="AH833" i="1"/>
  <c r="AH834" i="1"/>
  <c r="AH835" i="1"/>
  <c r="AH836" i="1"/>
  <c r="AH837" i="1"/>
  <c r="AH838" i="1"/>
  <c r="AH839" i="1"/>
  <c r="AH840" i="1"/>
  <c r="AH841" i="1"/>
  <c r="AH842" i="1"/>
  <c r="AH843" i="1"/>
  <c r="AH844" i="1"/>
  <c r="AH845" i="1"/>
  <c r="AH846" i="1"/>
  <c r="AH847" i="1"/>
  <c r="AH848" i="1"/>
  <c r="AH849" i="1"/>
  <c r="AH850" i="1"/>
  <c r="AH851" i="1"/>
  <c r="AH852" i="1"/>
  <c r="AH853" i="1"/>
  <c r="AH854" i="1"/>
  <c r="AH855" i="1"/>
  <c r="AH856" i="1"/>
  <c r="AH857" i="1"/>
  <c r="AH858" i="1"/>
  <c r="AH859" i="1"/>
  <c r="AH860" i="1"/>
  <c r="AH861" i="1"/>
  <c r="AH862" i="1"/>
  <c r="AH863" i="1"/>
  <c r="AH864" i="1"/>
  <c r="AH865" i="1"/>
  <c r="AH866" i="1"/>
  <c r="AH867" i="1"/>
  <c r="AH868" i="1"/>
  <c r="AH869" i="1"/>
  <c r="AH870" i="1"/>
  <c r="AH871" i="1"/>
  <c r="AH872" i="1"/>
  <c r="AH873" i="1"/>
  <c r="AH874" i="1"/>
  <c r="AH875" i="1"/>
  <c r="AH876" i="1"/>
  <c r="AH877" i="1"/>
  <c r="AH878" i="1"/>
  <c r="AH879" i="1"/>
  <c r="AH880" i="1"/>
  <c r="AH881" i="1"/>
  <c r="AH882" i="1"/>
  <c r="AH883" i="1"/>
  <c r="AH884" i="1"/>
  <c r="AH885" i="1"/>
  <c r="AH886" i="1"/>
  <c r="AH887" i="1"/>
  <c r="AH888" i="1"/>
  <c r="AH889" i="1"/>
  <c r="AH890" i="1"/>
  <c r="AH891" i="1"/>
  <c r="AH892" i="1"/>
  <c r="AH893" i="1"/>
  <c r="AH894" i="1"/>
  <c r="AH895" i="1"/>
  <c r="AH896" i="1"/>
  <c r="AH897" i="1"/>
  <c r="AH898" i="1"/>
  <c r="AH899" i="1"/>
  <c r="AH900" i="1"/>
  <c r="AH901" i="1"/>
  <c r="AH902" i="1"/>
  <c r="AH903" i="1"/>
  <c r="AH904" i="1"/>
  <c r="AH905" i="1"/>
  <c r="AH906" i="1"/>
  <c r="AH907" i="1"/>
  <c r="AH908" i="1"/>
  <c r="AH909" i="1"/>
  <c r="AH910" i="1"/>
  <c r="AH911" i="1"/>
  <c r="AH912" i="1"/>
  <c r="AH913" i="1"/>
  <c r="AH914" i="1"/>
  <c r="AH915" i="1"/>
  <c r="AH916" i="1"/>
  <c r="AH917" i="1"/>
  <c r="AH918" i="1"/>
  <c r="AH919" i="1"/>
  <c r="AH920" i="1"/>
  <c r="AH921" i="1"/>
  <c r="AH922" i="1"/>
  <c r="AH923" i="1"/>
  <c r="AH924" i="1"/>
  <c r="AH925" i="1"/>
  <c r="AH926" i="1"/>
  <c r="AH927" i="1"/>
  <c r="AH928" i="1"/>
  <c r="AH929" i="1"/>
  <c r="AH930" i="1"/>
  <c r="AH931" i="1"/>
  <c r="AH932" i="1"/>
  <c r="AH933" i="1"/>
  <c r="AH934" i="1"/>
  <c r="AH935" i="1"/>
  <c r="AH936" i="1"/>
  <c r="AH937" i="1"/>
  <c r="AH938" i="1"/>
  <c r="AH939" i="1"/>
  <c r="AH940" i="1"/>
  <c r="AH941" i="1"/>
  <c r="AH942" i="1"/>
  <c r="AH943" i="1"/>
  <c r="AH944" i="1"/>
  <c r="AH945" i="1"/>
  <c r="AH946" i="1"/>
  <c r="AH947" i="1"/>
  <c r="AH948" i="1"/>
  <c r="AH949" i="1"/>
  <c r="AH950" i="1"/>
  <c r="AH951" i="1"/>
  <c r="AH952" i="1"/>
  <c r="AH953" i="1"/>
  <c r="AH954" i="1"/>
  <c r="AH955" i="1"/>
  <c r="AH956" i="1"/>
  <c r="AH957" i="1"/>
  <c r="AH958" i="1"/>
  <c r="AH959" i="1"/>
  <c r="AH960" i="1"/>
  <c r="AH961" i="1"/>
  <c r="AH962" i="1"/>
  <c r="AH963" i="1"/>
  <c r="AH964" i="1"/>
  <c r="AH965" i="1"/>
  <c r="AH966" i="1"/>
  <c r="AH967" i="1"/>
  <c r="AH968" i="1"/>
  <c r="AH970" i="1"/>
  <c r="AH971" i="1"/>
  <c r="AH972" i="1"/>
  <c r="AH973" i="1"/>
  <c r="AH974" i="1"/>
  <c r="AH975" i="1"/>
  <c r="AH976" i="1"/>
  <c r="AH977" i="1"/>
  <c r="AH978" i="1"/>
  <c r="AH979" i="1"/>
  <c r="AH980" i="1"/>
  <c r="AH981" i="1"/>
  <c r="AH982" i="1"/>
  <c r="AH983" i="1"/>
  <c r="AH984" i="1"/>
  <c r="AH985" i="1"/>
  <c r="AH986" i="1"/>
  <c r="AH987" i="1"/>
  <c r="AH988" i="1"/>
  <c r="AH989" i="1"/>
  <c r="AH990" i="1"/>
  <c r="AH991" i="1"/>
  <c r="AH992" i="1"/>
  <c r="AH993" i="1"/>
  <c r="AH994" i="1"/>
  <c r="AH995" i="1"/>
  <c r="AH996" i="1"/>
  <c r="AH997" i="1"/>
  <c r="AH998" i="1"/>
  <c r="AH999" i="1"/>
  <c r="AH1000" i="1"/>
  <c r="AH1001" i="1"/>
  <c r="AH1002" i="1"/>
  <c r="AH1003" i="1"/>
  <c r="AH1004" i="1"/>
  <c r="AH1005" i="1"/>
  <c r="AH1006" i="1"/>
  <c r="AG8" i="1"/>
  <c r="AG9" i="1"/>
  <c r="AG10" i="1"/>
  <c r="AG11" i="1"/>
  <c r="AG12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02" i="1"/>
  <c r="AG303" i="1"/>
  <c r="AG304" i="1"/>
  <c r="AG305" i="1"/>
  <c r="AG306" i="1"/>
  <c r="AG307" i="1"/>
  <c r="AG308" i="1"/>
  <c r="AG309" i="1"/>
  <c r="AG310" i="1"/>
  <c r="AG311" i="1"/>
  <c r="AG312" i="1"/>
  <c r="AG313" i="1"/>
  <c r="AG314" i="1"/>
  <c r="AG315" i="1"/>
  <c r="AG316" i="1"/>
  <c r="AG317" i="1"/>
  <c r="AG318" i="1"/>
  <c r="AG319" i="1"/>
  <c r="AG320" i="1"/>
  <c r="AG321" i="1"/>
  <c r="AG322" i="1"/>
  <c r="AG323" i="1"/>
  <c r="AG324" i="1"/>
  <c r="AG325" i="1"/>
  <c r="AG326" i="1"/>
  <c r="AG327" i="1"/>
  <c r="AG328" i="1"/>
  <c r="AG329" i="1"/>
  <c r="AG330" i="1"/>
  <c r="AG331" i="1"/>
  <c r="AG332" i="1"/>
  <c r="AG333" i="1"/>
  <c r="AG334" i="1"/>
  <c r="AG335" i="1"/>
  <c r="AG336" i="1"/>
  <c r="AG337" i="1"/>
  <c r="AG338" i="1"/>
  <c r="AG339" i="1"/>
  <c r="AG340" i="1"/>
  <c r="AG341" i="1"/>
  <c r="AG342" i="1"/>
  <c r="AG343" i="1"/>
  <c r="AG344" i="1"/>
  <c r="AG345" i="1"/>
  <c r="AG346" i="1"/>
  <c r="AG347" i="1"/>
  <c r="AG348" i="1"/>
  <c r="AG349" i="1"/>
  <c r="AG350" i="1"/>
  <c r="AG351" i="1"/>
  <c r="AG352" i="1"/>
  <c r="AG353" i="1"/>
  <c r="AG354" i="1"/>
  <c r="AG355" i="1"/>
  <c r="AG356" i="1"/>
  <c r="AG357" i="1"/>
  <c r="AG358" i="1"/>
  <c r="AG359" i="1"/>
  <c r="AG360" i="1"/>
  <c r="AG361" i="1"/>
  <c r="AG362" i="1"/>
  <c r="AG363" i="1"/>
  <c r="AG364" i="1"/>
  <c r="AG365" i="1"/>
  <c r="AG366" i="1"/>
  <c r="AG367" i="1"/>
  <c r="AG368" i="1"/>
  <c r="AG369" i="1"/>
  <c r="AG370" i="1"/>
  <c r="AG371" i="1"/>
  <c r="AG372" i="1"/>
  <c r="AG373" i="1"/>
  <c r="AG374" i="1"/>
  <c r="AG375" i="1"/>
  <c r="AG376" i="1"/>
  <c r="AG377" i="1"/>
  <c r="AG378" i="1"/>
  <c r="AG379" i="1"/>
  <c r="AG380" i="1"/>
  <c r="AG381" i="1"/>
  <c r="AG382" i="1"/>
  <c r="AG383" i="1"/>
  <c r="AG384" i="1"/>
  <c r="AG385" i="1"/>
  <c r="AG386" i="1"/>
  <c r="AG387" i="1"/>
  <c r="AG388" i="1"/>
  <c r="AG389" i="1"/>
  <c r="AG390" i="1"/>
  <c r="AG391" i="1"/>
  <c r="AG392" i="1"/>
  <c r="AG393" i="1"/>
  <c r="AG394" i="1"/>
  <c r="AG395" i="1"/>
  <c r="AG396" i="1"/>
  <c r="AG397" i="1"/>
  <c r="AG398" i="1"/>
  <c r="AG399" i="1"/>
  <c r="AG400" i="1"/>
  <c r="AG401" i="1"/>
  <c r="AG402" i="1"/>
  <c r="AG403" i="1"/>
  <c r="AG404" i="1"/>
  <c r="AG405" i="1"/>
  <c r="AG406" i="1"/>
  <c r="AG407" i="1"/>
  <c r="AG408" i="1"/>
  <c r="AG409" i="1"/>
  <c r="AG410" i="1"/>
  <c r="AG411" i="1"/>
  <c r="AG412" i="1"/>
  <c r="AG413" i="1"/>
  <c r="AG414" i="1"/>
  <c r="AG415" i="1"/>
  <c r="AG416" i="1"/>
  <c r="AG417" i="1"/>
  <c r="AG418" i="1"/>
  <c r="AG419" i="1"/>
  <c r="AG420" i="1"/>
  <c r="AG421" i="1"/>
  <c r="AG422" i="1"/>
  <c r="AG423" i="1"/>
  <c r="AG424" i="1"/>
  <c r="AG425" i="1"/>
  <c r="AG426" i="1"/>
  <c r="AG427" i="1"/>
  <c r="AG428" i="1"/>
  <c r="AG429" i="1"/>
  <c r="AG430" i="1"/>
  <c r="AG431" i="1"/>
  <c r="AG432" i="1"/>
  <c r="AG433" i="1"/>
  <c r="AG434" i="1"/>
  <c r="AG435" i="1"/>
  <c r="AG436" i="1"/>
  <c r="AG437" i="1"/>
  <c r="AG438" i="1"/>
  <c r="AG439" i="1"/>
  <c r="AG440" i="1"/>
  <c r="AG441" i="1"/>
  <c r="AG442" i="1"/>
  <c r="AG443" i="1"/>
  <c r="AG444" i="1"/>
  <c r="AG445" i="1"/>
  <c r="AG446" i="1"/>
  <c r="AG447" i="1"/>
  <c r="AG448" i="1"/>
  <c r="AG449" i="1"/>
  <c r="AG450" i="1"/>
  <c r="AG451" i="1"/>
  <c r="AG452" i="1"/>
  <c r="AG453" i="1"/>
  <c r="AG454" i="1"/>
  <c r="AG455" i="1"/>
  <c r="AG456" i="1"/>
  <c r="AG457" i="1"/>
  <c r="AG458" i="1"/>
  <c r="AG459" i="1"/>
  <c r="AG460" i="1"/>
  <c r="AG461" i="1"/>
  <c r="AG462" i="1"/>
  <c r="AG463" i="1"/>
  <c r="AG464" i="1"/>
  <c r="AG465" i="1"/>
  <c r="AG466" i="1"/>
  <c r="AG467" i="1"/>
  <c r="AG468" i="1"/>
  <c r="AG469" i="1"/>
  <c r="AG470" i="1"/>
  <c r="AG471" i="1"/>
  <c r="AG472" i="1"/>
  <c r="AG473" i="1"/>
  <c r="AG474" i="1"/>
  <c r="AG475" i="1"/>
  <c r="AG476" i="1"/>
  <c r="AG477" i="1"/>
  <c r="AG478" i="1"/>
  <c r="AG479" i="1"/>
  <c r="AG480" i="1"/>
  <c r="AG481" i="1"/>
  <c r="AG482" i="1"/>
  <c r="AG483" i="1"/>
  <c r="AG484" i="1"/>
  <c r="AG485" i="1"/>
  <c r="AG486" i="1"/>
  <c r="AG487" i="1"/>
  <c r="AG488" i="1"/>
  <c r="AG489" i="1"/>
  <c r="AG490" i="1"/>
  <c r="AG491" i="1"/>
  <c r="AG492" i="1"/>
  <c r="AG493" i="1"/>
  <c r="AG494" i="1"/>
  <c r="AG495" i="1"/>
  <c r="AG496" i="1"/>
  <c r="AG497" i="1"/>
  <c r="AG498" i="1"/>
  <c r="AG499" i="1"/>
  <c r="AG500" i="1"/>
  <c r="AG501" i="1"/>
  <c r="AG502" i="1"/>
  <c r="AG503" i="1"/>
  <c r="AG504" i="1"/>
  <c r="AG505" i="1"/>
  <c r="AG506" i="1"/>
  <c r="AG507" i="1"/>
  <c r="AG508" i="1"/>
  <c r="AG509" i="1"/>
  <c r="AG510" i="1"/>
  <c r="AG511" i="1"/>
  <c r="AG512" i="1"/>
  <c r="AG513" i="1"/>
  <c r="AG514" i="1"/>
  <c r="AG515" i="1"/>
  <c r="AG516" i="1"/>
  <c r="AG517" i="1"/>
  <c r="AG518" i="1"/>
  <c r="AG519" i="1"/>
  <c r="AG520" i="1"/>
  <c r="AG521" i="1"/>
  <c r="AG522" i="1"/>
  <c r="AG523" i="1"/>
  <c r="AG524" i="1"/>
  <c r="AG525" i="1"/>
  <c r="AG526" i="1"/>
  <c r="AG527" i="1"/>
  <c r="AG528" i="1"/>
  <c r="AG529" i="1"/>
  <c r="AG530" i="1"/>
  <c r="AG531" i="1"/>
  <c r="AG532" i="1"/>
  <c r="AG533" i="1"/>
  <c r="AG534" i="1"/>
  <c r="AG535" i="1"/>
  <c r="AG536" i="1"/>
  <c r="AG537" i="1"/>
  <c r="AG538" i="1"/>
  <c r="AG539" i="1"/>
  <c r="AG540" i="1"/>
  <c r="AG541" i="1"/>
  <c r="AG542" i="1"/>
  <c r="AG543" i="1"/>
  <c r="AG544" i="1"/>
  <c r="AG545" i="1"/>
  <c r="AG546" i="1"/>
  <c r="AG547" i="1"/>
  <c r="AG548" i="1"/>
  <c r="AG549" i="1"/>
  <c r="AG550" i="1"/>
  <c r="AG551" i="1"/>
  <c r="AG552" i="1"/>
  <c r="AG553" i="1"/>
  <c r="AG554" i="1"/>
  <c r="AG555" i="1"/>
  <c r="AG556" i="1"/>
  <c r="AG557" i="1"/>
  <c r="AG558" i="1"/>
  <c r="AG559" i="1"/>
  <c r="AG560" i="1"/>
  <c r="AG561" i="1"/>
  <c r="AG562" i="1"/>
  <c r="AG563" i="1"/>
  <c r="AG564" i="1"/>
  <c r="AG565" i="1"/>
  <c r="AG566" i="1"/>
  <c r="AG567" i="1"/>
  <c r="AG568" i="1"/>
  <c r="AG569" i="1"/>
  <c r="AG570" i="1"/>
  <c r="AG571" i="1"/>
  <c r="AG572" i="1"/>
  <c r="AG573" i="1"/>
  <c r="AG574" i="1"/>
  <c r="AG575" i="1"/>
  <c r="AG576" i="1"/>
  <c r="AG577" i="1"/>
  <c r="AG578" i="1"/>
  <c r="AG579" i="1"/>
  <c r="AG580" i="1"/>
  <c r="AG581" i="1"/>
  <c r="AG582" i="1"/>
  <c r="AG583" i="1"/>
  <c r="AG584" i="1"/>
  <c r="AG585" i="1"/>
  <c r="AG586" i="1"/>
  <c r="AG587" i="1"/>
  <c r="AG588" i="1"/>
  <c r="AG589" i="1"/>
  <c r="AG590" i="1"/>
  <c r="AG591" i="1"/>
  <c r="AG592" i="1"/>
  <c r="AG593" i="1"/>
  <c r="AG594" i="1"/>
  <c r="AG595" i="1"/>
  <c r="AG596" i="1"/>
  <c r="AG597" i="1"/>
  <c r="AG598" i="1"/>
  <c r="AG599" i="1"/>
  <c r="AG600" i="1"/>
  <c r="AG601" i="1"/>
  <c r="AG602" i="1"/>
  <c r="AG603" i="1"/>
  <c r="AG604" i="1"/>
  <c r="AG605" i="1"/>
  <c r="AG606" i="1"/>
  <c r="AG607" i="1"/>
  <c r="AG608" i="1"/>
  <c r="AG609" i="1"/>
  <c r="AG610" i="1"/>
  <c r="AG611" i="1"/>
  <c r="AG612" i="1"/>
  <c r="AG613" i="1"/>
  <c r="AG614" i="1"/>
  <c r="AG615" i="1"/>
  <c r="AG616" i="1"/>
  <c r="AG617" i="1"/>
  <c r="AG618" i="1"/>
  <c r="AG619" i="1"/>
  <c r="AG620" i="1"/>
  <c r="AG621" i="1"/>
  <c r="AG622" i="1"/>
  <c r="AG623" i="1"/>
  <c r="AG624" i="1"/>
  <c r="AG625" i="1"/>
  <c r="AG626" i="1"/>
  <c r="AG627" i="1"/>
  <c r="AG628" i="1"/>
  <c r="AG629" i="1"/>
  <c r="AG630" i="1"/>
  <c r="AG631" i="1"/>
  <c r="AG632" i="1"/>
  <c r="AG633" i="1"/>
  <c r="AG634" i="1"/>
  <c r="AG635" i="1"/>
  <c r="AG636" i="1"/>
  <c r="AG637" i="1"/>
  <c r="AG638" i="1"/>
  <c r="AG639" i="1"/>
  <c r="AG640" i="1"/>
  <c r="AG641" i="1"/>
  <c r="AG642" i="1"/>
  <c r="AG643" i="1"/>
  <c r="AG644" i="1"/>
  <c r="AG645" i="1"/>
  <c r="AG646" i="1"/>
  <c r="AG647" i="1"/>
  <c r="AG648" i="1"/>
  <c r="AG649" i="1"/>
  <c r="AG650" i="1"/>
  <c r="AG651" i="1"/>
  <c r="AG652" i="1"/>
  <c r="AG653" i="1"/>
  <c r="AG654" i="1"/>
  <c r="AG655" i="1"/>
  <c r="AG656" i="1"/>
  <c r="AG657" i="1"/>
  <c r="AG658" i="1"/>
  <c r="AG659" i="1"/>
  <c r="AG660" i="1"/>
  <c r="AG661" i="1"/>
  <c r="AG662" i="1"/>
  <c r="AG663" i="1"/>
  <c r="AG664" i="1"/>
  <c r="AG665" i="1"/>
  <c r="AG666" i="1"/>
  <c r="AG667" i="1"/>
  <c r="AG668" i="1"/>
  <c r="AG669" i="1"/>
  <c r="AG670" i="1"/>
  <c r="AG671" i="1"/>
  <c r="AG672" i="1"/>
  <c r="AG673" i="1"/>
  <c r="AG674" i="1"/>
  <c r="AG675" i="1"/>
  <c r="AG676" i="1"/>
  <c r="AG677" i="1"/>
  <c r="AG678" i="1"/>
  <c r="AG679" i="1"/>
  <c r="AG680" i="1"/>
  <c r="AG681" i="1"/>
  <c r="AG682" i="1"/>
  <c r="AG683" i="1"/>
  <c r="AG684" i="1"/>
  <c r="AG685" i="1"/>
  <c r="AG686" i="1"/>
  <c r="AG687" i="1"/>
  <c r="AG688" i="1"/>
  <c r="AG689" i="1"/>
  <c r="AG690" i="1"/>
  <c r="AG691" i="1"/>
  <c r="AG692" i="1"/>
  <c r="AG693" i="1"/>
  <c r="AG694" i="1"/>
  <c r="AG695" i="1"/>
  <c r="AG696" i="1"/>
  <c r="AG697" i="1"/>
  <c r="AG698" i="1"/>
  <c r="AG699" i="1"/>
  <c r="AG700" i="1"/>
  <c r="AG701" i="1"/>
  <c r="AG702" i="1"/>
  <c r="AG703" i="1"/>
  <c r="AG704" i="1"/>
  <c r="AG705" i="1"/>
  <c r="AG706" i="1"/>
  <c r="AG707" i="1"/>
  <c r="AG708" i="1"/>
  <c r="AG709" i="1"/>
  <c r="AG710" i="1"/>
  <c r="AG711" i="1"/>
  <c r="AG712" i="1"/>
  <c r="AG713" i="1"/>
  <c r="AG714" i="1"/>
  <c r="AG715" i="1"/>
  <c r="AG716" i="1"/>
  <c r="AG717" i="1"/>
  <c r="AG718" i="1"/>
  <c r="AG719" i="1"/>
  <c r="AG720" i="1"/>
  <c r="AG721" i="1"/>
  <c r="AG722" i="1"/>
  <c r="AG723" i="1"/>
  <c r="AG724" i="1"/>
  <c r="AG725" i="1"/>
  <c r="AG726" i="1"/>
  <c r="AG727" i="1"/>
  <c r="AG728" i="1"/>
  <c r="AG729" i="1"/>
  <c r="AG730" i="1"/>
  <c r="AG731" i="1"/>
  <c r="AG732" i="1"/>
  <c r="AG733" i="1"/>
  <c r="AG734" i="1"/>
  <c r="AG735" i="1"/>
  <c r="AG736" i="1"/>
  <c r="AG737" i="1"/>
  <c r="AG738" i="1"/>
  <c r="AG739" i="1"/>
  <c r="AG740" i="1"/>
  <c r="AG741" i="1"/>
  <c r="AG742" i="1"/>
  <c r="AG743" i="1"/>
  <c r="AG744" i="1"/>
  <c r="AG745" i="1"/>
  <c r="AG746" i="1"/>
  <c r="AG747" i="1"/>
  <c r="AG748" i="1"/>
  <c r="AG749" i="1"/>
  <c r="AG750" i="1"/>
  <c r="AG751" i="1"/>
  <c r="AG752" i="1"/>
  <c r="AG753" i="1"/>
  <c r="AG754" i="1"/>
  <c r="AG755" i="1"/>
  <c r="AG756" i="1"/>
  <c r="AG757" i="1"/>
  <c r="AG758" i="1"/>
  <c r="AG759" i="1"/>
  <c r="AG760" i="1"/>
  <c r="AG761" i="1"/>
  <c r="AG762" i="1"/>
  <c r="AG763" i="1"/>
  <c r="AG764" i="1"/>
  <c r="AG765" i="1"/>
  <c r="AG766" i="1"/>
  <c r="AG767" i="1"/>
  <c r="AG768" i="1"/>
  <c r="AG769" i="1"/>
  <c r="AG770" i="1"/>
  <c r="AG771" i="1"/>
  <c r="AG772" i="1"/>
  <c r="AG773" i="1"/>
  <c r="AG774" i="1"/>
  <c r="AG775" i="1"/>
  <c r="AG776" i="1"/>
  <c r="AG777" i="1"/>
  <c r="AG778" i="1"/>
  <c r="AG779" i="1"/>
  <c r="AG780" i="1"/>
  <c r="AG781" i="1"/>
  <c r="AG782" i="1"/>
  <c r="AG783" i="1"/>
  <c r="AG784" i="1"/>
  <c r="AG785" i="1"/>
  <c r="AG786" i="1"/>
  <c r="AG787" i="1"/>
  <c r="AG788" i="1"/>
  <c r="AG789" i="1"/>
  <c r="AG790" i="1"/>
  <c r="AG791" i="1"/>
  <c r="AG792" i="1"/>
  <c r="AG793" i="1"/>
  <c r="AG794" i="1"/>
  <c r="AG795" i="1"/>
  <c r="AG796" i="1"/>
  <c r="AG797" i="1"/>
  <c r="AG798" i="1"/>
  <c r="AG799" i="1"/>
  <c r="AG800" i="1"/>
  <c r="AG801" i="1"/>
  <c r="AG802" i="1"/>
  <c r="AG803" i="1"/>
  <c r="AG804" i="1"/>
  <c r="AG805" i="1"/>
  <c r="AG806" i="1"/>
  <c r="AG807" i="1"/>
  <c r="AG808" i="1"/>
  <c r="AG809" i="1"/>
  <c r="AG810" i="1"/>
  <c r="AG811" i="1"/>
  <c r="AG812" i="1"/>
  <c r="AG813" i="1"/>
  <c r="AG814" i="1"/>
  <c r="AG815" i="1"/>
  <c r="AG816" i="1"/>
  <c r="AG817" i="1"/>
  <c r="AG818" i="1"/>
  <c r="AG819" i="1"/>
  <c r="AG820" i="1"/>
  <c r="AG821" i="1"/>
  <c r="AG822" i="1"/>
  <c r="AG823" i="1"/>
  <c r="AG824" i="1"/>
  <c r="AG825" i="1"/>
  <c r="AG826" i="1"/>
  <c r="AG827" i="1"/>
  <c r="AG828" i="1"/>
  <c r="AG829" i="1"/>
  <c r="AG830" i="1"/>
  <c r="AG831" i="1"/>
  <c r="AG832" i="1"/>
  <c r="AG833" i="1"/>
  <c r="AG834" i="1"/>
  <c r="AG835" i="1"/>
  <c r="AG836" i="1"/>
  <c r="AG837" i="1"/>
  <c r="AG838" i="1"/>
  <c r="AG839" i="1"/>
  <c r="AG840" i="1"/>
  <c r="AG841" i="1"/>
  <c r="AG842" i="1"/>
  <c r="AG843" i="1"/>
  <c r="AG844" i="1"/>
  <c r="AG845" i="1"/>
  <c r="AG846" i="1"/>
  <c r="AG847" i="1"/>
  <c r="AG848" i="1"/>
  <c r="AG849" i="1"/>
  <c r="AG850" i="1"/>
  <c r="AG851" i="1"/>
  <c r="AG852" i="1"/>
  <c r="AG853" i="1"/>
  <c r="AG854" i="1"/>
  <c r="AG855" i="1"/>
  <c r="AG856" i="1"/>
  <c r="AG857" i="1"/>
  <c r="AG858" i="1"/>
  <c r="AG859" i="1"/>
  <c r="AG860" i="1"/>
  <c r="AG861" i="1"/>
  <c r="AG862" i="1"/>
  <c r="AG863" i="1"/>
  <c r="AG864" i="1"/>
  <c r="AG865" i="1"/>
  <c r="AG866" i="1"/>
  <c r="AG867" i="1"/>
  <c r="AG868" i="1"/>
  <c r="AG869" i="1"/>
  <c r="AG870" i="1"/>
  <c r="AG871" i="1"/>
  <c r="AG872" i="1"/>
  <c r="AG873" i="1"/>
  <c r="AG874" i="1"/>
  <c r="AG875" i="1"/>
  <c r="AG876" i="1"/>
  <c r="AG877" i="1"/>
  <c r="AG878" i="1"/>
  <c r="AG879" i="1"/>
  <c r="AG880" i="1"/>
  <c r="AG881" i="1"/>
  <c r="AG882" i="1"/>
  <c r="AG883" i="1"/>
  <c r="AG884" i="1"/>
  <c r="AG885" i="1"/>
  <c r="AG886" i="1"/>
  <c r="AG887" i="1"/>
  <c r="AG888" i="1"/>
  <c r="AG889" i="1"/>
  <c r="AG890" i="1"/>
  <c r="AG891" i="1"/>
  <c r="AG892" i="1"/>
  <c r="AG893" i="1"/>
  <c r="AG894" i="1"/>
  <c r="AG895" i="1"/>
  <c r="AG896" i="1"/>
  <c r="AG897" i="1"/>
  <c r="AG898" i="1"/>
  <c r="AG899" i="1"/>
  <c r="AG900" i="1"/>
  <c r="AG901" i="1"/>
  <c r="AG902" i="1"/>
  <c r="AG903" i="1"/>
  <c r="AG904" i="1"/>
  <c r="AG905" i="1"/>
  <c r="AG906" i="1"/>
  <c r="AG907" i="1"/>
  <c r="AG908" i="1"/>
  <c r="AG909" i="1"/>
  <c r="AG910" i="1"/>
  <c r="AG911" i="1"/>
  <c r="AG912" i="1"/>
  <c r="AG913" i="1"/>
  <c r="AG914" i="1"/>
  <c r="AG915" i="1"/>
  <c r="AG916" i="1"/>
  <c r="AG917" i="1"/>
  <c r="AG918" i="1"/>
  <c r="AG919" i="1"/>
  <c r="AG920" i="1"/>
  <c r="AG921" i="1"/>
  <c r="AG922" i="1"/>
  <c r="AG923" i="1"/>
  <c r="AG924" i="1"/>
  <c r="AG925" i="1"/>
  <c r="AG926" i="1"/>
  <c r="AG927" i="1"/>
  <c r="AG928" i="1"/>
  <c r="AG929" i="1"/>
  <c r="AG930" i="1"/>
  <c r="AG931" i="1"/>
  <c r="AG932" i="1"/>
  <c r="AG933" i="1"/>
  <c r="AG934" i="1"/>
  <c r="AG935" i="1"/>
  <c r="AG936" i="1"/>
  <c r="AG937" i="1"/>
  <c r="AG938" i="1"/>
  <c r="AG939" i="1"/>
  <c r="AG940" i="1"/>
  <c r="AG941" i="1"/>
  <c r="AG942" i="1"/>
  <c r="AG943" i="1"/>
  <c r="AG944" i="1"/>
  <c r="AG945" i="1"/>
  <c r="AG946" i="1"/>
  <c r="AG947" i="1"/>
  <c r="AG948" i="1"/>
  <c r="AG949" i="1"/>
  <c r="AG950" i="1"/>
  <c r="AG951" i="1"/>
  <c r="AG952" i="1"/>
  <c r="AG953" i="1"/>
  <c r="AG954" i="1"/>
  <c r="AG955" i="1"/>
  <c r="AG956" i="1"/>
  <c r="AG957" i="1"/>
  <c r="AG958" i="1"/>
  <c r="AG959" i="1"/>
  <c r="AG960" i="1"/>
  <c r="AG961" i="1"/>
  <c r="AG962" i="1"/>
  <c r="AG963" i="1"/>
  <c r="AG964" i="1"/>
  <c r="AG965" i="1"/>
  <c r="AG966" i="1"/>
  <c r="AG967" i="1"/>
  <c r="AG968" i="1"/>
  <c r="AG970" i="1"/>
  <c r="AG971" i="1"/>
  <c r="AG972" i="1"/>
  <c r="AG973" i="1"/>
  <c r="AG974" i="1"/>
  <c r="AG975" i="1"/>
  <c r="AG976" i="1"/>
  <c r="AG977" i="1"/>
  <c r="AG978" i="1"/>
  <c r="AG979" i="1"/>
  <c r="AG980" i="1"/>
  <c r="AG981" i="1"/>
  <c r="AG982" i="1"/>
  <c r="AG983" i="1"/>
  <c r="AG984" i="1"/>
  <c r="AG985" i="1"/>
  <c r="AG986" i="1"/>
  <c r="AG987" i="1"/>
  <c r="AG988" i="1"/>
  <c r="AG989" i="1"/>
  <c r="AG990" i="1"/>
  <c r="AG991" i="1"/>
  <c r="AG992" i="1"/>
  <c r="AG993" i="1"/>
  <c r="AG994" i="1"/>
  <c r="AG995" i="1"/>
  <c r="AG996" i="1"/>
  <c r="AG997" i="1"/>
  <c r="AG998" i="1"/>
  <c r="AG999" i="1"/>
  <c r="AG1000" i="1"/>
  <c r="AG1001" i="1"/>
  <c r="AG1002" i="1"/>
  <c r="AG1003" i="1"/>
  <c r="AG1004" i="1"/>
  <c r="AG1005" i="1"/>
  <c r="AG1006" i="1"/>
  <c r="AH7" i="1"/>
  <c r="Q7" i="1" s="1"/>
  <c r="AG7" i="1"/>
  <c r="Z51" i="1" l="1"/>
  <c r="AA51" i="1" s="1"/>
  <c r="AB51" i="1" s="1"/>
  <c r="Z39" i="1"/>
  <c r="AA39" i="1" s="1"/>
  <c r="AB39" i="1" s="1"/>
  <c r="Z31" i="1"/>
  <c r="AA31" i="1" s="1"/>
  <c r="Z23" i="1"/>
  <c r="AA23" i="1" s="1"/>
  <c r="Z15" i="1"/>
  <c r="AA15" i="1" s="1"/>
  <c r="Z82" i="1"/>
  <c r="AA82" i="1" s="1"/>
  <c r="AB82" i="1" s="1"/>
  <c r="Z78" i="1"/>
  <c r="AA78" i="1" s="1"/>
  <c r="AB78" i="1" s="1"/>
  <c r="Z74" i="1"/>
  <c r="AA74" i="1" s="1"/>
  <c r="AB74" i="1" s="1"/>
  <c r="Z70" i="1"/>
  <c r="AA70" i="1" s="1"/>
  <c r="AB70" i="1" s="1"/>
  <c r="Z66" i="1"/>
  <c r="AA66" i="1" s="1"/>
  <c r="AB66" i="1" s="1"/>
  <c r="Z62" i="1"/>
  <c r="AA62" i="1" s="1"/>
  <c r="AB62" i="1" s="1"/>
  <c r="Z58" i="1"/>
  <c r="AA58" i="1" s="1"/>
  <c r="AB58" i="1" s="1"/>
  <c r="Z54" i="1"/>
  <c r="AA54" i="1" s="1"/>
  <c r="AB54" i="1" s="1"/>
  <c r="Z50" i="1"/>
  <c r="AA50" i="1" s="1"/>
  <c r="AB50" i="1" s="1"/>
  <c r="Z46" i="1"/>
  <c r="AA46" i="1" s="1"/>
  <c r="AB46" i="1" s="1"/>
  <c r="Z42" i="1"/>
  <c r="AA42" i="1" s="1"/>
  <c r="AB42" i="1" s="1"/>
  <c r="Z38" i="1"/>
  <c r="AA38" i="1" s="1"/>
  <c r="Z34" i="1"/>
  <c r="AA34" i="1" s="1"/>
  <c r="Z30" i="1"/>
  <c r="AA30" i="1" s="1"/>
  <c r="Z26" i="1"/>
  <c r="AA26" i="1" s="1"/>
  <c r="Z22" i="1"/>
  <c r="AA22" i="1" s="1"/>
  <c r="Z18" i="1"/>
  <c r="AA18" i="1" s="1"/>
  <c r="Z14" i="1"/>
  <c r="AA14" i="1" s="1"/>
  <c r="Z83" i="1"/>
  <c r="AA83" i="1" s="1"/>
  <c r="AB83" i="1" s="1"/>
  <c r="Z79" i="1"/>
  <c r="AA79" i="1" s="1"/>
  <c r="AB79" i="1" s="1"/>
  <c r="Z75" i="1"/>
  <c r="AA75" i="1" s="1"/>
  <c r="AB75" i="1" s="1"/>
  <c r="Z71" i="1"/>
  <c r="AA71" i="1" s="1"/>
  <c r="AB71" i="1" s="1"/>
  <c r="Z67" i="1"/>
  <c r="AA67" i="1" s="1"/>
  <c r="AB67" i="1" s="1"/>
  <c r="Z63" i="1"/>
  <c r="AA63" i="1" s="1"/>
  <c r="AB63" i="1" s="1"/>
  <c r="Z59" i="1"/>
  <c r="AA59" i="1" s="1"/>
  <c r="AB59" i="1" s="1"/>
  <c r="Z55" i="1"/>
  <c r="AA55" i="1" s="1"/>
  <c r="AB55" i="1" s="1"/>
  <c r="Z47" i="1"/>
  <c r="AA47" i="1" s="1"/>
  <c r="AB47" i="1" s="1"/>
  <c r="Z43" i="1"/>
  <c r="AA43" i="1" s="1"/>
  <c r="AB43" i="1" s="1"/>
  <c r="Z35" i="1"/>
  <c r="AA35" i="1" s="1"/>
  <c r="Z27" i="1"/>
  <c r="AA27" i="1" s="1"/>
  <c r="AB11" i="1"/>
  <c r="AD11" i="1"/>
  <c r="Z81" i="1"/>
  <c r="AA81" i="1" s="1"/>
  <c r="AB81" i="1" s="1"/>
  <c r="Z77" i="1"/>
  <c r="AA77" i="1" s="1"/>
  <c r="AB77" i="1" s="1"/>
  <c r="Z73" i="1"/>
  <c r="AA73" i="1" s="1"/>
  <c r="AB73" i="1" s="1"/>
  <c r="Z69" i="1"/>
  <c r="AA69" i="1" s="1"/>
  <c r="AB69" i="1" s="1"/>
  <c r="Z65" i="1"/>
  <c r="AA65" i="1" s="1"/>
  <c r="AB65" i="1" s="1"/>
  <c r="Z61" i="1"/>
  <c r="AA61" i="1" s="1"/>
  <c r="AB61" i="1" s="1"/>
  <c r="Z57" i="1"/>
  <c r="AA57" i="1" s="1"/>
  <c r="AB57" i="1" s="1"/>
  <c r="Z53" i="1"/>
  <c r="AA53" i="1" s="1"/>
  <c r="AB53" i="1" s="1"/>
  <c r="Z49" i="1"/>
  <c r="AA49" i="1" s="1"/>
  <c r="AB49" i="1" s="1"/>
  <c r="Z45" i="1"/>
  <c r="AA45" i="1" s="1"/>
  <c r="AB45" i="1" s="1"/>
  <c r="Z41" i="1"/>
  <c r="AA41" i="1" s="1"/>
  <c r="AB41" i="1" s="1"/>
  <c r="Z37" i="1"/>
  <c r="AA37" i="1" s="1"/>
  <c r="Z33" i="1"/>
  <c r="AA33" i="1" s="1"/>
  <c r="Z29" i="1"/>
  <c r="AA29" i="1" s="1"/>
  <c r="Z25" i="1"/>
  <c r="AA25" i="1" s="1"/>
  <c r="Z21" i="1"/>
  <c r="AA21" i="1" s="1"/>
  <c r="Z17" i="1"/>
  <c r="AA17" i="1" s="1"/>
  <c r="Q9" i="1"/>
  <c r="Y9" i="1" s="1"/>
  <c r="Z9" i="1" s="1"/>
  <c r="AA9" i="1" s="1"/>
  <c r="Z19" i="1"/>
  <c r="AA19" i="1" s="1"/>
  <c r="Z84" i="1"/>
  <c r="AA84" i="1" s="1"/>
  <c r="AB84" i="1" s="1"/>
  <c r="Z80" i="1"/>
  <c r="AA80" i="1" s="1"/>
  <c r="AB80" i="1" s="1"/>
  <c r="Z76" i="1"/>
  <c r="AA76" i="1" s="1"/>
  <c r="AB76" i="1" s="1"/>
  <c r="Z72" i="1"/>
  <c r="AA72" i="1" s="1"/>
  <c r="AB72" i="1" s="1"/>
  <c r="Z68" i="1"/>
  <c r="AA68" i="1" s="1"/>
  <c r="AB68" i="1" s="1"/>
  <c r="Z64" i="1"/>
  <c r="AA64" i="1" s="1"/>
  <c r="AB64" i="1" s="1"/>
  <c r="Z60" i="1"/>
  <c r="AA60" i="1" s="1"/>
  <c r="AB60" i="1" s="1"/>
  <c r="Z56" i="1"/>
  <c r="AA56" i="1" s="1"/>
  <c r="AB56" i="1" s="1"/>
  <c r="Z52" i="1"/>
  <c r="AA52" i="1" s="1"/>
  <c r="AB52" i="1" s="1"/>
  <c r="Z48" i="1"/>
  <c r="AA48" i="1" s="1"/>
  <c r="AB48" i="1" s="1"/>
  <c r="Z44" i="1"/>
  <c r="AA44" i="1" s="1"/>
  <c r="AB44" i="1" s="1"/>
  <c r="Z40" i="1"/>
  <c r="AA40" i="1" s="1"/>
  <c r="AB40" i="1" s="1"/>
  <c r="Z36" i="1"/>
  <c r="AA36" i="1" s="1"/>
  <c r="Z32" i="1"/>
  <c r="AA32" i="1" s="1"/>
  <c r="Z28" i="1"/>
  <c r="AA28" i="1" s="1"/>
  <c r="Z24" i="1"/>
  <c r="AA24" i="1" s="1"/>
  <c r="Z20" i="1"/>
  <c r="AA20" i="1" s="1"/>
  <c r="Z16" i="1"/>
  <c r="AA16" i="1" s="1"/>
  <c r="Z12" i="1"/>
  <c r="AA12" i="1" s="1"/>
  <c r="Y10" i="1"/>
  <c r="Z10" i="1" s="1"/>
  <c r="AA10" i="1" s="1"/>
  <c r="Y8" i="1"/>
  <c r="Z8" i="1" s="1"/>
  <c r="Y7" i="1"/>
  <c r="AC9" i="1" l="1"/>
  <c r="AD9" i="1" s="1"/>
  <c r="AB12" i="1"/>
  <c r="AB28" i="1"/>
  <c r="AB25" i="1"/>
  <c r="AB26" i="1"/>
  <c r="AB23" i="1"/>
  <c r="AB16" i="1"/>
  <c r="AB32" i="1"/>
  <c r="AB27" i="1"/>
  <c r="AB30" i="1"/>
  <c r="AB31" i="1"/>
  <c r="AB20" i="1"/>
  <c r="AB36" i="1"/>
  <c r="AB17" i="1"/>
  <c r="AB33" i="1"/>
  <c r="AB35" i="1"/>
  <c r="AB18" i="1"/>
  <c r="AB34" i="1"/>
  <c r="AB24" i="1"/>
  <c r="AB19" i="1"/>
  <c r="AB21" i="1"/>
  <c r="AB37" i="1"/>
  <c r="AB22" i="1"/>
  <c r="AB38" i="1"/>
  <c r="AB15" i="1"/>
  <c r="AB14" i="1"/>
  <c r="AB29" i="1"/>
  <c r="AB10" i="1"/>
  <c r="AD10" i="1"/>
  <c r="AB9" i="1"/>
  <c r="AA8" i="1"/>
  <c r="Z7" i="1"/>
  <c r="AA7" i="1" s="1"/>
  <c r="AC7" i="1" s="1"/>
  <c r="A296" i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B7" i="1" l="1"/>
  <c r="AD7" i="1"/>
  <c r="AC8" i="1"/>
  <c r="AD8" i="1" s="1"/>
  <c r="A17" i="2" a="1"/>
  <c r="A17" i="2" s="1"/>
  <c r="B16" i="2"/>
  <c r="D16" i="2"/>
  <c r="C16" i="2"/>
  <c r="AB8" i="1"/>
  <c r="G4" i="2" l="1"/>
  <c r="B17" i="2"/>
  <c r="C17" i="2"/>
  <c r="D17" i="2"/>
  <c r="E16" i="2"/>
  <c r="F16" i="2" s="1"/>
  <c r="A18" i="2" a="1"/>
  <c r="A18" i="2" s="1"/>
  <c r="E17" i="2"/>
  <c r="F17" i="2" s="1"/>
  <c r="G16" i="2" l="1"/>
  <c r="B18" i="2"/>
  <c r="C18" i="2"/>
  <c r="D18" i="2"/>
  <c r="G17" i="2"/>
  <c r="E18" i="2"/>
  <c r="F18" i="2" s="1"/>
  <c r="A19" i="2" a="1"/>
  <c r="A19" i="2" s="1"/>
  <c r="G18" i="2" l="1"/>
  <c r="H18" i="2" s="1"/>
  <c r="D19" i="2"/>
  <c r="B19" i="2"/>
  <c r="C19" i="2"/>
  <c r="H17" i="2"/>
  <c r="H16" i="2"/>
  <c r="A20" i="2" a="1"/>
  <c r="A20" i="2" s="1"/>
  <c r="E19" i="2"/>
  <c r="F19" i="2" l="1"/>
  <c r="G19" i="2" s="1"/>
  <c r="B20" i="2"/>
  <c r="C20" i="2"/>
  <c r="D20" i="2"/>
  <c r="E20" i="2"/>
  <c r="F20" i="2" s="1"/>
  <c r="G20" i="2" s="1"/>
  <c r="A21" i="2" a="1"/>
  <c r="A21" i="2" s="1"/>
  <c r="F21" i="2" s="1"/>
  <c r="G21" i="2" l="1"/>
  <c r="D21" i="2"/>
  <c r="B21" i="2"/>
  <c r="C21" i="2"/>
  <c r="H20" i="2"/>
  <c r="H19" i="2"/>
  <c r="A22" i="2" a="1"/>
  <c r="A22" i="2" s="1"/>
  <c r="F22" i="2" s="1"/>
  <c r="E21" i="2"/>
  <c r="G22" i="2" l="1"/>
  <c r="C22" i="2"/>
  <c r="D22" i="2"/>
  <c r="B22" i="2"/>
  <c r="H21" i="2"/>
  <c r="H22" i="2"/>
  <c r="A23" i="2" a="1"/>
  <c r="A23" i="2" s="1"/>
  <c r="F23" i="2" s="1"/>
  <c r="E22" i="2"/>
  <c r="G23" i="2" l="1"/>
  <c r="B23" i="2"/>
  <c r="C23" i="2"/>
  <c r="D23" i="2"/>
  <c r="H23" i="2"/>
  <c r="A24" i="2" a="1"/>
  <c r="A24" i="2" s="1"/>
  <c r="F24" i="2" s="1"/>
  <c r="E23" i="2"/>
  <c r="G24" i="2" l="1"/>
  <c r="C24" i="2"/>
  <c r="D24" i="2"/>
  <c r="B24" i="2"/>
  <c r="H24" i="2"/>
  <c r="A25" i="2" a="1"/>
  <c r="A25" i="2" s="1"/>
  <c r="F25" i="2" s="1"/>
  <c r="E24" i="2"/>
  <c r="G25" i="2" l="1"/>
  <c r="B25" i="2"/>
  <c r="C25" i="2"/>
  <c r="D25" i="2"/>
  <c r="A26" i="2" a="1"/>
  <c r="A26" i="2" s="1"/>
  <c r="F26" i="2" s="1"/>
  <c r="H25" i="2"/>
  <c r="E25" i="2"/>
  <c r="G26" i="2" l="1"/>
  <c r="B26" i="2"/>
  <c r="C26" i="2"/>
  <c r="D26" i="2"/>
  <c r="H26" i="2"/>
  <c r="A27" i="2" a="1"/>
  <c r="A27" i="2" s="1"/>
  <c r="F27" i="2" s="1"/>
  <c r="E26" i="2"/>
  <c r="G27" i="2" l="1"/>
  <c r="D27" i="2"/>
  <c r="B27" i="2"/>
  <c r="C27" i="2"/>
  <c r="H27" i="2"/>
  <c r="A28" i="2" a="1"/>
  <c r="A28" i="2" s="1"/>
  <c r="F28" i="2" s="1"/>
  <c r="E27" i="2"/>
  <c r="G28" i="2" l="1"/>
  <c r="B28" i="2"/>
  <c r="C28" i="2"/>
  <c r="D28" i="2"/>
  <c r="A29" i="2" a="1"/>
  <c r="A29" i="2" s="1"/>
  <c r="F29" i="2" s="1"/>
  <c r="E28" i="2"/>
  <c r="H28" i="2"/>
  <c r="G29" i="2" l="1"/>
  <c r="D29" i="2"/>
  <c r="B29" i="2"/>
  <c r="C29" i="2"/>
  <c r="H29" i="2"/>
  <c r="A30" i="2" a="1"/>
  <c r="A30" i="2" s="1"/>
  <c r="F30" i="2" s="1"/>
  <c r="E29" i="2"/>
  <c r="G30" i="2" l="1"/>
  <c r="C30" i="2"/>
  <c r="D30" i="2"/>
  <c r="B30" i="2"/>
  <c r="H30" i="2"/>
  <c r="E30" i="2"/>
  <c r="A31" i="2" a="1"/>
  <c r="A31" i="2" s="1"/>
  <c r="F31" i="2" s="1"/>
  <c r="G31" i="2" l="1"/>
  <c r="B31" i="2"/>
  <c r="C31" i="2"/>
  <c r="D31" i="2"/>
  <c r="H31" i="2"/>
  <c r="A32" i="2" a="1"/>
  <c r="A32" i="2" s="1"/>
  <c r="F32" i="2" s="1"/>
  <c r="E31" i="2"/>
  <c r="G32" i="2" l="1"/>
  <c r="D32" i="2"/>
  <c r="B32" i="2"/>
  <c r="C32" i="2"/>
  <c r="H32" i="2"/>
  <c r="A33" i="2" a="1"/>
  <c r="A33" i="2" s="1"/>
  <c r="F33" i="2" s="1"/>
  <c r="E32" i="2"/>
  <c r="G33" i="2" l="1"/>
  <c r="B33" i="2"/>
  <c r="C33" i="2"/>
  <c r="D33" i="2"/>
  <c r="H33" i="2"/>
  <c r="A34" i="2" a="1"/>
  <c r="A34" i="2" s="1"/>
  <c r="F34" i="2" s="1"/>
  <c r="E33" i="2"/>
  <c r="G34" i="2" l="1"/>
  <c r="B34" i="2"/>
  <c r="C34" i="2"/>
  <c r="D34" i="2"/>
  <c r="H34" i="2"/>
  <c r="A35" i="2" a="1"/>
  <c r="A35" i="2" s="1"/>
  <c r="F35" i="2" s="1"/>
  <c r="E34" i="2"/>
  <c r="G35" i="2" l="1"/>
  <c r="D35" i="2"/>
  <c r="B35" i="2"/>
  <c r="C35" i="2"/>
  <c r="H35" i="2"/>
  <c r="A36" i="2" a="1"/>
  <c r="A36" i="2" s="1"/>
  <c r="F36" i="2" s="1"/>
  <c r="E35" i="2"/>
  <c r="G36" i="2" l="1"/>
  <c r="B36" i="2"/>
  <c r="C36" i="2"/>
  <c r="D36" i="2"/>
  <c r="H36" i="2"/>
  <c r="A37" i="2" a="1"/>
  <c r="A37" i="2" s="1"/>
  <c r="F37" i="2" s="1"/>
  <c r="E36" i="2"/>
  <c r="G37" i="2" l="1"/>
  <c r="D37" i="2"/>
  <c r="C37" i="2"/>
  <c r="B37" i="2"/>
  <c r="H37" i="2"/>
  <c r="E37" i="2"/>
  <c r="A38" i="2" a="1"/>
  <c r="A38" i="2" s="1"/>
  <c r="F38" i="2" s="1"/>
  <c r="G38" i="2" l="1"/>
  <c r="C38" i="2"/>
  <c r="D38" i="2"/>
  <c r="B38" i="2"/>
  <c r="H38" i="2"/>
  <c r="A39" i="2" a="1"/>
  <c r="A39" i="2" s="1"/>
  <c r="F39" i="2" s="1"/>
  <c r="E38" i="2"/>
  <c r="G39" i="2" l="1"/>
  <c r="B39" i="2"/>
  <c r="C39" i="2"/>
  <c r="D39" i="2"/>
  <c r="A40" i="2" a="1"/>
  <c r="A40" i="2" s="1"/>
  <c r="F40" i="2" s="1"/>
  <c r="E39" i="2"/>
  <c r="G40" i="2" l="1"/>
  <c r="B40" i="2"/>
  <c r="D40" i="2"/>
  <c r="C40" i="2"/>
  <c r="H39" i="2"/>
  <c r="A41" i="2" a="1"/>
  <c r="A41" i="2" s="1"/>
  <c r="F41" i="2" s="1"/>
  <c r="E40" i="2"/>
  <c r="G41" i="2" l="1"/>
  <c r="B41" i="2"/>
  <c r="C41" i="2"/>
  <c r="D41" i="2"/>
  <c r="H40" i="2"/>
  <c r="H41" i="2"/>
  <c r="A42" i="2" a="1"/>
  <c r="A42" i="2" s="1"/>
  <c r="F42" i="2" s="1"/>
  <c r="E41" i="2"/>
  <c r="G42" i="2" l="1"/>
  <c r="D42" i="2"/>
  <c r="B42" i="2"/>
  <c r="C42" i="2"/>
  <c r="H42" i="2"/>
  <c r="E42" i="2"/>
  <c r="A43" i="2" a="1"/>
  <c r="A43" i="2" s="1"/>
  <c r="F43" i="2" s="1"/>
  <c r="G43" i="2" l="1"/>
  <c r="D43" i="2"/>
  <c r="C43" i="2"/>
  <c r="B43" i="2"/>
  <c r="H43" i="2"/>
  <c r="A44" i="2" a="1"/>
  <c r="A44" i="2" s="1"/>
  <c r="F44" i="2" s="1"/>
  <c r="E43" i="2"/>
  <c r="G44" i="2" l="1"/>
  <c r="B44" i="2"/>
  <c r="C44" i="2"/>
  <c r="D44" i="2"/>
  <c r="H44" i="2"/>
  <c r="A45" i="2" a="1"/>
  <c r="A45" i="2" s="1"/>
  <c r="F45" i="2" s="1"/>
  <c r="E44" i="2"/>
  <c r="G45" i="2" l="1"/>
  <c r="D45" i="2"/>
  <c r="B45" i="2"/>
  <c r="C45" i="2"/>
  <c r="H45" i="2"/>
  <c r="A46" i="2" a="1"/>
  <c r="A46" i="2" s="1"/>
  <c r="F46" i="2" s="1"/>
  <c r="E45" i="2"/>
  <c r="G46" i="2" l="1"/>
  <c r="C46" i="2"/>
  <c r="D46" i="2"/>
  <c r="B46" i="2"/>
  <c r="H46" i="2"/>
  <c r="A47" i="2" a="1"/>
  <c r="A47" i="2" s="1"/>
  <c r="F47" i="2" s="1"/>
  <c r="E46" i="2"/>
  <c r="G47" i="2" l="1"/>
  <c r="B47" i="2"/>
  <c r="C47" i="2"/>
  <c r="D47" i="2"/>
  <c r="H47" i="2"/>
  <c r="A48" i="2" a="1"/>
  <c r="A48" i="2" s="1"/>
  <c r="F48" i="2" s="1"/>
  <c r="E47" i="2"/>
  <c r="G48" i="2" l="1"/>
  <c r="C48" i="2"/>
  <c r="D48" i="2"/>
  <c r="B48" i="2"/>
  <c r="H48" i="2"/>
  <c r="A49" i="2" a="1"/>
  <c r="A49" i="2" s="1"/>
  <c r="F49" i="2" s="1"/>
  <c r="E48" i="2"/>
  <c r="G49" i="2" l="1"/>
  <c r="B49" i="2"/>
  <c r="C49" i="2"/>
  <c r="D49" i="2"/>
  <c r="H49" i="2"/>
  <c r="E49" i="2"/>
  <c r="A50" i="2" a="1"/>
  <c r="A50" i="2" s="1"/>
  <c r="F50" i="2" s="1"/>
  <c r="G50" i="2" l="1"/>
  <c r="B50" i="2"/>
  <c r="D50" i="2"/>
  <c r="C50" i="2"/>
  <c r="H50" i="2"/>
  <c r="A51" i="2" a="1"/>
  <c r="A51" i="2" s="1"/>
  <c r="F51" i="2" s="1"/>
  <c r="E50" i="2"/>
  <c r="G51" i="2" l="1"/>
  <c r="D51" i="2"/>
  <c r="B51" i="2"/>
  <c r="C51" i="2"/>
  <c r="H51" i="2"/>
  <c r="A52" i="2" a="1"/>
  <c r="A52" i="2" s="1"/>
  <c r="F52" i="2" s="1"/>
  <c r="E51" i="2"/>
  <c r="G52" i="2" l="1"/>
  <c r="B52" i="2"/>
  <c r="C52" i="2"/>
  <c r="D52" i="2"/>
  <c r="H52" i="2"/>
  <c r="A53" i="2" a="1"/>
  <c r="A53" i="2" s="1"/>
  <c r="F53" i="2" s="1"/>
  <c r="E52" i="2"/>
  <c r="G53" i="2" l="1"/>
  <c r="C53" i="2"/>
  <c r="D53" i="2"/>
  <c r="B53" i="2"/>
  <c r="H53" i="2"/>
  <c r="A54" i="2" a="1"/>
  <c r="A54" i="2" s="1"/>
  <c r="E53" i="2"/>
  <c r="F54" i="2" l="1"/>
  <c r="G54" i="2"/>
  <c r="C54" i="2"/>
  <c r="D54" i="2"/>
  <c r="B54" i="2"/>
  <c r="H54" i="2"/>
  <c r="A55" i="2" a="1"/>
  <c r="A55" i="2" s="1"/>
  <c r="F55" i="2" s="1"/>
  <c r="E54" i="2"/>
  <c r="G55" i="2" l="1"/>
  <c r="B55" i="2"/>
  <c r="C55" i="2"/>
  <c r="D55" i="2"/>
  <c r="H55" i="2"/>
  <c r="A56" i="2" a="1"/>
  <c r="A56" i="2" s="1"/>
  <c r="F56" i="2" s="1"/>
  <c r="E55" i="2"/>
  <c r="G56" i="2" l="1"/>
  <c r="D56" i="2"/>
  <c r="B56" i="2"/>
  <c r="C56" i="2"/>
  <c r="H56" i="2"/>
  <c r="A57" i="2" a="1"/>
  <c r="A57" i="2" s="1"/>
  <c r="F57" i="2" s="1"/>
  <c r="E56" i="2"/>
  <c r="G57" i="2" l="1"/>
  <c r="B57" i="2"/>
  <c r="C57" i="2"/>
  <c r="D57" i="2"/>
  <c r="H57" i="2"/>
  <c r="A58" i="2" a="1"/>
  <c r="A58" i="2" s="1"/>
  <c r="F58" i="2" s="1"/>
  <c r="E57" i="2"/>
  <c r="G58" i="2" l="1"/>
  <c r="D58" i="2"/>
  <c r="B58" i="2"/>
  <c r="C58" i="2"/>
  <c r="H58" i="2"/>
  <c r="A59" i="2" a="1"/>
  <c r="A59" i="2" s="1"/>
  <c r="F59" i="2" s="1"/>
  <c r="E58" i="2"/>
  <c r="G59" i="2" l="1"/>
  <c r="D59" i="2"/>
  <c r="C59" i="2"/>
  <c r="B59" i="2"/>
  <c r="H59" i="2"/>
  <c r="A60" i="2" a="1"/>
  <c r="A60" i="2" s="1"/>
  <c r="F60" i="2" s="1"/>
  <c r="E59" i="2"/>
  <c r="G60" i="2" l="1"/>
  <c r="B60" i="2"/>
  <c r="C60" i="2"/>
  <c r="D60" i="2"/>
  <c r="H60" i="2"/>
  <c r="E60" i="2"/>
  <c r="A61" i="2" a="1"/>
  <c r="A61" i="2" s="1"/>
  <c r="F61" i="2" s="1"/>
  <c r="G61" i="2" l="1"/>
  <c r="D61" i="2"/>
  <c r="B61" i="2"/>
  <c r="C61" i="2"/>
  <c r="H61" i="2"/>
  <c r="A62" i="2" a="1"/>
  <c r="A62" i="2" s="1"/>
  <c r="F62" i="2" s="1"/>
  <c r="E61" i="2"/>
  <c r="G62" i="2" l="1"/>
  <c r="C62" i="2"/>
  <c r="D62" i="2"/>
  <c r="B62" i="2"/>
  <c r="H62" i="2"/>
  <c r="A63" i="2" a="1"/>
  <c r="A63" i="2" s="1"/>
  <c r="F63" i="2" s="1"/>
  <c r="E62" i="2"/>
  <c r="G63" i="2" l="1"/>
  <c r="B63" i="2"/>
  <c r="C63" i="2"/>
  <c r="D63" i="2"/>
  <c r="H63" i="2"/>
  <c r="A64" i="2" a="1"/>
  <c r="A64" i="2" s="1"/>
  <c r="F64" i="2" s="1"/>
  <c r="E63" i="2"/>
  <c r="G64" i="2" l="1"/>
  <c r="C64" i="2"/>
  <c r="D64" i="2"/>
  <c r="B64" i="2"/>
  <c r="H64" i="2"/>
  <c r="A65" i="2" a="1"/>
  <c r="A65" i="2" s="1"/>
  <c r="F65" i="2" s="1"/>
  <c r="E64" i="2"/>
  <c r="G65" i="2" l="1"/>
  <c r="B65" i="2"/>
  <c r="C65" i="2"/>
  <c r="D65" i="2"/>
  <c r="H65" i="2"/>
  <c r="A66" i="2" a="1"/>
  <c r="A66" i="2" s="1"/>
  <c r="F66" i="2" s="1"/>
  <c r="E65" i="2"/>
  <c r="G66" i="2" l="1"/>
  <c r="B66" i="2"/>
  <c r="D66" i="2"/>
  <c r="C66" i="2"/>
  <c r="H66" i="2"/>
  <c r="A67" i="2" a="1"/>
  <c r="A67" i="2" s="1"/>
  <c r="F67" i="2" s="1"/>
  <c r="E66" i="2"/>
  <c r="G67" i="2" l="1"/>
  <c r="G7" i="2" s="1"/>
  <c r="G6" i="2"/>
  <c r="D67" i="2"/>
  <c r="B67" i="2"/>
  <c r="C67" i="2"/>
  <c r="H67" i="2"/>
  <c r="E67" i="2"/>
  <c r="G5" i="2" s="1"/>
  <c r="G8" i="2" l="1"/>
</calcChain>
</file>

<file path=xl/sharedStrings.xml><?xml version="1.0" encoding="utf-8"?>
<sst xmlns="http://schemas.openxmlformats.org/spreadsheetml/2006/main" count="1522" uniqueCount="884">
  <si>
    <t>Tree</t>
  </si>
  <si>
    <t>Species</t>
  </si>
  <si>
    <t>Height</t>
  </si>
  <si>
    <t>Diameter</t>
  </si>
  <si>
    <t>Dieback</t>
  </si>
  <si>
    <t>Hollows</t>
  </si>
  <si>
    <t>Health</t>
  </si>
  <si>
    <t>Individual Tree Score</t>
  </si>
  <si>
    <t>No.</t>
  </si>
  <si>
    <t>(m)</t>
  </si>
  <si>
    <t>%</t>
  </si>
  <si>
    <t>Weighted</t>
  </si>
  <si>
    <t>Weigthed</t>
  </si>
  <si>
    <t>(weighted)</t>
  </si>
  <si>
    <t xml:space="preserve"> [sum of categories</t>
  </si>
  <si>
    <t>above</t>
  </si>
  <si>
    <t>cubed, and then</t>
  </si>
  <si>
    <t xml:space="preserve">ground </t>
  </si>
  <si>
    <t>divided by 55.5]</t>
  </si>
  <si>
    <t>level (cm)</t>
  </si>
  <si>
    <t>Eucalyptus diversifolia (KI) multi-stemmed</t>
  </si>
  <si>
    <t>Multiplication factor</t>
  </si>
  <si>
    <t>Yes</t>
  </si>
  <si>
    <t>Acacia mearnsii</t>
  </si>
  <si>
    <t>Acacia melanoxylon</t>
  </si>
  <si>
    <t>Acacia papyrocarpa</t>
  </si>
  <si>
    <t>Acacia pycnantha</t>
  </si>
  <si>
    <t>Acacia retinodes</t>
  </si>
  <si>
    <t>Acacia salicina</t>
  </si>
  <si>
    <t>Acacia stenophylla</t>
  </si>
  <si>
    <t>Allocasuarina luehmannii</t>
  </si>
  <si>
    <t>Allocasuarina verticillata</t>
  </si>
  <si>
    <r>
      <t xml:space="preserve">Banksia marginata </t>
    </r>
    <r>
      <rPr>
        <sz val="8"/>
        <rFont val="Arial"/>
        <family val="2"/>
      </rPr>
      <t xml:space="preserve"> (tree-form, higher rainfall, sandy loam flats, as a plant community in its own right or as understorey in eucalypt woodland)</t>
    </r>
  </si>
  <si>
    <r>
      <t>Banksia marginata</t>
    </r>
    <r>
      <rPr>
        <sz val="8"/>
        <rFont val="Arial"/>
        <family val="2"/>
      </rPr>
      <t xml:space="preserve"> (shrub on deep sand, heath)</t>
    </r>
  </si>
  <si>
    <r>
      <t>Bursaria spinosa</t>
    </r>
    <r>
      <rPr>
        <sz val="8"/>
        <rFont val="Arial"/>
        <family val="2"/>
      </rPr>
      <t xml:space="preserve"> (shrub form)</t>
    </r>
  </si>
  <si>
    <r>
      <t>Bursaria spinosa</t>
    </r>
    <r>
      <rPr>
        <sz val="8"/>
        <rFont val="Arial"/>
        <family val="2"/>
      </rPr>
      <t xml:space="preserve"> (tree form)</t>
    </r>
  </si>
  <si>
    <t>Callistemon rugulosusa</t>
  </si>
  <si>
    <t>Casuarina pauper</t>
  </si>
  <si>
    <t>Eucalyptus albopurpurea</t>
  </si>
  <si>
    <r>
      <t>E</t>
    </r>
    <r>
      <rPr>
        <b/>
        <i/>
        <sz val="8"/>
        <rFont val="Arial"/>
        <family val="2"/>
      </rPr>
      <t xml:space="preserve">ucalyptus arenacea - E.baxteri </t>
    </r>
    <r>
      <rPr>
        <b/>
        <sz val="8"/>
        <rFont val="Arial"/>
        <family val="2"/>
      </rPr>
      <t>intergrade</t>
    </r>
    <r>
      <rPr>
        <sz val="8"/>
        <rFont val="Arial"/>
        <family val="2"/>
      </rPr>
      <t xml:space="preserve"> (South East) as scattered tree</t>
    </r>
  </si>
  <si>
    <r>
      <t>E</t>
    </r>
    <r>
      <rPr>
        <b/>
        <i/>
        <sz val="8"/>
        <rFont val="Arial"/>
        <family val="2"/>
      </rPr>
      <t xml:space="preserve">ucalyptus arenacea - E.baxteri </t>
    </r>
    <r>
      <rPr>
        <b/>
        <sz val="8"/>
        <rFont val="Arial"/>
        <family val="2"/>
      </rPr>
      <t>intergrade</t>
    </r>
    <r>
      <rPr>
        <sz val="8"/>
        <rFont val="Arial"/>
        <family val="2"/>
      </rPr>
      <t xml:space="preserve"> (South East) in bush block</t>
    </r>
  </si>
  <si>
    <r>
      <t xml:space="preserve">Eucalyptus baxteri </t>
    </r>
    <r>
      <rPr>
        <sz val="8"/>
        <rFont val="Arial"/>
        <family val="2"/>
      </rPr>
      <t>(Mt Lofty Block) as scattered tree</t>
    </r>
  </si>
  <si>
    <r>
      <t>Eucalyptus baxteri</t>
    </r>
    <r>
      <rPr>
        <sz val="8"/>
        <rFont val="Arial"/>
        <family val="2"/>
      </rPr>
      <t xml:space="preserve"> (Mt Lofty Block) in bush block</t>
    </r>
  </si>
  <si>
    <r>
      <rPr>
        <b/>
        <i/>
        <sz val="8"/>
        <rFont val="Arial"/>
        <family val="2"/>
      </rPr>
      <t>Eucalyptus behriana</t>
    </r>
    <r>
      <rPr>
        <sz val="8"/>
        <rFont val="Arial"/>
        <family val="2"/>
      </rPr>
      <t xml:space="preserve"> (mallee form – outside “Border Farm” area – see map)</t>
    </r>
  </si>
  <si>
    <r>
      <rPr>
        <b/>
        <i/>
        <sz val="8"/>
        <rFont val="Arial"/>
        <family val="2"/>
      </rPr>
      <t>Eucalyptus behriana</t>
    </r>
    <r>
      <rPr>
        <sz val="8"/>
        <rFont val="Arial"/>
        <family val="2"/>
      </rPr>
      <t xml:space="preserve"> (taller woodland trees – “Border Farm” area – see map)</t>
    </r>
  </si>
  <si>
    <r>
      <t xml:space="preserve">Eucalyptus calycogona </t>
    </r>
    <r>
      <rPr>
        <b/>
        <sz val="8"/>
        <rFont val="Arial"/>
        <family val="2"/>
      </rPr>
      <t xml:space="preserve">ssp </t>
    </r>
    <r>
      <rPr>
        <b/>
        <i/>
        <sz val="8"/>
        <rFont val="Arial"/>
        <family val="2"/>
      </rPr>
      <t>calycogona</t>
    </r>
  </si>
  <si>
    <r>
      <t xml:space="preserve">Eucalyptus camaldulensis </t>
    </r>
    <r>
      <rPr>
        <b/>
        <sz val="8"/>
        <rFont val="Arial"/>
        <family val="2"/>
      </rPr>
      <t>var</t>
    </r>
    <r>
      <rPr>
        <b/>
        <i/>
        <sz val="8"/>
        <rFont val="Arial"/>
        <family val="2"/>
      </rPr>
      <t xml:space="preserve"> camaldulensis</t>
    </r>
  </si>
  <si>
    <t>Eucalyptus cneorifolia</t>
  </si>
  <si>
    <t>Eucalyptus cosmophylla</t>
  </si>
  <si>
    <t>Eucalyptus cyanophylla</t>
  </si>
  <si>
    <t>Eucalyptus diversifolia (KI) single stemmed</t>
  </si>
  <si>
    <t>Eucalyptus diversifolia (rest of state)</t>
  </si>
  <si>
    <r>
      <t>Eucalyptus fasciculosa</t>
    </r>
    <r>
      <rPr>
        <sz val="8"/>
        <rFont val="Arial"/>
        <family val="2"/>
      </rPr>
      <t xml:space="preserve"> (medium trees in South east; Eastern MLR footslopes &amp; area grading to the Lakes - ie. lower rainfall – see maps)</t>
    </r>
  </si>
  <si>
    <r>
      <t>Eucalyptus fasciculosa</t>
    </r>
    <r>
      <rPr>
        <sz val="8"/>
        <rFont val="Arial"/>
        <family val="2"/>
      </rPr>
      <t xml:space="preserve"> (small 'scrubby' trees in South east, and some areas of the MLR – see map)</t>
    </r>
  </si>
  <si>
    <r>
      <t xml:space="preserve">Eucalyptus fasciculosa </t>
    </r>
    <r>
      <rPr>
        <sz val="8"/>
        <rFont val="Arial"/>
        <family val="2"/>
      </rPr>
      <t>(taller trees in South East; &amp; the true Mt Lofty Ranges - ie. higher rainfall &amp; better soils - see maps )</t>
    </r>
  </si>
  <si>
    <t>Eucalyptus goniocalyx ssp goniocalyx</t>
  </si>
  <si>
    <t>Eucalyptus incrassata</t>
  </si>
  <si>
    <t>Eucalyptus largiflorens</t>
  </si>
  <si>
    <t>Eucalyptus leptophylla</t>
  </si>
  <si>
    <r>
      <t>Eucalyptus leucoxylon ssp leucoxylon</t>
    </r>
    <r>
      <rPr>
        <sz val="8"/>
        <rFont val="Arial"/>
        <family val="2"/>
      </rPr>
      <t xml:space="preserve"> (see map)</t>
    </r>
  </si>
  <si>
    <r>
      <t>Eucalyptus leucoxylon ssp megalocarpa</t>
    </r>
    <r>
      <rPr>
        <sz val="8"/>
        <rFont val="Arial"/>
        <family val="2"/>
      </rPr>
      <t xml:space="preserve"> (see map)</t>
    </r>
  </si>
  <si>
    <r>
      <t>Eucalyptus leucoxylon ssp pruinosa</t>
    </r>
    <r>
      <rPr>
        <sz val="8"/>
        <rFont val="Arial"/>
        <family val="2"/>
      </rPr>
      <t xml:space="preserve"> (see map)</t>
    </r>
  </si>
  <si>
    <r>
      <t>Eucalyptus leucoxylon ssp stephaniae</t>
    </r>
    <r>
      <rPr>
        <sz val="8"/>
        <rFont val="Arial"/>
        <family val="2"/>
      </rPr>
      <t xml:space="preserve"> (see map)</t>
    </r>
  </si>
  <si>
    <t>Eucalyptus microcarpa</t>
  </si>
  <si>
    <r>
      <t>Eucalyptus obliqua</t>
    </r>
    <r>
      <rPr>
        <sz val="8"/>
        <rFont val="Arial"/>
        <family val="2"/>
      </rPr>
      <t xml:space="preserve"> as larger scattered tree - Adelaide Hills and lower south east – see map</t>
    </r>
  </si>
  <si>
    <r>
      <t>Eucalyptus obliqua</t>
    </r>
    <r>
      <rPr>
        <sz val="8"/>
        <rFont val="Arial"/>
        <family val="2"/>
      </rPr>
      <t xml:space="preserve"> as larger tree in bush block - Adelaide Hills and lower south east – see map</t>
    </r>
  </si>
  <si>
    <r>
      <t>Eucalyptus obliqua</t>
    </r>
    <r>
      <rPr>
        <sz val="8"/>
        <rFont val="Arial"/>
        <family val="2"/>
      </rPr>
      <t xml:space="preserve"> as smaller scattered tree - in Furner/Callendale and Cape Banks districts – see map</t>
    </r>
  </si>
  <si>
    <r>
      <t>Eucalyptus obliqua</t>
    </r>
    <r>
      <rPr>
        <sz val="8"/>
        <rFont val="Arial"/>
        <family val="2"/>
      </rPr>
      <t xml:space="preserve"> as smaller tree in bush block - in Furner/Callendale and Cape Banks districts – see map</t>
    </r>
  </si>
  <si>
    <t>Eucalyptus odorata</t>
  </si>
  <si>
    <r>
      <t>Eucalyptus ovata</t>
    </r>
    <r>
      <rPr>
        <i/>
        <sz val="8"/>
        <rFont val="Arial"/>
        <family val="2"/>
      </rPr>
      <t xml:space="preserve"> </t>
    </r>
    <r>
      <rPr>
        <sz val="8"/>
        <rFont val="Arial"/>
        <family val="2"/>
      </rPr>
      <t>as larger tree usually in elevated and closed swamps – in forestry reserves and an area NE Mt Gambier</t>
    </r>
  </si>
  <si>
    <r>
      <t>Eucalyptus ovata</t>
    </r>
    <r>
      <rPr>
        <sz val="8"/>
        <rFont val="Arial"/>
        <family val="2"/>
      </rPr>
      <t xml:space="preserve"> as smaller tree on flats and watercourses</t>
    </r>
  </si>
  <si>
    <t>Eucalyptus phenax ssp phenax</t>
  </si>
  <si>
    <t>Eucalyptus porosa</t>
  </si>
  <si>
    <t>Eucalyptus porosa x E.microcarpa</t>
  </si>
  <si>
    <t>Eucalyptus rugosa (KI)</t>
  </si>
  <si>
    <t>Eucalyptus rugosa (rest of state)</t>
  </si>
  <si>
    <t>Eucalyptus socialis</t>
  </si>
  <si>
    <r>
      <t>Eucalyptus viminalis</t>
    </r>
    <r>
      <rPr>
        <b/>
        <sz val="8"/>
        <rFont val="Arial"/>
        <family val="2"/>
      </rPr>
      <t xml:space="preserve"> ssp</t>
    </r>
    <r>
      <rPr>
        <sz val="8"/>
        <rFont val="Arial"/>
        <family val="2"/>
      </rPr>
      <t xml:space="preserve"> </t>
    </r>
    <r>
      <rPr>
        <b/>
        <i/>
        <sz val="8"/>
        <rFont val="Arial"/>
        <family val="2"/>
      </rPr>
      <t>cygnetensis</t>
    </r>
  </si>
  <si>
    <r>
      <t>Eucalyptus viminalis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>ssp</t>
    </r>
    <r>
      <rPr>
        <sz val="8"/>
        <rFont val="Arial"/>
        <family val="2"/>
      </rPr>
      <t xml:space="preserve"> </t>
    </r>
    <r>
      <rPr>
        <b/>
        <i/>
        <sz val="8"/>
        <rFont val="Arial"/>
        <family val="2"/>
      </rPr>
      <t>viminalis</t>
    </r>
  </si>
  <si>
    <t>Melaleuca brevifolia</t>
  </si>
  <si>
    <r>
      <t xml:space="preserve">Melaleuca halmaturorum </t>
    </r>
    <r>
      <rPr>
        <sz val="8"/>
        <rFont val="Arial"/>
        <family val="2"/>
      </rPr>
      <t>(South East and southern Murray Mallee)</t>
    </r>
  </si>
  <si>
    <t>&lt; =1pt</t>
  </si>
  <si>
    <t>&lt;=2 pt</t>
  </si>
  <si>
    <t>Threaten Species or habitat</t>
  </si>
  <si>
    <t>NRM Region</t>
  </si>
  <si>
    <t>AW</t>
  </si>
  <si>
    <t>KI</t>
  </si>
  <si>
    <t>N&amp;Y</t>
  </si>
  <si>
    <t>SAAL</t>
  </si>
  <si>
    <t>Names</t>
  </si>
  <si>
    <t>Acacia longifolia var sophorae</t>
  </si>
  <si>
    <t xml:space="preserve">Banksia marginata </t>
  </si>
  <si>
    <r>
      <t>Banksia marginata</t>
    </r>
    <r>
      <rPr>
        <sz val="8"/>
        <rFont val="Arial"/>
        <family val="2"/>
      </rPr>
      <t xml:space="preserve"> </t>
    </r>
  </si>
  <si>
    <r>
      <t>E</t>
    </r>
    <r>
      <rPr>
        <b/>
        <i/>
        <sz val="8"/>
        <rFont val="Arial"/>
        <family val="2"/>
      </rPr>
      <t>ucalyptus arenacea/baxteri</t>
    </r>
  </si>
  <si>
    <t xml:space="preserve">Eucalyptus baxteri </t>
  </si>
  <si>
    <r>
      <t>Eucalyptus baxteri</t>
    </r>
    <r>
      <rPr>
        <sz val="8"/>
        <rFont val="Arial"/>
        <family val="2"/>
      </rPr>
      <t xml:space="preserve"> </t>
    </r>
  </si>
  <si>
    <t>Eucalyptus behriana</t>
  </si>
  <si>
    <t>Eucalyptus fasciculosa</t>
  </si>
  <si>
    <r>
      <t>Eucalyptus obliqua</t>
    </r>
    <r>
      <rPr>
        <sz val="8"/>
        <rFont val="Arial"/>
        <family val="2"/>
      </rPr>
      <t xml:space="preserve"> </t>
    </r>
  </si>
  <si>
    <t xml:space="preserve">Eucalyptus rugosa </t>
  </si>
  <si>
    <t>Melaleuca halmaturorum</t>
  </si>
  <si>
    <t xml:space="preserve">&gt;3pt </t>
  </si>
  <si>
    <t>Mean Annual Rainfall (mm)</t>
  </si>
  <si>
    <t xml:space="preserve">Height formula </t>
  </si>
  <si>
    <t>Total SEB $ required</t>
  </si>
  <si>
    <t>(plus form and location description)</t>
  </si>
  <si>
    <t>Loss Factor</t>
  </si>
  <si>
    <t>Scale of impact – Trees (Scattered tree assessment)</t>
  </si>
  <si>
    <t>Complete removal of a tree.</t>
  </si>
  <si>
    <t>Tree removed back to a stump, but able to reshoot.</t>
  </si>
  <si>
    <t>Major pruning of the tree with more than 50% of the tree to be removed</t>
  </si>
  <si>
    <t>Major pruning of the tree with more than 25% of the tree to be removed</t>
  </si>
  <si>
    <t>Minor pruning of the tree with less than 25% of the tree to be removed</t>
  </si>
  <si>
    <t>Total SEB Points required</t>
  </si>
  <si>
    <t>SEB Points Req.</t>
  </si>
  <si>
    <t>at 1m</t>
  </si>
  <si>
    <t>EP</t>
  </si>
  <si>
    <t>Payment in NV Fund (GST Exclusive)</t>
  </si>
  <si>
    <t>Administration fee (GST Inclusive)</t>
  </si>
  <si>
    <t>Exocarpus cupressiformis</t>
  </si>
  <si>
    <t>Callitris glaucophylla</t>
  </si>
  <si>
    <t>Callitris rhomboidea</t>
  </si>
  <si>
    <t>Pittosporum angustifolium</t>
  </si>
  <si>
    <r>
      <t>Melaleuca lanceolata</t>
    </r>
    <r>
      <rPr>
        <sz val="8"/>
        <rFont val="Arial"/>
        <family val="2"/>
      </rPr>
      <t xml:space="preserve"> (South East and Southern Murray Mallee)</t>
    </r>
  </si>
  <si>
    <t>Total Biodiversity Score</t>
  </si>
  <si>
    <t>Optional</t>
  </si>
  <si>
    <t>Total biodiversity score</t>
  </si>
  <si>
    <t>Suitability for fauna threatened species</t>
  </si>
  <si>
    <t>Eucalyptus dumosa</t>
  </si>
  <si>
    <t>Eucalyptus oleosa</t>
  </si>
  <si>
    <t>Remnancy</t>
  </si>
  <si>
    <t xml:space="preserve">IBRA </t>
  </si>
  <si>
    <t>Assoc.</t>
  </si>
  <si>
    <t xml:space="preserve">Threatened sp. </t>
  </si>
  <si>
    <t>Tree species is;
R = Rare
V = Vulnerable
E = Endangered</t>
  </si>
  <si>
    <t>0 - 155</t>
  </si>
  <si>
    <t>Total</t>
  </si>
  <si>
    <t>1.6pts max</t>
  </si>
  <si>
    <t xml:space="preserve">% veg </t>
  </si>
  <si>
    <t>remaining</t>
  </si>
  <si>
    <t>no max</t>
  </si>
  <si>
    <t>5pts max</t>
  </si>
  <si>
    <t>Eucalyptus brachycalyx</t>
  </si>
  <si>
    <t>Eucalyptus gracilis</t>
  </si>
  <si>
    <t>R</t>
  </si>
  <si>
    <t>Threatened sp.</t>
  </si>
  <si>
    <t>V</t>
  </si>
  <si>
    <t>E</t>
  </si>
  <si>
    <t>Biodiversity score 
(Max 15)
(Score per tree)</t>
  </si>
  <si>
    <t>3pts max relative to % dieback</t>
  </si>
  <si>
    <t>0,1 or 2pts.
x 0.6</t>
  </si>
  <si>
    <t>Fauna habitat Score</t>
  </si>
  <si>
    <t>Threatened flora score</t>
  </si>
  <si>
    <t>(weighted)
1,2 0r 3pts.
x 0.6</t>
  </si>
  <si>
    <t>(weighted)
1,2 0r 3pts.
x 0.3</t>
  </si>
  <si>
    <t>IBRA Association</t>
  </si>
  <si>
    <t>Uncommon</t>
  </si>
  <si>
    <t>NP&amp;W Act - Rare</t>
  </si>
  <si>
    <t xml:space="preserve">Number of species </t>
  </si>
  <si>
    <t>EPBC Listed spp.</t>
  </si>
  <si>
    <t>NP&amp;W Act - Endangered or Vulnerable (exclude EBPC Spp)</t>
  </si>
  <si>
    <r>
      <rPr>
        <i/>
        <sz val="10"/>
        <color rgb="FFFF0000"/>
        <rFont val="Arial"/>
        <family val="2"/>
      </rPr>
      <t>Red - IBRA Assoc Version 7</t>
    </r>
    <r>
      <rPr>
        <i/>
        <sz val="10"/>
        <color theme="1"/>
        <rFont val="Arial"/>
        <family val="2"/>
      </rPr>
      <t xml:space="preserve"> / Black - version IBRA Assoc Version 6 for areas not updated in version 7</t>
    </r>
  </si>
  <si>
    <t>IBRA_ASSOC</t>
  </si>
  <si>
    <t>IBRA_Subregion</t>
  </si>
  <si>
    <t>VEG_PC (IBRA Subregion)</t>
  </si>
  <si>
    <t>VEG_PC (IBRA Assoc.)</t>
  </si>
  <si>
    <t>PROTVEG_PC  (IBRA Assoc.)</t>
  </si>
  <si>
    <t>Acraman</t>
  </si>
  <si>
    <t>Gawler Lakes</t>
  </si>
  <si>
    <t>Adelaide Foothills</t>
  </si>
  <si>
    <t>Mount Lofty Ranges</t>
  </si>
  <si>
    <t>Aldinga</t>
  </si>
  <si>
    <t>Allendale</t>
  </si>
  <si>
    <t>Bridgewater</t>
  </si>
  <si>
    <t>Alma</t>
  </si>
  <si>
    <t>St Vincent</t>
  </si>
  <si>
    <t>Amberley</t>
  </si>
  <si>
    <t>Kangaroo Island</t>
  </si>
  <si>
    <t>Ammaroodinna</t>
  </si>
  <si>
    <t>Tallaringa</t>
  </si>
  <si>
    <t>Anabama</t>
  </si>
  <si>
    <t>Olary Spur</t>
  </si>
  <si>
    <t>Andamooka</t>
  </si>
  <si>
    <t>Arcoona Plateau</t>
  </si>
  <si>
    <t>Angas Plains</t>
  </si>
  <si>
    <t>Murray Mallee</t>
  </si>
  <si>
    <t>Angle Rock</t>
  </si>
  <si>
    <t>Lucindale</t>
  </si>
  <si>
    <t>Apoinga</t>
  </si>
  <si>
    <t>Broughton</t>
  </si>
  <si>
    <t>Appila</t>
  </si>
  <si>
    <t>Arden</t>
  </si>
  <si>
    <t>Arkaba</t>
  </si>
  <si>
    <t xml:space="preserve">Central Flinders </t>
  </si>
  <si>
    <t>Arthurton</t>
  </si>
  <si>
    <t>Avenue Plains</t>
  </si>
  <si>
    <t>Avoid Bay</t>
  </si>
  <si>
    <t>Talia</t>
  </si>
  <si>
    <t>Bagot</t>
  </si>
  <si>
    <t>Witjira</t>
  </si>
  <si>
    <t>Balcanoona</t>
  </si>
  <si>
    <t>Northern Flinders</t>
  </si>
  <si>
    <t>Bald Hill</t>
  </si>
  <si>
    <t>Bamboo Swamp</t>
  </si>
  <si>
    <t>Roxby</t>
  </si>
  <si>
    <t>Bandon</t>
  </si>
  <si>
    <t>Bangham</t>
  </si>
  <si>
    <t>Lowan Mallee</t>
  </si>
  <si>
    <t>Bare Hill</t>
  </si>
  <si>
    <t>Barilla</t>
  </si>
  <si>
    <t>Barossa</t>
  </si>
  <si>
    <t>Barrata</t>
  </si>
  <si>
    <t>Central Flinders</t>
  </si>
  <si>
    <t>Barung</t>
  </si>
  <si>
    <t>Beachport</t>
  </si>
  <si>
    <t>Benagerie</t>
  </si>
  <si>
    <t>Barrier Range Outwash</t>
  </si>
  <si>
    <t>Benda Range</t>
  </si>
  <si>
    <t>Bight</t>
  </si>
  <si>
    <t>Yalata</t>
  </si>
  <si>
    <t>Billiatt</t>
  </si>
  <si>
    <t>Bimbowrie</t>
  </si>
  <si>
    <t>Birthday Dam</t>
  </si>
  <si>
    <t>Curnamona</t>
  </si>
  <si>
    <t>Blanchetown</t>
  </si>
  <si>
    <t>Bleasdale</t>
  </si>
  <si>
    <t>Blue Range</t>
  </si>
  <si>
    <t>Eyre Mallee</t>
  </si>
  <si>
    <t>Bob Tiers</t>
  </si>
  <si>
    <t>Fleurieu</t>
  </si>
  <si>
    <t>Bookabie</t>
  </si>
  <si>
    <t>Bool Lagoon</t>
  </si>
  <si>
    <t>Boor Plain</t>
  </si>
  <si>
    <t>Boowillia</t>
  </si>
  <si>
    <t>Bordertown</t>
  </si>
  <si>
    <t>Wimmera</t>
  </si>
  <si>
    <t>Brachina</t>
  </si>
  <si>
    <t>Breakaway</t>
  </si>
  <si>
    <t>Breakaways</t>
  </si>
  <si>
    <t>Brimpton</t>
  </si>
  <si>
    <t>Buckalowie</t>
  </si>
  <si>
    <t>Buckaringa</t>
  </si>
  <si>
    <t>Southern Flinders</t>
  </si>
  <si>
    <t>Buckleboo</t>
  </si>
  <si>
    <t>Myall Plains</t>
  </si>
  <si>
    <t>Bull Knob</t>
  </si>
  <si>
    <t>Bumbunga</t>
  </si>
  <si>
    <t>Bunda</t>
  </si>
  <si>
    <t>Hampton</t>
  </si>
  <si>
    <t>Bundara</t>
  </si>
  <si>
    <t>Burra Hill</t>
  </si>
  <si>
    <t>Butler</t>
  </si>
  <si>
    <t>Eyre Hills</t>
  </si>
  <si>
    <t>Byilcaoora</t>
  </si>
  <si>
    <t>Everard Block</t>
  </si>
  <si>
    <t>Callendale</t>
  </si>
  <si>
    <t>Cannawigara</t>
  </si>
  <si>
    <t>Canopus</t>
  </si>
  <si>
    <t>South Olary Plain</t>
  </si>
  <si>
    <t>Cantana</t>
  </si>
  <si>
    <t>Tintinara</t>
  </si>
  <si>
    <t>Carcuma</t>
  </si>
  <si>
    <t>Caroline</t>
  </si>
  <si>
    <t>Glenelg Plain</t>
  </si>
  <si>
    <t>Cave Hill</t>
  </si>
  <si>
    <t>Mann-Musgrave Block</t>
  </si>
  <si>
    <t>Ceduna</t>
  </si>
  <si>
    <t>Chintumba</t>
  </si>
  <si>
    <t>Chitaminga</t>
  </si>
  <si>
    <t>Gawler Volcanics</t>
  </si>
  <si>
    <t>Clare</t>
  </si>
  <si>
    <t>Clarendon</t>
  </si>
  <si>
    <t>Cleve</t>
  </si>
  <si>
    <t>Cobbler Hill</t>
  </si>
  <si>
    <t>Cockburn</t>
  </si>
  <si>
    <t>Coffin Bay</t>
  </si>
  <si>
    <t>Coolatoo</t>
  </si>
  <si>
    <t>Coonalpyn</t>
  </si>
  <si>
    <t>Coonawarra</t>
  </si>
  <si>
    <t>Cooper Creek</t>
  </si>
  <si>
    <t>Coongie</t>
  </si>
  <si>
    <t>Coorangie</t>
  </si>
  <si>
    <t>Coorong</t>
  </si>
  <si>
    <t>Murray Lakes and Coorong</t>
  </si>
  <si>
    <t>Cooryanna</t>
  </si>
  <si>
    <t>Murnpeowie</t>
  </si>
  <si>
    <t>Coranda</t>
  </si>
  <si>
    <t>Corkscrew</t>
  </si>
  <si>
    <t>Corny</t>
  </si>
  <si>
    <t>Southern Yorke</t>
  </si>
  <si>
    <t>Corrabinnie</t>
  </si>
  <si>
    <t>Cortina</t>
  </si>
  <si>
    <t>Cradock</t>
  </si>
  <si>
    <t>Crystal Brook</t>
  </si>
  <si>
    <t>Culburra</t>
  </si>
  <si>
    <t>Cummins</t>
  </si>
  <si>
    <t>Cygnet</t>
  </si>
  <si>
    <t>Darke Peak</t>
  </si>
  <si>
    <t>Davenport</t>
  </si>
  <si>
    <t>Oodnadatta</t>
  </si>
  <si>
    <t>Deep Creek</t>
  </si>
  <si>
    <t>Dingo</t>
  </si>
  <si>
    <t>Dismal Swamp</t>
  </si>
  <si>
    <t>Douglas</t>
  </si>
  <si>
    <t>Drummond</t>
  </si>
  <si>
    <t>Duck Island</t>
  </si>
  <si>
    <t>Eden Valley</t>
  </si>
  <si>
    <t>Ediacara</t>
  </si>
  <si>
    <t>Edillie</t>
  </si>
  <si>
    <t>Erragoona</t>
  </si>
  <si>
    <t>Evelyn Creek</t>
  </si>
  <si>
    <t>Everard</t>
  </si>
  <si>
    <t>Faraway Hill</t>
  </si>
  <si>
    <t>Braemer</t>
  </si>
  <si>
    <t>Finke</t>
  </si>
  <si>
    <t>Macumba</t>
  </si>
  <si>
    <t>Florieton</t>
  </si>
  <si>
    <t>Fords Lagoon</t>
  </si>
  <si>
    <t>Freeling</t>
  </si>
  <si>
    <t>Fyne</t>
  </si>
  <si>
    <t>Yellabinna</t>
  </si>
  <si>
    <t>Gairdner</t>
  </si>
  <si>
    <t>Gairloch Dam</t>
  </si>
  <si>
    <t>Gammon</t>
  </si>
  <si>
    <t>Gantheaume</t>
  </si>
  <si>
    <t>Gawler</t>
  </si>
  <si>
    <t>Giddi Giddinna</t>
  </si>
  <si>
    <t>Baltana</t>
  </si>
  <si>
    <t>Giles</t>
  </si>
  <si>
    <t>Glencoe</t>
  </si>
  <si>
    <t>Mount Gambier</t>
  </si>
  <si>
    <t>Glendamboo</t>
  </si>
  <si>
    <t>Kingoonya</t>
  </si>
  <si>
    <t>Glendella</t>
  </si>
  <si>
    <t>Glenroy</t>
  </si>
  <si>
    <t>Goolwa</t>
  </si>
  <si>
    <t>Greenly</t>
  </si>
  <si>
    <t>Hahndorf</t>
  </si>
  <si>
    <t>Hambidge</t>
  </si>
  <si>
    <t>Hansen</t>
  </si>
  <si>
    <t>Harper</t>
  </si>
  <si>
    <t>Hesso</t>
  </si>
  <si>
    <t>Hincks</t>
  </si>
  <si>
    <t>Holder</t>
  </si>
  <si>
    <t>Hopeless</t>
  </si>
  <si>
    <t>Hypurna</t>
  </si>
  <si>
    <t>Ilkina</t>
  </si>
  <si>
    <t>Illbillee</t>
  </si>
  <si>
    <t>Inakoo Hill</t>
  </si>
  <si>
    <t>Inkster</t>
  </si>
  <si>
    <t>Inman Valley</t>
  </si>
  <si>
    <t>Innes</t>
  </si>
  <si>
    <t>Iron Knob</t>
  </si>
  <si>
    <t>Ironstone Hill</t>
  </si>
  <si>
    <t>Irrapatana</t>
  </si>
  <si>
    <t>Isabella</t>
  </si>
  <si>
    <t>Jacks Hill</t>
  </si>
  <si>
    <t>Jarret</t>
  </si>
  <si>
    <t>Jungle Dam</t>
  </si>
  <si>
    <t>Jussieu</t>
  </si>
  <si>
    <t>Kadlongaroo</t>
  </si>
  <si>
    <t>Kallakoopah</t>
  </si>
  <si>
    <t>Dieri</t>
  </si>
  <si>
    <t>Kallora</t>
  </si>
  <si>
    <t>Kappawanta</t>
  </si>
  <si>
    <t>Karoonda</t>
  </si>
  <si>
    <t>Keith</t>
  </si>
  <si>
    <t>Kerby Hill</t>
  </si>
  <si>
    <t>Kimba</t>
  </si>
  <si>
    <t>Kiona</t>
  </si>
  <si>
    <t>Konetta</t>
  </si>
  <si>
    <t>Kongal</t>
  </si>
  <si>
    <t>Koolcutta</t>
  </si>
  <si>
    <t>Koonamore</t>
  </si>
  <si>
    <t>Koongawa</t>
  </si>
  <si>
    <t>Kooree</t>
  </si>
  <si>
    <t>Kroonilla</t>
  </si>
  <si>
    <t>Kunlara</t>
  </si>
  <si>
    <t>Kyancutta</t>
  </si>
  <si>
    <t>Kybunga</t>
  </si>
  <si>
    <t>Kybybolite</t>
  </si>
  <si>
    <t>Labyrinth</t>
  </si>
  <si>
    <t>Lake Alexandrina</t>
  </si>
  <si>
    <t>Lake Eyre</t>
  </si>
  <si>
    <t>Lake Frome</t>
  </si>
  <si>
    <t>Strzelecki Desert</t>
  </si>
  <si>
    <t>Lake George</t>
  </si>
  <si>
    <t>Lake Gilles</t>
  </si>
  <si>
    <t>Lake Hawdon</t>
  </si>
  <si>
    <t>Lake Leake</t>
  </si>
  <si>
    <t>Lake Phillipson</t>
  </si>
  <si>
    <t>Commonwealth Hill</t>
  </si>
  <si>
    <t>Lake Wright</t>
  </si>
  <si>
    <t>Maralinga</t>
  </si>
  <si>
    <t>Lincoln</t>
  </si>
  <si>
    <t>Lock</t>
  </si>
  <si>
    <t>Lower Murray</t>
  </si>
  <si>
    <t>Loydella</t>
  </si>
  <si>
    <t>Mabel Creek</t>
  </si>
  <si>
    <t>Macfarlane</t>
  </si>
  <si>
    <t>MacGillivray</t>
  </si>
  <si>
    <t>Magnacowie</t>
  </si>
  <si>
    <t>Mahanewo</t>
  </si>
  <si>
    <t>Malata</t>
  </si>
  <si>
    <t>Mallala</t>
  </si>
  <si>
    <t>Manarrina</t>
  </si>
  <si>
    <t>Mann Range</t>
  </si>
  <si>
    <t>Marble Range</t>
  </si>
  <si>
    <t>Marree</t>
  </si>
  <si>
    <t>McLochlan</t>
  </si>
  <si>
    <t>Merna Mora</t>
  </si>
  <si>
    <t>Merninie</t>
  </si>
  <si>
    <t>Sturt Stony Desert</t>
  </si>
  <si>
    <t>Messenger</t>
  </si>
  <si>
    <t>Messent</t>
  </si>
  <si>
    <t>Middleback Range</t>
  </si>
  <si>
    <t>Midgee</t>
  </si>
  <si>
    <t>Mongalata</t>
  </si>
  <si>
    <t>Moochra</t>
  </si>
  <si>
    <t>Moolooloo</t>
  </si>
  <si>
    <t>Moondiepitchnie</t>
  </si>
  <si>
    <t>Moorlands</t>
  </si>
  <si>
    <t>Mopami</t>
  </si>
  <si>
    <t>Morambro</t>
  </si>
  <si>
    <t>Mt Burr</t>
  </si>
  <si>
    <t>Mt Compass</t>
  </si>
  <si>
    <t>Mt Cooper</t>
  </si>
  <si>
    <t>Mt Dampier</t>
  </si>
  <si>
    <t>Mt Davies</t>
  </si>
  <si>
    <t>Mt Desperate</t>
  </si>
  <si>
    <t>Mt Gambier</t>
  </si>
  <si>
    <t>Mt Gawler</t>
  </si>
  <si>
    <t>Mt Margaret</t>
  </si>
  <si>
    <t>Peake-Dennison Inlier</t>
  </si>
  <si>
    <t>Mt Marsden</t>
  </si>
  <si>
    <t>Mt Mary</t>
  </si>
  <si>
    <t>Mt Misery</t>
  </si>
  <si>
    <t>Mt Rapid</t>
  </si>
  <si>
    <t>Mt Remarkable</t>
  </si>
  <si>
    <t>Mt Sir Thomas</t>
  </si>
  <si>
    <t>Watarru</t>
  </si>
  <si>
    <t>Mt Terrible</t>
  </si>
  <si>
    <t>Mt Wilson</t>
  </si>
  <si>
    <t>Mt. Gunson</t>
  </si>
  <si>
    <t>Muckera</t>
  </si>
  <si>
    <t>Carlisle</t>
  </si>
  <si>
    <t>Mulgarie</t>
  </si>
  <si>
    <t>Torrens</t>
  </si>
  <si>
    <t>Muloorina</t>
  </si>
  <si>
    <t>Mundawatana</t>
  </si>
  <si>
    <t>Mungerowie</t>
  </si>
  <si>
    <t>Murtho</t>
  </si>
  <si>
    <t>Musgrave</t>
  </si>
  <si>
    <t>Nangwarry</t>
  </si>
  <si>
    <t>Naracoorte</t>
  </si>
  <si>
    <t>Naranga</t>
  </si>
  <si>
    <t>Narina</t>
  </si>
  <si>
    <t>Narrung</t>
  </si>
  <si>
    <t>Neales Flat</t>
  </si>
  <si>
    <t>Nene Valley</t>
  </si>
  <si>
    <t>Newland</t>
  </si>
  <si>
    <t>Noolook</t>
  </si>
  <si>
    <t>Nullarbor</t>
  </si>
  <si>
    <t>Nullarbor Plain</t>
  </si>
  <si>
    <t>Numulta</t>
  </si>
  <si>
    <t>Nurom</t>
  </si>
  <si>
    <t>Nurrari</t>
  </si>
  <si>
    <t>Oakden</t>
  </si>
  <si>
    <t>Officer</t>
  </si>
  <si>
    <t>Okaralnga</t>
  </si>
  <si>
    <t>Kintore</t>
  </si>
  <si>
    <t>Old Telechie</t>
  </si>
  <si>
    <t>Barrier Range</t>
  </si>
  <si>
    <t>Oolarinna</t>
  </si>
  <si>
    <t>Orama</t>
  </si>
  <si>
    <t>Oraparinna</t>
  </si>
  <si>
    <t>Outouie</t>
  </si>
  <si>
    <t>Pallamana</t>
  </si>
  <si>
    <t>Palthrubie</t>
  </si>
  <si>
    <t>Para</t>
  </si>
  <si>
    <t>Parcoola</t>
  </si>
  <si>
    <t>Parham</t>
  </si>
  <si>
    <t>Parlue</t>
  </si>
  <si>
    <t>Parndana</t>
  </si>
  <si>
    <t>Pata</t>
  </si>
  <si>
    <t>Patchawara</t>
  </si>
  <si>
    <t>Lake Pure</t>
  </si>
  <si>
    <t>Peake Bay</t>
  </si>
  <si>
    <t>Peake Creek</t>
  </si>
  <si>
    <t>Peaked Hill</t>
  </si>
  <si>
    <t>Pendleton</t>
  </si>
  <si>
    <t>Penola Station</t>
  </si>
  <si>
    <t>Pernatty</t>
  </si>
  <si>
    <t>Petermorra</t>
  </si>
  <si>
    <t>Pine Lodge</t>
  </si>
  <si>
    <t>Pine Valley</t>
  </si>
  <si>
    <t>Piniewirie</t>
  </si>
  <si>
    <t>Pinkawillinie</t>
  </si>
  <si>
    <t>Pinnaroo</t>
  </si>
  <si>
    <t>Polda</t>
  </si>
  <si>
    <t>Pootkamaunta</t>
  </si>
  <si>
    <t>Port Macdonnell</t>
  </si>
  <si>
    <t>Port Pirie</t>
  </si>
  <si>
    <t>Punthari</t>
  </si>
  <si>
    <t>Purananja</t>
  </si>
  <si>
    <t>Purndu</t>
  </si>
  <si>
    <t>Quorn</t>
  </si>
  <si>
    <t>Red Rock</t>
  </si>
  <si>
    <t>Reedbeds</t>
  </si>
  <si>
    <t>Renmark</t>
  </si>
  <si>
    <t>Murray Scroll Belt</t>
  </si>
  <si>
    <t>Rosedale</t>
  </si>
  <si>
    <t>Rufus</t>
  </si>
  <si>
    <t>Ruthven</t>
  </si>
  <si>
    <t>Salt Creek</t>
  </si>
  <si>
    <t>Sandergrove</t>
  </si>
  <si>
    <t>Sandleton</t>
  </si>
  <si>
    <t>Sarah</t>
  </si>
  <si>
    <t>Scotts Hill</t>
  </si>
  <si>
    <t>Scrubby Peak</t>
  </si>
  <si>
    <t>Sedan</t>
  </si>
  <si>
    <t>Seymour</t>
  </si>
  <si>
    <t>Shearers Hill</t>
  </si>
  <si>
    <t>Simmens</t>
  </si>
  <si>
    <t>Simpson Desert</t>
  </si>
  <si>
    <t>Stockport</t>
  </si>
  <si>
    <t>Stokes Bay</t>
  </si>
  <si>
    <t>Stonefield</t>
  </si>
  <si>
    <t>Stony Desert</t>
  </si>
  <si>
    <t>Streaky Bay</t>
  </si>
  <si>
    <t>Stuart Creek</t>
  </si>
  <si>
    <t>Sundown</t>
  </si>
  <si>
    <t>Tieyon</t>
  </si>
  <si>
    <t>Sutherlands</t>
  </si>
  <si>
    <t>Tarcowie</t>
  </si>
  <si>
    <t>Tarlee</t>
  </si>
  <si>
    <t>Tarracalena</t>
  </si>
  <si>
    <t>Tartwaup</t>
  </si>
  <si>
    <t>Terowie</t>
  </si>
  <si>
    <t>The Big Desert</t>
  </si>
  <si>
    <t>Thurlga</t>
  </si>
  <si>
    <t>Tilley Swamp</t>
  </si>
  <si>
    <t>Tiverton</t>
  </si>
  <si>
    <t>Tooligie</t>
  </si>
  <si>
    <t>Towitta</t>
  </si>
  <si>
    <t>Tregolana</t>
  </si>
  <si>
    <t>Triple Hill</t>
  </si>
  <si>
    <t>Uno Range</t>
  </si>
  <si>
    <t>Uraidla</t>
  </si>
  <si>
    <t>Urania</t>
  </si>
  <si>
    <t>Uro</t>
  </si>
  <si>
    <t>Victoria Desert</t>
  </si>
  <si>
    <t>Walalkaranya</t>
  </si>
  <si>
    <t>Walatajaranja</t>
  </si>
  <si>
    <t>Walgidya</t>
  </si>
  <si>
    <t>Wallabyng</t>
  </si>
  <si>
    <t>Walloway</t>
  </si>
  <si>
    <t>Wandery Hill</t>
  </si>
  <si>
    <t>Warburton</t>
  </si>
  <si>
    <t>Diamantina-Eyre</t>
  </si>
  <si>
    <t>Waretta</t>
  </si>
  <si>
    <t>Warraweena</t>
  </si>
  <si>
    <t>Warrida</t>
  </si>
  <si>
    <t>Waulalumbo</t>
  </si>
  <si>
    <t>Weetulta</t>
  </si>
  <si>
    <t>Wellington</t>
  </si>
  <si>
    <t>Wharminda</t>
  </si>
  <si>
    <t>White Elephant</t>
  </si>
  <si>
    <t>Whyalla</t>
  </si>
  <si>
    <t>Wiawera Creek</t>
  </si>
  <si>
    <t>William Creek</t>
  </si>
  <si>
    <t>Warriner</t>
  </si>
  <si>
    <t>Willochra</t>
  </si>
  <si>
    <t>Willouran</t>
  </si>
  <si>
    <t>Wilpena</t>
  </si>
  <si>
    <t>Wilyunpa</t>
  </si>
  <si>
    <t>Wipipipee</t>
  </si>
  <si>
    <t>Wirrabara</t>
  </si>
  <si>
    <t>Wirrangula</t>
  </si>
  <si>
    <t>Wirrealpa</t>
  </si>
  <si>
    <t>Wirreanda</t>
  </si>
  <si>
    <t>Wirrula</t>
  </si>
  <si>
    <t>Woakwine</t>
  </si>
  <si>
    <t>Wokurna</t>
  </si>
  <si>
    <t>Wood Hill</t>
  </si>
  <si>
    <t>Woolawae</t>
  </si>
  <si>
    <t>Woomera</t>
  </si>
  <si>
    <t>Worumba</t>
  </si>
  <si>
    <t>Wychinga</t>
  </si>
  <si>
    <t>Pedirka</t>
  </si>
  <si>
    <t>Yacka</t>
  </si>
  <si>
    <t>Yalarna</t>
  </si>
  <si>
    <t>Yalunda</t>
  </si>
  <si>
    <t>Yarra Wurta</t>
  </si>
  <si>
    <t>Yarramba</t>
  </si>
  <si>
    <t>Yeelanna</t>
  </si>
  <si>
    <t>Yellabina</t>
  </si>
  <si>
    <t>Yeltana</t>
  </si>
  <si>
    <t>Yerda</t>
  </si>
  <si>
    <t>Yerelina</t>
  </si>
  <si>
    <t>Yongala</t>
  </si>
  <si>
    <t>Yorketown</t>
  </si>
  <si>
    <t>Yudnamutana</t>
  </si>
  <si>
    <t>Yudnapinna</t>
  </si>
  <si>
    <t>Yunta</t>
  </si>
  <si>
    <t>Number of Hollows</t>
  </si>
  <si>
    <t>Small</t>
  </si>
  <si>
    <t>Large</t>
  </si>
  <si>
    <t>Medim</t>
  </si>
  <si>
    <t>Number of trees in a clump
(enter 1 for individual trees)</t>
  </si>
  <si>
    <t>Landscapes Region</t>
  </si>
  <si>
    <t>GA</t>
  </si>
  <si>
    <t>H&amp;F</t>
  </si>
  <si>
    <t>LC</t>
  </si>
  <si>
    <t>M&amp;R</t>
  </si>
  <si>
    <t>Number of Trees (total)</t>
  </si>
  <si>
    <t>Number of trees (proposed removed)</t>
  </si>
  <si>
    <t>Number of trees (proposed pruning)</t>
  </si>
  <si>
    <t>Admin fee (GST inclusive)</t>
  </si>
  <si>
    <t>Payment $ (GST exclusive)</t>
  </si>
  <si>
    <t>Common Name</t>
  </si>
  <si>
    <t>NSX</t>
  </si>
  <si>
    <t>K03753</t>
  </si>
  <si>
    <t>W01583</t>
  </si>
  <si>
    <t>A01584</t>
  </si>
  <si>
    <t>Z01599</t>
  </si>
  <si>
    <t>C01605</t>
  </si>
  <si>
    <t>K05425</t>
  </si>
  <si>
    <t>G01615</t>
  </si>
  <si>
    <t>Z01619</t>
  </si>
  <si>
    <t>Alectryon oleifolius ssp. canescens</t>
  </si>
  <si>
    <t>Q04652</t>
  </si>
  <si>
    <t>Y03568</t>
  </si>
  <si>
    <t>A03636</t>
  </si>
  <si>
    <t>Banksia marginata</t>
  </si>
  <si>
    <t>S00897</t>
  </si>
  <si>
    <t>Bursaria spinosa ssp.</t>
  </si>
  <si>
    <t>C10157</t>
  </si>
  <si>
    <t>Callistemon rugulosus</t>
  </si>
  <si>
    <t>C04533</t>
  </si>
  <si>
    <t>K03381</t>
  </si>
  <si>
    <t>Callitris gracilis</t>
  </si>
  <si>
    <t>M03382</t>
  </si>
  <si>
    <r>
      <t>Bursaria spinosa</t>
    </r>
    <r>
      <rPr>
        <sz val="8"/>
        <rFont val="Arial"/>
        <family val="2"/>
      </rPr>
      <t xml:space="preserve"> ssp.</t>
    </r>
  </si>
  <si>
    <t>Alectryon olefolius ssp.</t>
  </si>
  <si>
    <t>Z03383</t>
  </si>
  <si>
    <t>E00874</t>
  </si>
  <si>
    <t>A02244</t>
  </si>
  <si>
    <t>Eucalyptus arenacea/baxteri</t>
  </si>
  <si>
    <t>U15266</t>
  </si>
  <si>
    <t>Eucalyptus baxteri</t>
  </si>
  <si>
    <t>M02214</t>
  </si>
  <si>
    <t>Z02215</t>
  </si>
  <si>
    <t>Q02216</t>
  </si>
  <si>
    <t>Eucalyptus calycogona ssp. calycogona</t>
  </si>
  <si>
    <t>E05766</t>
  </si>
  <si>
    <r>
      <t xml:space="preserve">Eucalyptus calycogona </t>
    </r>
    <r>
      <rPr>
        <b/>
        <sz val="8"/>
        <rFont val="Arial"/>
        <family val="2"/>
      </rPr>
      <t xml:space="preserve">ssp. </t>
    </r>
    <r>
      <rPr>
        <b/>
        <i/>
        <sz val="8"/>
        <rFont val="Arial"/>
        <family val="2"/>
      </rPr>
      <t>calycogona</t>
    </r>
  </si>
  <si>
    <t>Eucalyptus camaldulensis ssp. camaldulensis</t>
  </si>
  <si>
    <t>Q32144</t>
  </si>
  <si>
    <t>Eucalyptus cladocalyx ssp.</t>
  </si>
  <si>
    <t>Y32416</t>
  </si>
  <si>
    <t>Y02220</t>
  </si>
  <si>
    <t>Z02223</t>
  </si>
  <si>
    <t>Q02224</t>
  </si>
  <si>
    <t>Eucalyptus dalrympleana ssp. dalrympleana</t>
  </si>
  <si>
    <t>Y02264</t>
  </si>
  <si>
    <t>Eucalyptus diversifolia ssp. diversifolia</t>
  </si>
  <si>
    <t>Z05883</t>
  </si>
  <si>
    <t>W02227</t>
  </si>
  <si>
    <t>M02230</t>
  </si>
  <si>
    <t>Eucalyptus goniocalyx ssp.</t>
  </si>
  <si>
    <t>K32089</t>
  </si>
  <si>
    <t>E02238</t>
  </si>
  <si>
    <t>Q02240</t>
  </si>
  <si>
    <t>C02245</t>
  </si>
  <si>
    <t>G32395</t>
  </si>
  <si>
    <t>Eucalyptus leucoxylon ssp. leucoxylon</t>
  </si>
  <si>
    <t>E05342</t>
  </si>
  <si>
    <t>Eucalyptus leucoxylon ssp. megalocarpa</t>
  </si>
  <si>
    <t>A05104</t>
  </si>
  <si>
    <t>Eucalyptus leucoxylon ssp. pruinosa</t>
  </si>
  <si>
    <t>G05343</t>
  </si>
  <si>
    <t>Eucalyptus leucoxylon ssp. stephaniae</t>
  </si>
  <si>
    <t>Y05256</t>
  </si>
  <si>
    <t>K02249</t>
  </si>
  <si>
    <t>Eucalyptus obliqua</t>
  </si>
  <si>
    <t>Y05344</t>
  </si>
  <si>
    <t>U32402</t>
  </si>
  <si>
    <t>Eucalyptus oleosa ssp.</t>
  </si>
  <si>
    <t>M05882</t>
  </si>
  <si>
    <t>Eucalyptus ovata ssp.</t>
  </si>
  <si>
    <t>K05873</t>
  </si>
  <si>
    <t>Eucalyptus phenax ssp.</t>
  </si>
  <si>
    <t>K05689</t>
  </si>
  <si>
    <t>C02261</t>
  </si>
  <si>
    <t>Eucalyptus rugosa</t>
  </si>
  <si>
    <t>K02265</t>
  </si>
  <si>
    <t>Eucalyptus socialis ssp.</t>
  </si>
  <si>
    <t>E05978</t>
  </si>
  <si>
    <t>Eucalyptus viminalis ssp. cygnetensis</t>
  </si>
  <si>
    <t>K03921</t>
  </si>
  <si>
    <t>Eucalyptus viminalis ssp. viminalis</t>
  </si>
  <si>
    <t>G02271</t>
  </si>
  <si>
    <r>
      <t>Eucalyptus viminalis</t>
    </r>
    <r>
      <rPr>
        <b/>
        <sz val="8"/>
        <rFont val="Arial"/>
        <family val="2"/>
      </rPr>
      <t xml:space="preserve"> ssp.</t>
    </r>
    <r>
      <rPr>
        <sz val="8"/>
        <rFont val="Arial"/>
        <family val="2"/>
      </rPr>
      <t xml:space="preserve"> </t>
    </r>
    <r>
      <rPr>
        <b/>
        <i/>
        <sz val="8"/>
        <rFont val="Arial"/>
        <family val="2"/>
      </rPr>
      <t>cygnetensis</t>
    </r>
  </si>
  <si>
    <r>
      <t>Eucalyptus viminalis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>ssp.</t>
    </r>
    <r>
      <rPr>
        <sz val="8"/>
        <rFont val="Arial"/>
        <family val="2"/>
      </rPr>
      <t xml:space="preserve"> </t>
    </r>
    <r>
      <rPr>
        <b/>
        <i/>
        <sz val="8"/>
        <rFont val="Arial"/>
        <family val="2"/>
      </rPr>
      <t>viminalis</t>
    </r>
  </si>
  <si>
    <t>Eucalyptus falciformis</t>
  </si>
  <si>
    <t>A02252</t>
  </si>
  <si>
    <t>Exocarpos cupressiformis</t>
  </si>
  <si>
    <t>A00944</t>
  </si>
  <si>
    <t>E04542</t>
  </si>
  <si>
    <t>S02293</t>
  </si>
  <si>
    <t>Melaleuca lanceolata</t>
  </si>
  <si>
    <t>M05830</t>
  </si>
  <si>
    <t>Myoporum platycarpum ssp.</t>
  </si>
  <si>
    <t>S20257</t>
  </si>
  <si>
    <t>A01508</t>
  </si>
  <si>
    <t>Release of Data</t>
  </si>
  <si>
    <t>Survey/Project Number</t>
  </si>
  <si>
    <t>Zone</t>
  </si>
  <si>
    <t>Easting</t>
  </si>
  <si>
    <t>Northing</t>
  </si>
  <si>
    <t>Latitude</t>
  </si>
  <si>
    <t>Longitude</t>
  </si>
  <si>
    <t>Coordinate source</t>
  </si>
  <si>
    <t>Datum of coordinates</t>
  </si>
  <si>
    <t>Location Accuracy</t>
  </si>
  <si>
    <t>Date</t>
  </si>
  <si>
    <t xml:space="preserve">Date Reliability </t>
  </si>
  <si>
    <t>Observer Name</t>
  </si>
  <si>
    <t>Species Type</t>
  </si>
  <si>
    <t>NSX Code                                    (see the instructions page for a link to current taxonomic Codes)</t>
  </si>
  <si>
    <t>Scientific Name 
(see the instructions page for a link to acceptable taxonomy)</t>
  </si>
  <si>
    <t>Number</t>
  </si>
  <si>
    <t>Observation / Collection Method (FAUNA ONLY)</t>
  </si>
  <si>
    <t>General Location Comments</t>
  </si>
  <si>
    <t>Reserve Name</t>
  </si>
  <si>
    <t>Field Voucher # (if a collec tion was made)</t>
  </si>
  <si>
    <t>Specimen Registration Number from SAM or ADHERB (if a collec tion was made)</t>
  </si>
  <si>
    <t>Comments</t>
  </si>
  <si>
    <t>Scientific Permit Number/Source ID</t>
  </si>
  <si>
    <t>Location Record Status</t>
  </si>
  <si>
    <t>Species Record Status</t>
  </si>
  <si>
    <t>Zone -either 52, 53 or 54 for SA</t>
  </si>
  <si>
    <t>Easting - give as six figures with up to 3 decimals</t>
  </si>
  <si>
    <t>Northing - give as seven figures with up to 3 decimals</t>
  </si>
  <si>
    <t>Give in decimal degrees</t>
  </si>
  <si>
    <t>Method that was used to calculate the coordinates.  (see comment or Codes Spreadsheet for options). Codes are also acceptable.</t>
  </si>
  <si>
    <t>Datum of GPS or Map used (see comment or Codes Spreadsheet for options). Codes are also acceptable.</t>
  </si>
  <si>
    <t>Accuracy of coordinate (see comment or Codes Spreadsheet for options). Codes are also acceptable.</t>
  </si>
  <si>
    <t>Date of sighting, DD/MM/YYYY</t>
  </si>
  <si>
    <t>Reliability of the sighting date (see comment or Codes Spreadsheet for options)</t>
  </si>
  <si>
    <t>Name of person/s who  recorded the species (or preferably BDBSA observer Number if known - see OBSERVER sheet for current list). If multiple observers separate by "-".</t>
  </si>
  <si>
    <t xml:space="preserve">Describes the Class of organism being observed. </t>
  </si>
  <si>
    <t xml:space="preserve">Genus </t>
  </si>
  <si>
    <t xml:space="preserve">species </t>
  </si>
  <si>
    <t xml:space="preserve"> sub-species if applicable</t>
  </si>
  <si>
    <t xml:space="preserve">Count of individuals observed (required for all species). Valid values are numbers, ranges, quantity descriptions. Zero, blank or null are invalid. For no counts available: 'present but not counted'. If none found: 'none detected'. </t>
  </si>
  <si>
    <t>For fauna only (click here for options  or the Codes Spreadsheet to see the list in alphabetical order)</t>
  </si>
  <si>
    <t>Describe the location of your observations as a check on coordinates (e.g. NW Boundary of Aldinga Scrub CP)</t>
  </si>
  <si>
    <t>National Park, Conservation Park or other Reserve name if applicable.</t>
  </si>
  <si>
    <t>Specify the voucher number allocated &amp; attached to the specimen collected in the field.</t>
  </si>
  <si>
    <t>If the Registration Number is not available yet specify  where the specimen was lodged (ie; SA Museum/ Adelaide Herbarium)</t>
  </si>
  <si>
    <t>Any additional notes or general comments. Additional fields can be included in here using the following format . FIELD NAME = information (ie TAIL LENGTH = 25mm; WEIGHT=10gm).</t>
  </si>
  <si>
    <t>Scientific Permit Number and/or Researchers own unique record identifier  (if applicable).</t>
  </si>
  <si>
    <t>Flag record as Q if the  coordinates are considered Questionable. Records not flagged will be loaded as U=unreviewed for records 'approved' for release and BP=to be processed for records 'not approved'.</t>
  </si>
  <si>
    <t>Flag record as Q if the  identifictaion is considered Questionable.  Records not flagged will be loaded as U=unreviewed for records 'approved' for release and BP=to be processed for records 'not approved'..</t>
  </si>
  <si>
    <t>Surveyors</t>
  </si>
  <si>
    <t>Survey Date</t>
  </si>
  <si>
    <t>GDA20</t>
  </si>
  <si>
    <t>Acacia</t>
  </si>
  <si>
    <t>Alectryon</t>
  </si>
  <si>
    <t>Allocasuarina</t>
  </si>
  <si>
    <t>Banksia</t>
  </si>
  <si>
    <t>Bursaria</t>
  </si>
  <si>
    <t>Callistemon</t>
  </si>
  <si>
    <t>Callitris</t>
  </si>
  <si>
    <t>Casuarina</t>
  </si>
  <si>
    <t xml:space="preserve">Eucalyptus </t>
  </si>
  <si>
    <t>Exocarpos</t>
  </si>
  <si>
    <t>Melaleuca</t>
  </si>
  <si>
    <t>Myoporum</t>
  </si>
  <si>
    <t>Pittosporum</t>
  </si>
  <si>
    <t>longifolia</t>
  </si>
  <si>
    <t>mearnsii</t>
  </si>
  <si>
    <t>melanoxylon</t>
  </si>
  <si>
    <t>papyrocarpa</t>
  </si>
  <si>
    <t>pycnantha</t>
  </si>
  <si>
    <t>retinodes</t>
  </si>
  <si>
    <t>salicina</t>
  </si>
  <si>
    <t>stenophylla</t>
  </si>
  <si>
    <t>oleifolius</t>
  </si>
  <si>
    <t>luehmannii</t>
  </si>
  <si>
    <t>verticillata</t>
  </si>
  <si>
    <t>marginata</t>
  </si>
  <si>
    <t>spinosa</t>
  </si>
  <si>
    <t>rugulosus</t>
  </si>
  <si>
    <t>glaucophylla</t>
  </si>
  <si>
    <t>gracilis</t>
  </si>
  <si>
    <t>rhomboidea</t>
  </si>
  <si>
    <t>pauper</t>
  </si>
  <si>
    <t>albopurpurea</t>
  </si>
  <si>
    <t>arenacea</t>
  </si>
  <si>
    <t>baxteri</t>
  </si>
  <si>
    <t>behriana</t>
  </si>
  <si>
    <t>brachycalyx</t>
  </si>
  <si>
    <t>calycogona</t>
  </si>
  <si>
    <t>camaldulensis</t>
  </si>
  <si>
    <t>cladocalyx</t>
  </si>
  <si>
    <t>cneorifolia</t>
  </si>
  <si>
    <t>cosmophylla</t>
  </si>
  <si>
    <t>cyanophylla</t>
  </si>
  <si>
    <t>dalrympleana</t>
  </si>
  <si>
    <t>diversifolia</t>
  </si>
  <si>
    <t>dumosa</t>
  </si>
  <si>
    <t>fasciculosa</t>
  </si>
  <si>
    <t>goniocalyx</t>
  </si>
  <si>
    <t>incrassata</t>
  </si>
  <si>
    <t>largiflorens</t>
  </si>
  <si>
    <t>leptophylla</t>
  </si>
  <si>
    <t>leucoxylon</t>
  </si>
  <si>
    <t>microcarpa</t>
  </si>
  <si>
    <t>obliqua</t>
  </si>
  <si>
    <t>odorata</t>
  </si>
  <si>
    <t>oleosa</t>
  </si>
  <si>
    <t>ovata</t>
  </si>
  <si>
    <t>phenax</t>
  </si>
  <si>
    <t>porosa</t>
  </si>
  <si>
    <t>rugosa</t>
  </si>
  <si>
    <t>socialis</t>
  </si>
  <si>
    <t>viminalis</t>
  </si>
  <si>
    <t>falciformis</t>
  </si>
  <si>
    <t>cupressiformis</t>
  </si>
  <si>
    <t>brevifolia</t>
  </si>
  <si>
    <t>halmaturorum</t>
  </si>
  <si>
    <t>lanceolata</t>
  </si>
  <si>
    <t>platycarpum</t>
  </si>
  <si>
    <t>angustifolium</t>
  </si>
  <si>
    <t>ssp. canescens</t>
  </si>
  <si>
    <t>ssp. calycogona</t>
  </si>
  <si>
    <t>ssp. camaldulensis</t>
  </si>
  <si>
    <t>ssp. dalrympleana</t>
  </si>
  <si>
    <t>ssp. diversifolia</t>
  </si>
  <si>
    <t>ssp. leucoxylon</t>
  </si>
  <si>
    <t>ssp. megalocarpa</t>
  </si>
  <si>
    <t>ssp. pruinosa</t>
  </si>
  <si>
    <t>ssp. stephaniae</t>
  </si>
  <si>
    <t>ssp. cygnetensis</t>
  </si>
  <si>
    <t>ssp. viminalis</t>
  </si>
  <si>
    <t>ssp.</t>
  </si>
  <si>
    <t>GDA94</t>
  </si>
  <si>
    <t>Easting (6 digits)</t>
  </si>
  <si>
    <t>Northing (7 digits)</t>
  </si>
  <si>
    <t>Zone (52, 53 or 54)</t>
  </si>
  <si>
    <t>Datum</t>
  </si>
  <si>
    <t>WGS84</t>
  </si>
  <si>
    <t>AGD84</t>
  </si>
  <si>
    <t>Net Benefit</t>
  </si>
  <si>
    <t>Points of gain/SEB ha</t>
  </si>
  <si>
    <t>SEB Uplift Factor</t>
  </si>
  <si>
    <t>Management Cost Factor</t>
  </si>
  <si>
    <t>Economies of Scale Factor</t>
  </si>
  <si>
    <t>SEB Points of Gain/ha Factor</t>
  </si>
  <si>
    <t>Species name</t>
  </si>
  <si>
    <t>Unique tree ID</t>
  </si>
  <si>
    <t>Photo No.</t>
  </si>
  <si>
    <t>Economies of Scale</t>
  </si>
  <si>
    <t>var sophorae</t>
  </si>
  <si>
    <t>Total SEB Payment ($)</t>
  </si>
  <si>
    <t>Comments or Notes (optional)</t>
  </si>
  <si>
    <t>Acacia longifolia ssp. sophorae</t>
  </si>
  <si>
    <t/>
  </si>
  <si>
    <t>Eucalyptus petiolaris</t>
  </si>
  <si>
    <t>C05105</t>
  </si>
  <si>
    <t>petiolaris</t>
  </si>
  <si>
    <t>NPW</t>
  </si>
  <si>
    <t xml:space="preserve">DEW projects select approved or refer to  Instructions </t>
  </si>
  <si>
    <t>Required field all for DEW staff and consultants.</t>
  </si>
  <si>
    <t>BDBSA Survey Number (required field for all DEW staff and consultants).</t>
  </si>
  <si>
    <t>Scientific Name</t>
  </si>
  <si>
    <t>NSX Code</t>
  </si>
  <si>
    <t>Genus</t>
  </si>
  <si>
    <t>SSP</t>
  </si>
  <si>
    <t>EPBC</t>
  </si>
  <si>
    <r>
      <t xml:space="preserve">SEB Required for Scattered Trees  </t>
    </r>
    <r>
      <rPr>
        <b/>
        <sz val="11"/>
        <color theme="1"/>
        <rFont val="Arial"/>
        <family val="2"/>
      </rPr>
      <t xml:space="preserve">                            </t>
    </r>
    <r>
      <rPr>
        <sz val="11"/>
        <color theme="1"/>
        <rFont val="Arial"/>
        <family val="2"/>
      </rPr>
      <t>(SEB Policy 1 September 2024; File Update 1 July 2026)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</si>
</sst>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"/>
    <numFmt numFmtId="165" formatCode="&quot;$&quot;#,##0.00"/>
    <numFmt numFmtId="166" formatCode="0.000"/>
    <numFmt numFmtId="167" formatCode="d/mm/yyyy;@"/>
    <numFmt numFmtId="168" formatCode="&quot;$&quot;#,##0"/>
  </numFmts>
  <fonts count="3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7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8"/>
      <name val="Arial"/>
      <family val="2"/>
    </font>
    <font>
      <b/>
      <sz val="10"/>
      <color indexed="23"/>
      <name val="Arial"/>
      <family val="2"/>
    </font>
    <font>
      <sz val="11"/>
      <name val="Calibri"/>
      <family val="2"/>
    </font>
    <font>
      <i/>
      <sz val="8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i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4"/>
      <name val="Arial"/>
      <family val="2"/>
    </font>
    <font>
      <sz val="10"/>
      <color rgb="FF00B0F0"/>
      <name val="Arial"/>
      <family val="2"/>
    </font>
    <font>
      <sz val="9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i/>
      <sz val="8"/>
      <color indexed="8"/>
      <name val="Arial"/>
      <family val="2"/>
    </font>
    <font>
      <b/>
      <i/>
      <sz val="8"/>
      <color indexed="18"/>
      <name val="Arial"/>
      <family val="2"/>
    </font>
    <font>
      <sz val="10"/>
      <color theme="1"/>
      <name val="Calibri"/>
      <family val="2"/>
      <scheme val="minor"/>
    </font>
    <font>
      <b/>
      <sz val="18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b/>
      <u/>
      <sz val="9"/>
      <name val="Arial"/>
      <family val="2"/>
    </font>
    <font>
      <sz val="9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9"/>
      <color rgb="FFFF0000"/>
      <name val="Arial"/>
      <family val="2"/>
    </font>
    <font>
      <sz val="11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E4DFED"/>
        <bgColor indexed="64"/>
      </patternFill>
    </fill>
    <fill>
      <patternFill patternType="solid">
        <fgColor theme="0"/>
        <bgColor indexed="64"/>
      </patternFill>
    </fill>
    <fill>
      <patternFill patternType="gray0625">
        <bgColor theme="0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2" fillId="0" borderId="0"/>
    <xf numFmtId="0" fontId="22" fillId="0" borderId="0"/>
    <xf numFmtId="0" fontId="37" fillId="0" borderId="0"/>
  </cellStyleXfs>
  <cellXfs count="275">
    <xf numFmtId="0" fontId="0" fillId="0" borderId="0" xfId="0"/>
    <xf numFmtId="0" fontId="6" fillId="0" borderId="0" xfId="0" applyFont="1"/>
    <xf numFmtId="0" fontId="7" fillId="0" borderId="0" xfId="0" applyFont="1"/>
    <xf numFmtId="0" fontId="0" fillId="0" borderId="1" xfId="0" applyBorder="1"/>
    <xf numFmtId="0" fontId="8" fillId="0" borderId="0" xfId="0" applyFont="1"/>
    <xf numFmtId="0" fontId="7" fillId="0" borderId="0" xfId="0" applyFont="1" applyAlignment="1">
      <alignment horizontal="left"/>
    </xf>
    <xf numFmtId="0" fontId="1" fillId="0" borderId="0" xfId="0" applyFont="1"/>
    <xf numFmtId="0" fontId="2" fillId="0" borderId="1" xfId="0" applyFont="1" applyBorder="1"/>
    <xf numFmtId="0" fontId="2" fillId="11" borderId="2" xfId="0" applyFont="1" applyFill="1" applyBorder="1" applyAlignment="1">
      <alignment horizontal="center" vertical="center" wrapText="1"/>
    </xf>
    <xf numFmtId="0" fontId="2" fillId="11" borderId="14" xfId="0" applyFont="1" applyFill="1" applyBorder="1" applyAlignment="1">
      <alignment horizontal="center" vertical="center" wrapText="1"/>
    </xf>
    <xf numFmtId="0" fontId="0" fillId="10" borderId="16" xfId="0" applyFill="1" applyBorder="1" applyAlignment="1">
      <alignment horizontal="justify" vertical="center" wrapText="1"/>
    </xf>
    <xf numFmtId="0" fontId="0" fillId="0" borderId="16" xfId="0" applyBorder="1" applyAlignment="1">
      <alignment horizontal="justify" vertical="center" wrapText="1"/>
    </xf>
    <xf numFmtId="0" fontId="0" fillId="0" borderId="0" xfId="0" applyProtection="1">
      <protection hidden="1"/>
    </xf>
    <xf numFmtId="0" fontId="3" fillId="6" borderId="10" xfId="0" applyFont="1" applyFill="1" applyBorder="1" applyAlignment="1" applyProtection="1">
      <alignment horizontal="center"/>
      <protection hidden="1"/>
    </xf>
    <xf numFmtId="0" fontId="4" fillId="6" borderId="10" xfId="0" applyFont="1" applyFill="1" applyBorder="1" applyAlignment="1" applyProtection="1">
      <alignment horizontal="center"/>
      <protection hidden="1"/>
    </xf>
    <xf numFmtId="0" fontId="3" fillId="6" borderId="10" xfId="0" applyFont="1" applyFill="1" applyBorder="1" applyAlignment="1" applyProtection="1">
      <alignment horizontal="left" wrapText="1"/>
      <protection hidden="1"/>
    </xf>
    <xf numFmtId="0" fontId="5" fillId="6" borderId="10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5" fillId="6" borderId="12" xfId="0" applyFont="1" applyFill="1" applyBorder="1" applyAlignment="1" applyProtection="1">
      <alignment horizontal="center"/>
      <protection hidden="1"/>
    </xf>
    <xf numFmtId="164" fontId="0" fillId="8" borderId="12" xfId="0" applyNumberFormat="1" applyFill="1" applyBorder="1" applyProtection="1">
      <protection hidden="1"/>
    </xf>
    <xf numFmtId="0" fontId="6" fillId="0" borderId="0" xfId="0" applyFont="1" applyAlignment="1" applyProtection="1">
      <alignment horizontal="center"/>
      <protection hidden="1"/>
    </xf>
    <xf numFmtId="2" fontId="9" fillId="4" borderId="1" xfId="0" applyNumberFormat="1" applyFont="1" applyFill="1" applyBorder="1" applyAlignment="1" applyProtection="1">
      <alignment horizontal="center"/>
      <protection hidden="1"/>
    </xf>
    <xf numFmtId="164" fontId="6" fillId="5" borderId="1" xfId="0" applyNumberFormat="1" applyFont="1" applyFill="1" applyBorder="1" applyAlignment="1" applyProtection="1">
      <alignment horizontal="center"/>
      <protection hidden="1"/>
    </xf>
    <xf numFmtId="1" fontId="0" fillId="0" borderId="1" xfId="0" applyNumberFormat="1" applyBorder="1" applyProtection="1">
      <protection hidden="1"/>
    </xf>
    <xf numFmtId="0" fontId="0" fillId="0" borderId="1" xfId="0" applyBorder="1" applyProtection="1">
      <protection hidden="1"/>
    </xf>
    <xf numFmtId="2" fontId="0" fillId="0" borderId="1" xfId="0" applyNumberFormat="1" applyBorder="1" applyProtection="1">
      <protection hidden="1"/>
    </xf>
    <xf numFmtId="164" fontId="0" fillId="3" borderId="1" xfId="0" applyNumberFormat="1" applyFill="1" applyBorder="1" applyProtection="1">
      <protection locked="0" hidden="1"/>
    </xf>
    <xf numFmtId="0" fontId="0" fillId="0" borderId="0" xfId="0" applyAlignment="1" applyProtection="1">
      <alignment horizontal="left" wrapText="1"/>
      <protection hidden="1"/>
    </xf>
    <xf numFmtId="2" fontId="0" fillId="0" borderId="0" xfId="0" applyNumberFormat="1" applyAlignment="1" applyProtection="1">
      <alignment horizontal="center"/>
      <protection hidden="1"/>
    </xf>
    <xf numFmtId="2" fontId="0" fillId="0" borderId="0" xfId="0" applyNumberFormat="1" applyProtection="1">
      <protection hidden="1"/>
    </xf>
    <xf numFmtId="164" fontId="0" fillId="0" borderId="0" xfId="0" applyNumberFormat="1" applyProtection="1">
      <protection hidden="1"/>
    </xf>
    <xf numFmtId="2" fontId="6" fillId="0" borderId="0" xfId="0" applyNumberFormat="1" applyFont="1" applyAlignment="1" applyProtection="1">
      <alignment wrapText="1"/>
      <protection hidden="1"/>
    </xf>
    <xf numFmtId="0" fontId="6" fillId="0" borderId="0" xfId="0" applyFont="1" applyAlignment="1" applyProtection="1">
      <alignment wrapText="1"/>
      <protection hidden="1"/>
    </xf>
    <xf numFmtId="0" fontId="6" fillId="3" borderId="1" xfId="0" applyFont="1" applyFill="1" applyBorder="1" applyAlignment="1" applyProtection="1">
      <alignment wrapText="1"/>
      <protection locked="0" hidden="1"/>
    </xf>
    <xf numFmtId="0" fontId="0" fillId="10" borderId="15" xfId="0" applyFill="1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2" fontId="0" fillId="8" borderId="12" xfId="0" applyNumberFormat="1" applyFill="1" applyBorder="1" applyProtection="1">
      <protection hidden="1"/>
    </xf>
    <xf numFmtId="1" fontId="0" fillId="0" borderId="0" xfId="0" applyNumberFormat="1" applyAlignment="1" applyProtection="1">
      <alignment horizontal="center"/>
      <protection hidden="1"/>
    </xf>
    <xf numFmtId="2" fontId="10" fillId="4" borderId="1" xfId="0" applyNumberFormat="1" applyFont="1" applyFill="1" applyBorder="1" applyAlignment="1" applyProtection="1">
      <alignment vertical="center"/>
      <protection hidden="1"/>
    </xf>
    <xf numFmtId="0" fontId="6" fillId="0" borderId="17" xfId="0" applyFont="1" applyBorder="1" applyAlignment="1" applyProtection="1">
      <alignment wrapText="1"/>
      <protection hidden="1"/>
    </xf>
    <xf numFmtId="0" fontId="6" fillId="12" borderId="1" xfId="0" applyFont="1" applyFill="1" applyBorder="1" applyProtection="1">
      <protection hidden="1"/>
    </xf>
    <xf numFmtId="0" fontId="0" fillId="0" borderId="10" xfId="0" applyBorder="1" applyAlignment="1">
      <alignment horizontal="center" wrapText="1"/>
    </xf>
    <xf numFmtId="0" fontId="0" fillId="8" borderId="12" xfId="0" applyFill="1" applyBorder="1" applyProtection="1">
      <protection hidden="1"/>
    </xf>
    <xf numFmtId="0" fontId="4" fillId="6" borderId="10" xfId="0" applyFont="1" applyFill="1" applyBorder="1" applyAlignment="1" applyProtection="1">
      <alignment horizontal="center" vertical="top"/>
      <protection hidden="1"/>
    </xf>
    <xf numFmtId="0" fontId="3" fillId="7" borderId="11" xfId="0" applyFont="1" applyFill="1" applyBorder="1" applyAlignment="1" applyProtection="1">
      <alignment horizontal="center"/>
      <protection hidden="1"/>
    </xf>
    <xf numFmtId="2" fontId="15" fillId="7" borderId="10" xfId="0" applyNumberFormat="1" applyFont="1" applyFill="1" applyBorder="1" applyAlignment="1" applyProtection="1">
      <alignment horizontal="center"/>
      <protection hidden="1"/>
    </xf>
    <xf numFmtId="0" fontId="3" fillId="7" borderId="10" xfId="0" applyFont="1" applyFill="1" applyBorder="1" applyAlignment="1" applyProtection="1">
      <alignment horizontal="center" wrapText="1"/>
      <protection hidden="1"/>
    </xf>
    <xf numFmtId="0" fontId="15" fillId="7" borderId="10" xfId="0" applyFont="1" applyFill="1" applyBorder="1" applyAlignment="1" applyProtection="1">
      <alignment horizontal="center" wrapText="1"/>
      <protection hidden="1"/>
    </xf>
    <xf numFmtId="0" fontId="15" fillId="7" borderId="10" xfId="0" applyFont="1" applyFill="1" applyBorder="1" applyAlignment="1" applyProtection="1">
      <alignment horizontal="center"/>
      <protection hidden="1"/>
    </xf>
    <xf numFmtId="0" fontId="3" fillId="8" borderId="12" xfId="0" applyFont="1" applyFill="1" applyBorder="1" applyAlignment="1" applyProtection="1">
      <alignment horizontal="center"/>
      <protection hidden="1"/>
    </xf>
    <xf numFmtId="0" fontId="0" fillId="12" borderId="10" xfId="0" applyFill="1" applyBorder="1" applyAlignment="1">
      <alignment horizontal="center" vertical="top" wrapText="1"/>
    </xf>
    <xf numFmtId="0" fontId="17" fillId="0" borderId="19" xfId="0" applyFont="1" applyBorder="1"/>
    <xf numFmtId="0" fontId="17" fillId="0" borderId="13" xfId="0" applyFont="1" applyBorder="1"/>
    <xf numFmtId="0" fontId="0" fillId="0" borderId="13" xfId="0" applyBorder="1"/>
    <xf numFmtId="0" fontId="0" fillId="0" borderId="6" xfId="0" applyBorder="1"/>
    <xf numFmtId="1" fontId="12" fillId="0" borderId="1" xfId="0" applyNumberFormat="1" applyFont="1" applyBorder="1"/>
    <xf numFmtId="1" fontId="0" fillId="0" borderId="1" xfId="0" applyNumberFormat="1" applyBorder="1"/>
    <xf numFmtId="1" fontId="16" fillId="0" borderId="1" xfId="0" applyNumberFormat="1" applyFont="1" applyBorder="1"/>
    <xf numFmtId="1" fontId="19" fillId="0" borderId="1" xfId="0" applyNumberFormat="1" applyFont="1" applyBorder="1"/>
    <xf numFmtId="0" fontId="20" fillId="0" borderId="1" xfId="0" applyFont="1" applyBorder="1"/>
    <xf numFmtId="1" fontId="20" fillId="0" borderId="1" xfId="0" applyNumberFormat="1" applyFont="1" applyBorder="1"/>
    <xf numFmtId="1" fontId="0" fillId="0" borderId="0" xfId="0" applyNumberFormat="1"/>
    <xf numFmtId="0" fontId="6" fillId="3" borderId="7" xfId="0" applyFont="1" applyFill="1" applyBorder="1" applyProtection="1">
      <protection locked="0" hidden="1"/>
    </xf>
    <xf numFmtId="0" fontId="12" fillId="0" borderId="1" xfId="0" applyFont="1" applyBorder="1"/>
    <xf numFmtId="0" fontId="0" fillId="0" borderId="1" xfId="0" applyFill="1" applyBorder="1"/>
    <xf numFmtId="0" fontId="6" fillId="0" borderId="0" xfId="0" applyFont="1" applyFill="1" applyBorder="1" applyProtection="1">
      <protection hidden="1"/>
    </xf>
    <xf numFmtId="0" fontId="6" fillId="0" borderId="0" xfId="0" applyFont="1" applyFill="1" applyBorder="1" applyAlignment="1" applyProtection="1">
      <alignment horizontal="right"/>
      <protection locked="0" hidden="1"/>
    </xf>
    <xf numFmtId="0" fontId="6" fillId="0" borderId="0" xfId="0" applyFont="1" applyFill="1" applyBorder="1" applyAlignment="1" applyProtection="1">
      <alignment wrapText="1"/>
      <protection locked="0" hidden="1"/>
    </xf>
    <xf numFmtId="0" fontId="6" fillId="0" borderId="0" xfId="0" applyFont="1" applyFill="1" applyBorder="1" applyProtection="1">
      <protection locked="0" hidden="1"/>
    </xf>
    <xf numFmtId="0" fontId="24" fillId="0" borderId="20" xfId="6" applyFont="1" applyFill="1" applyBorder="1" applyAlignment="1">
      <alignment wrapText="1"/>
    </xf>
    <xf numFmtId="0" fontId="25" fillId="14" borderId="21" xfId="0" applyFont="1" applyFill="1" applyBorder="1" applyAlignment="1">
      <alignment vertical="top" wrapText="1"/>
    </xf>
    <xf numFmtId="0" fontId="25" fillId="0" borderId="21" xfId="0" applyFont="1" applyBorder="1" applyAlignment="1">
      <alignment vertical="top" wrapText="1"/>
    </xf>
    <xf numFmtId="166" fontId="25" fillId="14" borderId="21" xfId="0" applyNumberFormat="1" applyFont="1" applyFill="1" applyBorder="1" applyAlignment="1">
      <alignment vertical="top" wrapText="1"/>
    </xf>
    <xf numFmtId="49" fontId="25" fillId="0" borderId="21" xfId="0" applyNumberFormat="1" applyFont="1" applyBorder="1" applyAlignment="1">
      <alignment vertical="top" wrapText="1"/>
    </xf>
    <xf numFmtId="49" fontId="25" fillId="0" borderId="22" xfId="0" applyNumberFormat="1" applyFont="1" applyBorder="1" applyAlignment="1">
      <alignment vertical="top" wrapText="1"/>
    </xf>
    <xf numFmtId="0" fontId="25" fillId="0" borderId="23" xfId="0" applyFont="1" applyBorder="1" applyAlignment="1">
      <alignment vertical="top" wrapText="1"/>
    </xf>
    <xf numFmtId="0" fontId="8" fillId="14" borderId="10" xfId="0" applyFont="1" applyFill="1" applyBorder="1" applyAlignment="1">
      <alignment vertical="top" wrapText="1"/>
    </xf>
    <xf numFmtId="0" fontId="8" fillId="0" borderId="10" xfId="0" applyFont="1" applyBorder="1" applyAlignment="1">
      <alignment vertical="top" wrapText="1"/>
    </xf>
    <xf numFmtId="166" fontId="8" fillId="14" borderId="10" xfId="0" applyNumberFormat="1" applyFont="1" applyFill="1" applyBorder="1" applyAlignment="1">
      <alignment vertical="top" wrapText="1"/>
    </xf>
    <xf numFmtId="0" fontId="8" fillId="15" borderId="10" xfId="0" applyFont="1" applyFill="1" applyBorder="1" applyAlignment="1">
      <alignment vertical="top" wrapText="1"/>
    </xf>
    <xf numFmtId="0" fontId="8" fillId="0" borderId="0" xfId="0" applyFont="1" applyAlignment="1">
      <alignment vertical="top" wrapText="1"/>
    </xf>
    <xf numFmtId="0" fontId="0" fillId="0" borderId="0" xfId="0" applyFont="1" applyAlignment="1"/>
    <xf numFmtId="0" fontId="23" fillId="0" borderId="20" xfId="6" applyFont="1" applyFill="1" applyBorder="1" applyAlignment="1"/>
    <xf numFmtId="0" fontId="26" fillId="0" borderId="0" xfId="0" applyFont="1" applyAlignment="1"/>
    <xf numFmtId="167" fontId="25" fillId="14" borderId="21" xfId="0" applyNumberFormat="1" applyFont="1" applyFill="1" applyBorder="1" applyAlignment="1">
      <alignment vertical="top" wrapText="1"/>
    </xf>
    <xf numFmtId="167" fontId="8" fillId="14" borderId="10" xfId="0" applyNumberFormat="1" applyFont="1" applyFill="1" applyBorder="1" applyAlignment="1">
      <alignment vertical="top" wrapText="1"/>
    </xf>
    <xf numFmtId="167" fontId="0" fillId="0" borderId="0" xfId="0" applyNumberFormat="1"/>
    <xf numFmtId="0" fontId="12" fillId="0" borderId="25" xfId="0" applyFont="1" applyBorder="1"/>
    <xf numFmtId="0" fontId="0" fillId="0" borderId="25" xfId="0" applyBorder="1"/>
    <xf numFmtId="3" fontId="0" fillId="0" borderId="0" xfId="0" applyNumberFormat="1"/>
    <xf numFmtId="0" fontId="6" fillId="2" borderId="1" xfId="0" applyFont="1" applyFill="1" applyBorder="1" applyAlignment="1" applyProtection="1">
      <alignment wrapText="1"/>
      <protection hidden="1"/>
    </xf>
    <xf numFmtId="2" fontId="0" fillId="8" borderId="12" xfId="0" applyNumberFormat="1" applyFont="1" applyFill="1" applyBorder="1" applyProtection="1">
      <protection hidden="1"/>
    </xf>
    <xf numFmtId="0" fontId="6" fillId="0" borderId="0" xfId="0" applyFont="1" applyFill="1" applyBorder="1" applyAlignment="1" applyProtection="1">
      <protection locked="0" hidden="1"/>
    </xf>
    <xf numFmtId="0" fontId="6" fillId="2" borderId="25" xfId="0" applyFont="1" applyFill="1" applyBorder="1" applyAlignment="1" applyProtection="1">
      <alignment wrapText="1"/>
      <protection hidden="1"/>
    </xf>
    <xf numFmtId="0" fontId="6" fillId="3" borderId="25" xfId="0" applyFont="1" applyFill="1" applyBorder="1" applyAlignment="1" applyProtection="1">
      <alignment horizontal="right"/>
      <protection locked="0" hidden="1"/>
    </xf>
    <xf numFmtId="165" fontId="6" fillId="0" borderId="0" xfId="0" applyNumberFormat="1" applyFont="1" applyBorder="1" applyAlignment="1" applyProtection="1">
      <alignment wrapText="1"/>
      <protection hidden="1"/>
    </xf>
    <xf numFmtId="0" fontId="6" fillId="0" borderId="0" xfId="0" applyFont="1" applyFill="1" applyBorder="1" applyAlignment="1" applyProtection="1">
      <alignment wrapText="1"/>
      <protection hidden="1"/>
    </xf>
    <xf numFmtId="165" fontId="6" fillId="0" borderId="0" xfId="0" applyNumberFormat="1" applyFont="1" applyFill="1" applyBorder="1" applyAlignment="1" applyProtection="1">
      <alignment wrapText="1"/>
      <protection hidden="1"/>
    </xf>
    <xf numFmtId="0" fontId="6" fillId="12" borderId="25" xfId="0" applyFont="1" applyFill="1" applyBorder="1" applyProtection="1">
      <protection hidden="1"/>
    </xf>
    <xf numFmtId="2" fontId="13" fillId="0" borderId="25" xfId="0" applyNumberFormat="1" applyFont="1" applyBorder="1" applyAlignment="1" applyProtection="1">
      <alignment horizontal="right" vertical="top"/>
      <protection hidden="1"/>
    </xf>
    <xf numFmtId="0" fontId="2" fillId="0" borderId="25" xfId="0" applyFont="1" applyBorder="1"/>
    <xf numFmtId="0" fontId="1" fillId="0" borderId="25" xfId="0" applyFont="1" applyBorder="1" applyProtection="1">
      <protection hidden="1"/>
    </xf>
    <xf numFmtId="165" fontId="1" fillId="0" borderId="0" xfId="0" applyNumberFormat="1" applyFont="1" applyFill="1" applyBorder="1" applyAlignment="1" applyProtection="1">
      <alignment wrapText="1"/>
      <protection hidden="1"/>
    </xf>
    <xf numFmtId="0" fontId="13" fillId="0" borderId="0" xfId="0" applyFont="1" applyProtection="1">
      <protection hidden="1"/>
    </xf>
    <xf numFmtId="0" fontId="13" fillId="0" borderId="0" xfId="0" applyFont="1" applyBorder="1" applyAlignment="1">
      <alignment wrapText="1"/>
    </xf>
    <xf numFmtId="0" fontId="13" fillId="0" borderId="0" xfId="0" applyFont="1" applyFill="1" applyBorder="1" applyAlignment="1" applyProtection="1">
      <protection locked="0"/>
    </xf>
    <xf numFmtId="0" fontId="13" fillId="0" borderId="0" xfId="0" applyFont="1" applyFill="1" applyBorder="1" applyAlignment="1">
      <alignment wrapText="1"/>
    </xf>
    <xf numFmtId="0" fontId="13" fillId="0" borderId="1" xfId="0" applyFont="1" applyBorder="1" applyProtection="1">
      <protection hidden="1"/>
    </xf>
    <xf numFmtId="2" fontId="13" fillId="0" borderId="1" xfId="0" applyNumberFormat="1" applyFont="1" applyBorder="1" applyProtection="1">
      <protection hidden="1"/>
    </xf>
    <xf numFmtId="165" fontId="13" fillId="0" borderId="1" xfId="0" applyNumberFormat="1" applyFont="1" applyBorder="1" applyProtection="1">
      <protection hidden="1"/>
    </xf>
    <xf numFmtId="0" fontId="26" fillId="0" borderId="0" xfId="0" applyFont="1" applyProtection="1">
      <protection hidden="1"/>
    </xf>
    <xf numFmtId="0" fontId="13" fillId="0" borderId="0" xfId="0" applyFont="1" applyFill="1" applyBorder="1" applyAlignment="1" applyProtection="1">
      <alignment horizontal="left" vertical="top"/>
      <protection hidden="1"/>
    </xf>
    <xf numFmtId="0" fontId="26" fillId="0" borderId="0" xfId="0" applyFont="1" applyFill="1" applyBorder="1" applyProtection="1">
      <protection hidden="1"/>
    </xf>
    <xf numFmtId="2" fontId="26" fillId="0" borderId="0" xfId="0" applyNumberFormat="1" applyFont="1" applyProtection="1">
      <protection hidden="1"/>
    </xf>
    <xf numFmtId="0" fontId="17" fillId="0" borderId="1" xfId="0" applyFont="1" applyBorder="1" applyProtection="1">
      <protection hidden="1"/>
    </xf>
    <xf numFmtId="0" fontId="13" fillId="12" borderId="1" xfId="0" applyFont="1" applyFill="1" applyBorder="1" applyAlignment="1" applyProtection="1">
      <alignment vertical="top"/>
      <protection hidden="1"/>
    </xf>
    <xf numFmtId="0" fontId="6" fillId="12" borderId="1" xfId="0" applyFont="1" applyFill="1" applyBorder="1" applyAlignment="1" applyProtection="1">
      <alignment vertical="top" wrapText="1"/>
      <protection hidden="1"/>
    </xf>
    <xf numFmtId="2" fontId="6" fillId="12" borderId="1" xfId="0" applyNumberFormat="1" applyFont="1" applyFill="1" applyBorder="1" applyAlignment="1" applyProtection="1">
      <alignment vertical="top" wrapText="1"/>
      <protection hidden="1"/>
    </xf>
    <xf numFmtId="0" fontId="12" fillId="12" borderId="25" xfId="0" applyFont="1" applyFill="1" applyBorder="1" applyProtection="1">
      <protection hidden="1"/>
    </xf>
    <xf numFmtId="0" fontId="6" fillId="12" borderId="1" xfId="0" applyFont="1" applyFill="1" applyBorder="1" applyAlignment="1" applyProtection="1">
      <alignment wrapText="1"/>
      <protection hidden="1"/>
    </xf>
    <xf numFmtId="0" fontId="6" fillId="12" borderId="25" xfId="0" applyFont="1" applyFill="1" applyBorder="1" applyAlignment="1" applyProtection="1">
      <alignment wrapText="1"/>
      <protection hidden="1"/>
    </xf>
    <xf numFmtId="0" fontId="1" fillId="3" borderId="12" xfId="0" applyFont="1" applyFill="1" applyBorder="1" applyAlignment="1" applyProtection="1">
      <alignment horizontal="left" vertical="top"/>
      <protection locked="0" hidden="1"/>
    </xf>
    <xf numFmtId="168" fontId="1" fillId="0" borderId="25" xfId="0" applyNumberFormat="1" applyFont="1" applyFill="1" applyBorder="1" applyProtection="1">
      <protection hidden="1"/>
    </xf>
    <xf numFmtId="165" fontId="26" fillId="0" borderId="0" xfId="0" applyNumberFormat="1" applyFont="1" applyFill="1" applyBorder="1" applyProtection="1">
      <protection hidden="1"/>
    </xf>
    <xf numFmtId="165" fontId="13" fillId="0" borderId="0" xfId="0" applyNumberFormat="1" applyFont="1" applyProtection="1">
      <protection hidden="1"/>
    </xf>
    <xf numFmtId="165" fontId="6" fillId="0" borderId="0" xfId="0" applyNumberFormat="1" applyFont="1" applyAlignment="1" applyProtection="1">
      <alignment wrapText="1"/>
      <protection hidden="1"/>
    </xf>
    <xf numFmtId="165" fontId="6" fillId="12" borderId="1" xfId="0" applyNumberFormat="1" applyFont="1" applyFill="1" applyBorder="1" applyAlignment="1" applyProtection="1">
      <alignment horizontal="left" vertical="top" wrapText="1"/>
      <protection hidden="1"/>
    </xf>
    <xf numFmtId="165" fontId="26" fillId="0" borderId="0" xfId="0" applyNumberFormat="1" applyFont="1" applyProtection="1">
      <protection hidden="1"/>
    </xf>
    <xf numFmtId="2" fontId="1" fillId="0" borderId="1" xfId="0" applyNumberFormat="1" applyFont="1" applyBorder="1" applyAlignment="1" applyProtection="1">
      <alignment horizontal="right" vertical="top" wrapText="1"/>
      <protection hidden="1"/>
    </xf>
    <xf numFmtId="2" fontId="13" fillId="0" borderId="0" xfId="0" applyNumberFormat="1" applyFont="1" applyProtection="1">
      <protection hidden="1"/>
    </xf>
    <xf numFmtId="0" fontId="17" fillId="0" borderId="0" xfId="0" applyFont="1" applyProtection="1">
      <protection hidden="1"/>
    </xf>
    <xf numFmtId="0" fontId="30" fillId="0" borderId="0" xfId="0" applyFont="1" applyProtection="1">
      <protection hidden="1"/>
    </xf>
    <xf numFmtId="165" fontId="1" fillId="0" borderId="1" xfId="0" applyNumberFormat="1" applyFont="1" applyBorder="1" applyAlignment="1" applyProtection="1">
      <alignment horizontal="right" vertical="top" wrapText="1"/>
      <protection hidden="1"/>
    </xf>
    <xf numFmtId="165" fontId="6" fillId="0" borderId="1" xfId="0" applyNumberFormat="1" applyFont="1" applyBorder="1" applyAlignment="1" applyProtection="1">
      <alignment horizontal="right" vertical="top" wrapText="1"/>
      <protection hidden="1"/>
    </xf>
    <xf numFmtId="2" fontId="1" fillId="0" borderId="25" xfId="1" applyNumberFormat="1" applyFont="1" applyFill="1" applyBorder="1" applyProtection="1">
      <protection hidden="1"/>
    </xf>
    <xf numFmtId="2" fontId="9" fillId="4" borderId="6" xfId="0" applyNumberFormat="1" applyFont="1" applyFill="1" applyBorder="1" applyAlignment="1" applyProtection="1">
      <alignment horizontal="center"/>
      <protection hidden="1"/>
    </xf>
    <xf numFmtId="2" fontId="6" fillId="4" borderId="1" xfId="0" applyNumberFormat="1" applyFont="1" applyFill="1" applyBorder="1" applyAlignment="1" applyProtection="1">
      <alignment horizontal="center"/>
      <protection hidden="1"/>
    </xf>
    <xf numFmtId="2" fontId="6" fillId="0" borderId="0" xfId="0" applyNumberFormat="1" applyFont="1" applyAlignment="1" applyProtection="1">
      <alignment horizontal="center"/>
      <protection hidden="1"/>
    </xf>
    <xf numFmtId="1" fontId="6" fillId="4" borderId="1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14" fillId="8" borderId="12" xfId="0" applyFont="1" applyFill="1" applyBorder="1" applyAlignment="1" applyProtection="1">
      <protection hidden="1"/>
    </xf>
    <xf numFmtId="0" fontId="2" fillId="0" borderId="1" xfId="0" applyFont="1" applyBorder="1" applyAlignment="1" applyProtection="1">
      <protection hidden="1"/>
    </xf>
    <xf numFmtId="0" fontId="2" fillId="0" borderId="19" xfId="0" applyFont="1" applyBorder="1" applyAlignment="1" applyProtection="1">
      <protection hidden="1"/>
    </xf>
    <xf numFmtId="0" fontId="7" fillId="0" borderId="25" xfId="0" applyFont="1" applyBorder="1" applyAlignment="1" applyProtection="1">
      <protection hidden="1"/>
    </xf>
    <xf numFmtId="0" fontId="0" fillId="0" borderId="25" xfId="0" applyBorder="1" applyAlignment="1" applyProtection="1">
      <protection hidden="1"/>
    </xf>
    <xf numFmtId="1" fontId="0" fillId="13" borderId="1" xfId="0" applyNumberFormat="1" applyFill="1" applyBorder="1" applyAlignment="1" applyProtection="1">
      <protection locked="0"/>
    </xf>
    <xf numFmtId="1" fontId="0" fillId="0" borderId="1" xfId="0" applyNumberFormat="1" applyBorder="1" applyAlignment="1" applyProtection="1">
      <protection hidden="1"/>
    </xf>
    <xf numFmtId="1" fontId="0" fillId="0" borderId="19" xfId="0" applyNumberFormat="1" applyBorder="1" applyAlignment="1" applyProtection="1">
      <protection hidden="1"/>
    </xf>
    <xf numFmtId="2" fontId="0" fillId="0" borderId="0" xfId="0" applyNumberFormat="1" applyAlignment="1" applyProtection="1">
      <protection hidden="1"/>
    </xf>
    <xf numFmtId="165" fontId="14" fillId="8" borderId="12" xfId="0" applyNumberFormat="1" applyFont="1" applyFill="1" applyBorder="1" applyAlignment="1" applyProtection="1">
      <protection hidden="1"/>
    </xf>
    <xf numFmtId="165" fontId="0" fillId="0" borderId="0" xfId="0" applyNumberFormat="1" applyAlignment="1" applyProtection="1">
      <protection hidden="1"/>
    </xf>
    <xf numFmtId="0" fontId="3" fillId="6" borderId="10" xfId="0" applyFont="1" applyFill="1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165" fontId="0" fillId="0" borderId="1" xfId="0" applyNumberFormat="1" applyFill="1" applyBorder="1" applyAlignment="1" applyProtection="1">
      <protection hidden="1"/>
    </xf>
    <xf numFmtId="165" fontId="0" fillId="0" borderId="0" xfId="0" applyNumberFormat="1" applyFill="1" applyAlignment="1" applyProtection="1">
      <protection hidden="1"/>
    </xf>
    <xf numFmtId="1" fontId="3" fillId="13" borderId="25" xfId="0" applyNumberFormat="1" applyFont="1" applyFill="1" applyBorder="1" applyAlignment="1" applyProtection="1">
      <protection locked="0" hidden="1"/>
    </xf>
    <xf numFmtId="1" fontId="0" fillId="13" borderId="25" xfId="0" applyNumberFormat="1" applyFont="1" applyFill="1" applyBorder="1" applyAlignment="1" applyProtection="1">
      <protection locked="0" hidden="1"/>
    </xf>
    <xf numFmtId="0" fontId="0" fillId="13" borderId="0" xfId="0" applyFill="1" applyProtection="1">
      <protection hidden="1"/>
    </xf>
    <xf numFmtId="0" fontId="0" fillId="13" borderId="25" xfId="0" applyFill="1" applyBorder="1" applyProtection="1">
      <protection locked="0"/>
    </xf>
    <xf numFmtId="1" fontId="8" fillId="13" borderId="25" xfId="0" applyNumberFormat="1" applyFont="1" applyFill="1" applyBorder="1" applyAlignment="1" applyProtection="1">
      <protection locked="0" hidden="1"/>
    </xf>
    <xf numFmtId="0" fontId="5" fillId="8" borderId="7" xfId="0" applyFont="1" applyFill="1" applyBorder="1" applyAlignment="1" applyProtection="1">
      <alignment horizontal="center" wrapText="1"/>
      <protection hidden="1"/>
    </xf>
    <xf numFmtId="165" fontId="5" fillId="8" borderId="7" xfId="0" applyNumberFormat="1" applyFont="1" applyFill="1" applyBorder="1" applyAlignment="1" applyProtection="1">
      <alignment vertical="top" wrapText="1"/>
      <protection hidden="1"/>
    </xf>
    <xf numFmtId="2" fontId="32" fillId="8" borderId="7" xfId="0" applyNumberFormat="1" applyFont="1" applyFill="1" applyBorder="1" applyAlignment="1" applyProtection="1">
      <alignment vertical="top" wrapText="1"/>
      <protection hidden="1"/>
    </xf>
    <xf numFmtId="0" fontId="21" fillId="0" borderId="0" xfId="0" applyFont="1" applyAlignment="1" applyProtection="1">
      <alignment vertical="top"/>
      <protection hidden="1"/>
    </xf>
    <xf numFmtId="0" fontId="21" fillId="0" borderId="0" xfId="0" applyFont="1" applyProtection="1">
      <protection hidden="1"/>
    </xf>
    <xf numFmtId="165" fontId="5" fillId="8" borderId="26" xfId="0" applyNumberFormat="1" applyFont="1" applyFill="1" applyBorder="1" applyAlignment="1" applyProtection="1">
      <alignment vertical="top" wrapText="1"/>
      <protection hidden="1"/>
    </xf>
    <xf numFmtId="0" fontId="5" fillId="8" borderId="10" xfId="0" applyFont="1" applyFill="1" applyBorder="1" applyAlignment="1" applyProtection="1">
      <alignment horizontal="center"/>
      <protection hidden="1"/>
    </xf>
    <xf numFmtId="165" fontId="31" fillId="8" borderId="10" xfId="0" applyNumberFormat="1" applyFont="1" applyFill="1" applyBorder="1" applyAlignment="1" applyProtection="1">
      <alignment vertical="top"/>
      <protection hidden="1"/>
    </xf>
    <xf numFmtId="0" fontId="31" fillId="8" borderId="10" xfId="0" applyFont="1" applyFill="1" applyBorder="1" applyAlignment="1" applyProtection="1">
      <alignment vertical="top"/>
      <protection hidden="1"/>
    </xf>
    <xf numFmtId="165" fontId="5" fillId="8" borderId="10" xfId="0" applyNumberFormat="1" applyFont="1" applyFill="1" applyBorder="1" applyAlignment="1" applyProtection="1">
      <alignment vertical="top" wrapText="1"/>
      <protection hidden="1"/>
    </xf>
    <xf numFmtId="0" fontId="5" fillId="7" borderId="10" xfId="0" applyFont="1" applyFill="1" applyBorder="1" applyAlignment="1" applyProtection="1">
      <alignment horizontal="center"/>
      <protection hidden="1"/>
    </xf>
    <xf numFmtId="165" fontId="34" fillId="8" borderId="10" xfId="0" applyNumberFormat="1" applyFont="1" applyFill="1" applyBorder="1" applyAlignment="1" applyProtection="1">
      <alignment vertical="top"/>
      <protection hidden="1"/>
    </xf>
    <xf numFmtId="0" fontId="34" fillId="8" borderId="10" xfId="0" applyFont="1" applyFill="1" applyBorder="1" applyAlignment="1" applyProtection="1">
      <alignment vertical="top"/>
      <protection hidden="1"/>
    </xf>
    <xf numFmtId="0" fontId="5" fillId="8" borderId="12" xfId="0" applyFont="1" applyFill="1" applyBorder="1" applyAlignment="1" applyProtection="1">
      <alignment horizontal="center"/>
      <protection hidden="1"/>
    </xf>
    <xf numFmtId="165" fontId="34" fillId="8" borderId="12" xfId="0" applyNumberFormat="1" applyFont="1" applyFill="1" applyBorder="1" applyAlignment="1" applyProtection="1">
      <alignment vertical="top"/>
      <protection hidden="1"/>
    </xf>
    <xf numFmtId="0" fontId="34" fillId="8" borderId="12" xfId="0" applyFont="1" applyFill="1" applyBorder="1" applyAlignment="1" applyProtection="1">
      <alignment vertical="top"/>
      <protection hidden="1"/>
    </xf>
    <xf numFmtId="165" fontId="5" fillId="8" borderId="12" xfId="0" applyNumberFormat="1" applyFont="1" applyFill="1" applyBorder="1" applyAlignment="1" applyProtection="1">
      <alignment vertical="top" wrapText="1"/>
      <protection hidden="1"/>
    </xf>
    <xf numFmtId="0" fontId="5" fillId="6" borderId="7" xfId="0" applyFont="1" applyFill="1" applyBorder="1" applyAlignment="1" applyProtection="1">
      <alignment horizontal="center"/>
      <protection hidden="1"/>
    </xf>
    <xf numFmtId="0" fontId="5" fillId="6" borderId="7" xfId="0" applyFont="1" applyFill="1" applyBorder="1" applyAlignment="1" applyProtection="1">
      <alignment horizontal="center" wrapText="1"/>
      <protection hidden="1"/>
    </xf>
    <xf numFmtId="0" fontId="5" fillId="6" borderId="1" xfId="0" applyFont="1" applyFill="1" applyBorder="1" applyAlignment="1" applyProtection="1">
      <alignment horizontal="center" wrapText="1"/>
      <protection hidden="1"/>
    </xf>
    <xf numFmtId="164" fontId="5" fillId="8" borderId="7" xfId="0" applyNumberFormat="1" applyFont="1" applyFill="1" applyBorder="1" applyAlignment="1" applyProtection="1">
      <alignment vertical="top" wrapText="1"/>
      <protection hidden="1"/>
    </xf>
    <xf numFmtId="0" fontId="5" fillId="7" borderId="8" xfId="0" applyFont="1" applyFill="1" applyBorder="1" applyAlignment="1" applyProtection="1">
      <alignment horizontal="center"/>
      <protection hidden="1"/>
    </xf>
    <xf numFmtId="2" fontId="5" fillId="7" borderId="9" xfId="0" applyNumberFormat="1" applyFont="1" applyFill="1" applyBorder="1" applyAlignment="1" applyProtection="1">
      <alignment horizontal="center"/>
      <protection hidden="1"/>
    </xf>
    <xf numFmtId="0" fontId="5" fillId="7" borderId="7" xfId="0" applyFont="1" applyFill="1" applyBorder="1" applyAlignment="1" applyProtection="1">
      <alignment horizontal="center"/>
      <protection hidden="1"/>
    </xf>
    <xf numFmtId="0" fontId="36" fillId="7" borderId="7" xfId="0" applyFont="1" applyFill="1" applyBorder="1" applyAlignment="1" applyProtection="1">
      <alignment horizontal="center" vertical="top"/>
      <protection hidden="1"/>
    </xf>
    <xf numFmtId="0" fontId="5" fillId="6" borderId="10" xfId="0" applyFont="1" applyFill="1" applyBorder="1" applyAlignment="1" applyProtection="1">
      <alignment horizontal="center" wrapText="1"/>
      <protection hidden="1"/>
    </xf>
    <xf numFmtId="164" fontId="21" fillId="8" borderId="10" xfId="0" applyNumberFormat="1" applyFont="1" applyFill="1" applyBorder="1" applyProtection="1">
      <protection hidden="1"/>
    </xf>
    <xf numFmtId="0" fontId="5" fillId="7" borderId="11" xfId="0" applyFont="1" applyFill="1" applyBorder="1" applyAlignment="1" applyProtection="1">
      <alignment horizontal="center"/>
      <protection hidden="1"/>
    </xf>
    <xf numFmtId="2" fontId="5" fillId="7" borderId="10" xfId="0" applyNumberFormat="1" applyFont="1" applyFill="1" applyBorder="1" applyAlignment="1" applyProtection="1">
      <alignment horizontal="center"/>
      <protection hidden="1"/>
    </xf>
    <xf numFmtId="0" fontId="36" fillId="7" borderId="10" xfId="0" applyFont="1" applyFill="1" applyBorder="1" applyAlignment="1" applyProtection="1">
      <alignment horizontal="center" vertical="top"/>
      <protection hidden="1"/>
    </xf>
    <xf numFmtId="0" fontId="5" fillId="6" borderId="10" xfId="0" applyFont="1" applyFill="1" applyBorder="1" applyAlignment="1" applyProtection="1">
      <alignment horizontal="left" wrapText="1"/>
      <protection hidden="1"/>
    </xf>
    <xf numFmtId="0" fontId="36" fillId="7" borderId="11" xfId="0" applyFont="1" applyFill="1" applyBorder="1" applyAlignment="1" applyProtection="1">
      <alignment horizontal="center"/>
      <protection hidden="1"/>
    </xf>
    <xf numFmtId="2" fontId="36" fillId="7" borderId="10" xfId="0" applyNumberFormat="1" applyFont="1" applyFill="1" applyBorder="1" applyAlignment="1" applyProtection="1">
      <alignment horizontal="center"/>
      <protection hidden="1"/>
    </xf>
    <xf numFmtId="0" fontId="36" fillId="7" borderId="10" xfId="0" applyFont="1" applyFill="1" applyBorder="1" applyAlignment="1" applyProtection="1">
      <alignment horizontal="center"/>
      <protection hidden="1"/>
    </xf>
    <xf numFmtId="2" fontId="5" fillId="7" borderId="11" xfId="0" applyNumberFormat="1" applyFont="1" applyFill="1" applyBorder="1" applyAlignment="1" applyProtection="1">
      <alignment horizontal="center"/>
      <protection hidden="1"/>
    </xf>
    <xf numFmtId="0" fontId="5" fillId="6" borderId="12" xfId="0" applyFont="1" applyFill="1" applyBorder="1" applyAlignment="1" applyProtection="1">
      <alignment horizontal="left" wrapText="1"/>
      <protection hidden="1"/>
    </xf>
    <xf numFmtId="0" fontId="5" fillId="6" borderId="12" xfId="0" applyFont="1" applyFill="1" applyBorder="1" applyAlignment="1" applyProtection="1">
      <alignment horizontal="center" vertical="top"/>
      <protection hidden="1"/>
    </xf>
    <xf numFmtId="164" fontId="21" fillId="8" borderId="12" xfId="0" applyNumberFormat="1" applyFont="1" applyFill="1" applyBorder="1" applyProtection="1">
      <protection hidden="1"/>
    </xf>
    <xf numFmtId="0" fontId="7" fillId="3" borderId="25" xfId="0" applyFont="1" applyFill="1" applyBorder="1" applyAlignment="1" applyProtection="1">
      <alignment horizontal="left" wrapText="1"/>
      <protection locked="0" hidden="1"/>
    </xf>
    <xf numFmtId="1" fontId="8" fillId="3" borderId="25" xfId="0" applyNumberFormat="1" applyFont="1" applyFill="1" applyBorder="1" applyAlignment="1" applyProtection="1">
      <alignment horizontal="center"/>
      <protection locked="0" hidden="1"/>
    </xf>
    <xf numFmtId="164" fontId="8" fillId="3" borderId="25" xfId="0" applyNumberFormat="1" applyFont="1" applyFill="1" applyBorder="1" applyAlignment="1" applyProtection="1">
      <alignment horizontal="center"/>
      <protection locked="0" hidden="1"/>
    </xf>
    <xf numFmtId="0" fontId="8" fillId="3" borderId="25" xfId="0" applyFont="1" applyFill="1" applyBorder="1" applyAlignment="1" applyProtection="1">
      <alignment horizontal="center"/>
      <protection locked="0" hidden="1"/>
    </xf>
    <xf numFmtId="0" fontId="8" fillId="0" borderId="25" xfId="0" applyFont="1" applyFill="1" applyBorder="1" applyAlignment="1" applyProtection="1">
      <alignment horizontal="center"/>
      <protection hidden="1"/>
    </xf>
    <xf numFmtId="0" fontId="0" fillId="3" borderId="25" xfId="0" applyFill="1" applyBorder="1" applyAlignment="1" applyProtection="1">
      <alignment horizontal="center"/>
      <protection locked="0" hidden="1"/>
    </xf>
    <xf numFmtId="1" fontId="0" fillId="3" borderId="25" xfId="0" applyNumberFormat="1" applyFill="1" applyBorder="1" applyAlignment="1" applyProtection="1">
      <alignment horizontal="center"/>
      <protection locked="0" hidden="1"/>
    </xf>
    <xf numFmtId="0" fontId="23" fillId="0" borderId="20" xfId="7" applyFont="1" applyBorder="1" applyAlignment="1">
      <alignment wrapText="1"/>
    </xf>
    <xf numFmtId="0" fontId="0" fillId="0" borderId="20" xfId="0" applyBorder="1"/>
    <xf numFmtId="0" fontId="23" fillId="0" borderId="0" xfId="7" applyFont="1" applyAlignment="1">
      <alignment wrapText="1"/>
    </xf>
    <xf numFmtId="0" fontId="37" fillId="0" borderId="0" xfId="8"/>
    <xf numFmtId="0" fontId="23" fillId="0" borderId="0" xfId="7" applyFont="1" applyBorder="1" applyAlignment="1">
      <alignment wrapText="1"/>
    </xf>
    <xf numFmtId="0" fontId="37" fillId="0" borderId="20" xfId="8" applyBorder="1"/>
    <xf numFmtId="0" fontId="23" fillId="0" borderId="0" xfId="6" applyFont="1" applyFill="1" applyBorder="1" applyAlignment="1"/>
    <xf numFmtId="0" fontId="0" fillId="0" borderId="20" xfId="0" applyFont="1" applyBorder="1" applyAlignment="1"/>
    <xf numFmtId="0" fontId="24" fillId="0" borderId="0" xfId="6" applyFont="1" applyFill="1" applyBorder="1" applyAlignment="1">
      <alignment wrapText="1"/>
    </xf>
    <xf numFmtId="0" fontId="7" fillId="0" borderId="20" xfId="0" applyFont="1" applyBorder="1"/>
    <xf numFmtId="2" fontId="0" fillId="8" borderId="12" xfId="0" applyNumberFormat="1" applyFill="1" applyBorder="1" applyAlignment="1" applyProtection="1">
      <alignment wrapText="1"/>
      <protection hidden="1"/>
    </xf>
    <xf numFmtId="2" fontId="0" fillId="0" borderId="1" xfId="0" applyNumberFormat="1" applyBorder="1" applyAlignment="1" applyProtection="1">
      <alignment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13" fillId="3" borderId="25" xfId="0" applyFont="1" applyFill="1" applyBorder="1" applyAlignment="1" applyProtection="1">
      <alignment horizontal="left" vertical="top"/>
      <protection locked="0" hidden="1"/>
    </xf>
    <xf numFmtId="14" fontId="1" fillId="3" borderId="25" xfId="0" applyNumberFormat="1" applyFont="1" applyFill="1" applyBorder="1" applyAlignment="1" applyProtection="1">
      <alignment horizontal="left" vertical="top"/>
      <protection locked="0" hidden="1"/>
    </xf>
    <xf numFmtId="0" fontId="27" fillId="13" borderId="25" xfId="0" applyFont="1" applyFill="1" applyBorder="1" applyAlignment="1" applyProtection="1">
      <alignment horizontal="left" vertical="top"/>
      <protection hidden="1"/>
    </xf>
    <xf numFmtId="0" fontId="6" fillId="3" borderId="25" xfId="0" applyFont="1" applyFill="1" applyBorder="1" applyAlignment="1" applyProtection="1">
      <protection locked="0" hidden="1"/>
    </xf>
    <xf numFmtId="0" fontId="13" fillId="0" borderId="25" xfId="0" applyFont="1" applyBorder="1" applyAlignment="1" applyProtection="1">
      <protection locked="0"/>
    </xf>
    <xf numFmtId="0" fontId="12" fillId="12" borderId="25" xfId="0" applyFont="1" applyFill="1" applyBorder="1" applyAlignment="1" applyProtection="1">
      <alignment horizontal="left" vertical="center"/>
      <protection hidden="1"/>
    </xf>
    <xf numFmtId="0" fontId="13" fillId="12" borderId="25" xfId="0" applyFont="1" applyFill="1" applyBorder="1" applyAlignment="1"/>
    <xf numFmtId="0" fontId="6" fillId="12" borderId="1" xfId="0" applyFont="1" applyFill="1" applyBorder="1" applyAlignment="1" applyProtection="1">
      <protection hidden="1"/>
    </xf>
    <xf numFmtId="0" fontId="13" fillId="12" borderId="1" xfId="0" applyFont="1" applyFill="1" applyBorder="1" applyAlignment="1"/>
    <xf numFmtId="0" fontId="6" fillId="12" borderId="25" xfId="0" applyFont="1" applyFill="1" applyBorder="1" applyAlignment="1" applyProtection="1">
      <alignment wrapText="1"/>
      <protection hidden="1"/>
    </xf>
    <xf numFmtId="0" fontId="13" fillId="12" borderId="25" xfId="0" applyFont="1" applyFill="1" applyBorder="1" applyAlignment="1">
      <alignment wrapText="1"/>
    </xf>
    <xf numFmtId="2" fontId="6" fillId="12" borderId="1" xfId="0" applyNumberFormat="1" applyFont="1" applyFill="1" applyBorder="1" applyAlignment="1" applyProtection="1">
      <alignment wrapText="1"/>
      <protection hidden="1"/>
    </xf>
    <xf numFmtId="0" fontId="13" fillId="12" borderId="1" xfId="0" applyFont="1" applyFill="1" applyBorder="1" applyAlignment="1">
      <alignment wrapText="1"/>
    </xf>
    <xf numFmtId="1" fontId="5" fillId="6" borderId="7" xfId="0" applyNumberFormat="1" applyFont="1" applyFill="1" applyBorder="1" applyAlignment="1" applyProtection="1">
      <alignment horizontal="center" vertical="top" wrapText="1"/>
      <protection hidden="1"/>
    </xf>
    <xf numFmtId="0" fontId="21" fillId="0" borderId="10" xfId="0" applyFont="1" applyBorder="1" applyAlignment="1">
      <alignment horizontal="center" vertical="top"/>
    </xf>
    <xf numFmtId="0" fontId="21" fillId="0" borderId="10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5" fillId="6" borderId="10" xfId="0" applyFont="1" applyFill="1" applyBorder="1" applyAlignment="1" applyProtection="1">
      <alignment horizontal="center" vertical="top" wrapText="1"/>
      <protection hidden="1"/>
    </xf>
    <xf numFmtId="0" fontId="21" fillId="0" borderId="10" xfId="0" applyFont="1" applyBorder="1" applyAlignment="1">
      <alignment horizontal="center" vertical="top" wrapText="1"/>
    </xf>
    <xf numFmtId="0" fontId="21" fillId="0" borderId="12" xfId="0" applyFont="1" applyBorder="1" applyAlignment="1">
      <alignment horizontal="center" vertical="top" wrapText="1"/>
    </xf>
    <xf numFmtId="0" fontId="5" fillId="6" borderId="1" xfId="0" applyFont="1" applyFill="1" applyBorder="1" applyAlignment="1" applyProtection="1">
      <alignment horizontal="center" wrapText="1"/>
      <protection hidden="1"/>
    </xf>
    <xf numFmtId="0" fontId="21" fillId="6" borderId="1" xfId="0" applyFont="1" applyFill="1" applyBorder="1" applyAlignment="1" applyProtection="1">
      <alignment horizontal="center" wrapText="1"/>
      <protection hidden="1"/>
    </xf>
    <xf numFmtId="0" fontId="5" fillId="9" borderId="7" xfId="0" applyFont="1" applyFill="1" applyBorder="1" applyAlignment="1" applyProtection="1">
      <alignment horizontal="center" wrapText="1"/>
      <protection hidden="1"/>
    </xf>
    <xf numFmtId="0" fontId="5" fillId="6" borderId="7" xfId="0" applyFont="1" applyFill="1" applyBorder="1" applyAlignment="1" applyProtection="1">
      <alignment horizontal="center" wrapText="1"/>
      <protection hidden="1"/>
    </xf>
    <xf numFmtId="0" fontId="31" fillId="13" borderId="1" xfId="0" applyFont="1" applyFill="1" applyBorder="1" applyAlignment="1">
      <alignment horizontal="center" textRotation="90" wrapText="1"/>
    </xf>
    <xf numFmtId="0" fontId="5" fillId="9" borderId="9" xfId="0" applyFont="1" applyFill="1" applyBorder="1" applyAlignment="1" applyProtection="1">
      <alignment horizontal="center" wrapText="1"/>
      <protection hidden="1"/>
    </xf>
    <xf numFmtId="0" fontId="21" fillId="0" borderId="8" xfId="0" applyFont="1" applyBorder="1" applyAlignment="1">
      <alignment horizontal="center" wrapText="1"/>
    </xf>
    <xf numFmtId="0" fontId="21" fillId="0" borderId="18" xfId="0" applyFont="1" applyBorder="1" applyAlignment="1">
      <alignment horizontal="center" wrapText="1"/>
    </xf>
    <xf numFmtId="1" fontId="5" fillId="8" borderId="7" xfId="0" applyNumberFormat="1" applyFont="1" applyFill="1" applyBorder="1" applyAlignment="1" applyProtection="1">
      <alignment vertical="top" wrapText="1"/>
      <protection hidden="1"/>
    </xf>
    <xf numFmtId="0" fontId="21" fillId="8" borderId="10" xfId="0" applyFont="1" applyFill="1" applyBorder="1" applyProtection="1">
      <protection hidden="1"/>
    </xf>
    <xf numFmtId="0" fontId="21" fillId="8" borderId="12" xfId="0" applyFont="1" applyFill="1" applyBorder="1" applyProtection="1">
      <protection hidden="1"/>
    </xf>
    <xf numFmtId="0" fontId="5" fillId="8" borderId="7" xfId="0" applyFont="1" applyFill="1" applyBorder="1" applyAlignment="1" applyProtection="1">
      <alignment vertical="top" wrapText="1"/>
      <protection hidden="1"/>
    </xf>
    <xf numFmtId="2" fontId="31" fillId="8" borderId="7" xfId="0" applyNumberFormat="1" applyFont="1" applyFill="1" applyBorder="1" applyAlignment="1" applyProtection="1">
      <alignment vertical="top" wrapText="1"/>
      <protection hidden="1"/>
    </xf>
    <xf numFmtId="2" fontId="21" fillId="8" borderId="10" xfId="0" applyNumberFormat="1" applyFont="1" applyFill="1" applyBorder="1" applyProtection="1">
      <protection hidden="1"/>
    </xf>
    <xf numFmtId="2" fontId="21" fillId="8" borderId="12" xfId="0" applyNumberFormat="1" applyFont="1" applyFill="1" applyBorder="1" applyProtection="1">
      <protection hidden="1"/>
    </xf>
    <xf numFmtId="0" fontId="5" fillId="7" borderId="10" xfId="0" applyFont="1" applyFill="1" applyBorder="1" applyAlignment="1" applyProtection="1">
      <alignment horizontal="center" vertical="top" wrapText="1"/>
      <protection hidden="1"/>
    </xf>
    <xf numFmtId="0" fontId="5" fillId="6" borderId="7" xfId="0" applyFont="1" applyFill="1" applyBorder="1" applyAlignment="1" applyProtection="1">
      <alignment horizontal="center" textRotation="90"/>
      <protection hidden="1"/>
    </xf>
    <xf numFmtId="0" fontId="21" fillId="0" borderId="10" xfId="0" applyFont="1" applyBorder="1" applyAlignment="1">
      <alignment horizontal="center" textRotation="90"/>
    </xf>
    <xf numFmtId="0" fontId="21" fillId="0" borderId="12" xfId="0" applyFont="1" applyBorder="1" applyAlignment="1">
      <alignment horizontal="center" textRotation="90"/>
    </xf>
    <xf numFmtId="0" fontId="5" fillId="12" borderId="25" xfId="0" applyFont="1" applyFill="1" applyBorder="1" applyAlignment="1" applyProtection="1">
      <alignment vertical="top" wrapText="1"/>
      <protection hidden="1"/>
    </xf>
    <xf numFmtId="0" fontId="31" fillId="12" borderId="25" xfId="0" applyFont="1" applyFill="1" applyBorder="1" applyAlignment="1">
      <alignment vertical="top" wrapText="1"/>
    </xf>
    <xf numFmtId="0" fontId="31" fillId="12" borderId="25" xfId="0" applyFont="1" applyFill="1" applyBorder="1" applyAlignment="1" applyProtection="1">
      <alignment vertical="top" wrapText="1"/>
      <protection hidden="1"/>
    </xf>
    <xf numFmtId="0" fontId="33" fillId="0" borderId="10" xfId="0" applyFont="1" applyBorder="1" applyAlignment="1">
      <alignment horizontal="center" vertical="top" wrapText="1"/>
    </xf>
    <xf numFmtId="2" fontId="5" fillId="8" borderId="7" xfId="0" applyNumberFormat="1" applyFont="1" applyFill="1" applyBorder="1" applyAlignment="1" applyProtection="1">
      <alignment vertical="top" wrapText="1"/>
      <protection hidden="1"/>
    </xf>
    <xf numFmtId="0" fontId="35" fillId="0" borderId="1" xfId="0" applyFont="1" applyBorder="1" applyAlignment="1" applyProtection="1">
      <alignment vertical="top"/>
      <protection hidden="1"/>
    </xf>
    <xf numFmtId="0" fontId="35" fillId="0" borderId="19" xfId="0" applyFont="1" applyBorder="1" applyAlignment="1" applyProtection="1">
      <alignment vertical="top"/>
      <protection hidden="1"/>
    </xf>
    <xf numFmtId="2" fontId="5" fillId="8" borderId="26" xfId="0" applyNumberFormat="1" applyFont="1" applyFill="1" applyBorder="1" applyAlignment="1" applyProtection="1">
      <alignment horizontal="left" vertical="top" wrapText="1"/>
      <protection hidden="1"/>
    </xf>
    <xf numFmtId="2" fontId="5" fillId="8" borderId="10" xfId="0" applyNumberFormat="1" applyFont="1" applyFill="1" applyBorder="1" applyAlignment="1" applyProtection="1">
      <alignment horizontal="left" vertical="top" wrapText="1"/>
      <protection hidden="1"/>
    </xf>
    <xf numFmtId="2" fontId="5" fillId="8" borderId="12" xfId="0" applyNumberFormat="1" applyFont="1" applyFill="1" applyBorder="1" applyAlignment="1" applyProtection="1">
      <alignment horizontal="left" vertical="top" wrapText="1"/>
      <protection hidden="1"/>
    </xf>
    <xf numFmtId="49" fontId="25" fillId="14" borderId="22" xfId="0" applyNumberFormat="1" applyFont="1" applyFill="1" applyBorder="1" applyAlignment="1">
      <alignment horizontal="center" vertical="top" wrapText="1"/>
    </xf>
    <xf numFmtId="49" fontId="25" fillId="14" borderId="23" xfId="0" applyNumberFormat="1" applyFont="1" applyFill="1" applyBorder="1" applyAlignment="1">
      <alignment horizontal="center" vertical="top" wrapText="1"/>
    </xf>
    <xf numFmtId="49" fontId="25" fillId="14" borderId="24" xfId="0" applyNumberFormat="1" applyFont="1" applyFill="1" applyBorder="1" applyAlignment="1">
      <alignment horizontal="center" vertical="top" wrapText="1"/>
    </xf>
  </cellXfs>
  <cellStyles count="9">
    <cellStyle name="Comma" xfId="4" xr:uid="{00000000-0005-0000-0000-000000000000}"/>
    <cellStyle name="Comma [0]" xfId="5" xr:uid="{00000000-0005-0000-0000-000001000000}"/>
    <cellStyle name="Currency" xfId="2" xr:uid="{00000000-0005-0000-0000-000002000000}"/>
    <cellStyle name="Currency [0]" xfId="3" xr:uid="{00000000-0005-0000-0000-000003000000}"/>
    <cellStyle name="Normal" xfId="0" builtinId="0"/>
    <cellStyle name="Normal 3" xfId="8" xr:uid="{85F91424-16E5-4D65-B95C-A4BAB919D6D2}"/>
    <cellStyle name="Normal_Sheet1" xfId="7" xr:uid="{A4DD5B42-EAF9-4160-AC3B-7D8E38AF7387}"/>
    <cellStyle name="Normal_Taxonomic list" xfId="6" xr:uid="{00000000-0005-0000-0000-000005000000}"/>
    <cellStyle name="Percent" xfId="1" xr:uid="{00000000-0005-0000-0000-000006000000}"/>
  </cellStyles>
  <dxfs count="2"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E4DF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13</xdr:row>
      <xdr:rowOff>133350</xdr:rowOff>
    </xdr:from>
    <xdr:ext cx="971550" cy="23812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838200"/>
          <a:ext cx="971550" cy="238125"/>
        </a:xfrm>
        <a:prstGeom prst="rect">
          <a:avLst/>
        </a:prstGeom>
        <a:noFill/>
        <a:ln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AU" sz="1000" b="1">
              <a:latin typeface="Arial" panose="020B0604020202020204" pitchFamily="34" charset="0"/>
              <a:cs typeface="Arial" panose="020B0604020202020204" pitchFamily="34" charset="0"/>
            </a:rPr>
            <a:t>Tree Species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I1343"/>
  <sheetViews>
    <sheetView tabSelected="1" zoomScaleNormal="100" zoomScaleSheetLayoutView="100" workbookViewId="0">
      <selection activeCell="L12" sqref="L12"/>
    </sheetView>
  </sheetViews>
  <sheetFormatPr defaultColWidth="9.140625" defaultRowHeight="12.75" x14ac:dyDescent="0.2"/>
  <cols>
    <col min="1" max="1" width="41.5703125" style="111" customWidth="1"/>
    <col min="2" max="2" width="10.5703125" style="111" customWidth="1"/>
    <col min="3" max="3" width="10.7109375" style="111" customWidth="1"/>
    <col min="4" max="4" width="10.5703125" style="111" customWidth="1"/>
    <col min="5" max="5" width="12.42578125" style="114" customWidth="1"/>
    <col min="6" max="6" width="14.42578125" style="111" customWidth="1"/>
    <col min="7" max="7" width="14.85546875" style="111" customWidth="1"/>
    <col min="8" max="8" width="13.85546875" style="128" customWidth="1"/>
    <col min="9" max="9" width="14.140625" style="111" customWidth="1"/>
    <col min="10" max="10" width="13.85546875" style="111" customWidth="1"/>
    <col min="11" max="16384" width="9.140625" style="111"/>
  </cols>
  <sheetData>
    <row r="1" spans="1:9" ht="12.75" customHeight="1" x14ac:dyDescent="0.2">
      <c r="A1" s="225" t="s">
        <v>883</v>
      </c>
      <c r="B1" s="225"/>
      <c r="C1" s="225"/>
      <c r="D1" s="225"/>
      <c r="E1" s="225"/>
      <c r="F1" s="225"/>
      <c r="G1" s="225"/>
      <c r="H1" s="225"/>
    </row>
    <row r="2" spans="1:9" ht="12.75" customHeight="1" x14ac:dyDescent="0.2">
      <c r="A2" s="225"/>
      <c r="B2" s="225"/>
      <c r="C2" s="225"/>
      <c r="D2" s="225"/>
      <c r="E2" s="225"/>
      <c r="F2" s="225"/>
      <c r="G2" s="225"/>
      <c r="H2" s="225"/>
    </row>
    <row r="3" spans="1:9" s="113" customFormat="1" x14ac:dyDescent="0.2">
      <c r="A3" s="112"/>
      <c r="B3" s="112"/>
      <c r="C3" s="112"/>
      <c r="D3" s="112"/>
      <c r="E3" s="112"/>
      <c r="F3" s="112"/>
      <c r="G3" s="112"/>
      <c r="H3" s="124"/>
    </row>
    <row r="4" spans="1:9" x14ac:dyDescent="0.2">
      <c r="A4" s="94" t="s">
        <v>610</v>
      </c>
      <c r="B4" s="95"/>
      <c r="C4" s="67"/>
      <c r="D4" s="67"/>
      <c r="E4" s="228" t="s">
        <v>124</v>
      </c>
      <c r="F4" s="229"/>
      <c r="G4" s="100">
        <f>SUM('PSS Sheet'!AB7:AB1006)</f>
        <v>0</v>
      </c>
      <c r="H4" s="125"/>
    </row>
    <row r="5" spans="1:9" s="18" customFormat="1" ht="12.75" customHeight="1" x14ac:dyDescent="0.2">
      <c r="A5" s="91" t="s">
        <v>102</v>
      </c>
      <c r="B5" s="34"/>
      <c r="C5" s="68"/>
      <c r="D5" s="68"/>
      <c r="E5" s="230" t="s">
        <v>113</v>
      </c>
      <c r="F5" s="231"/>
      <c r="G5" s="129">
        <f>SUM(E16:E67)</f>
        <v>0</v>
      </c>
      <c r="H5" s="126"/>
    </row>
    <row r="6" spans="1:9" s="18" customFormat="1" ht="12.75" customHeight="1" x14ac:dyDescent="0.2">
      <c r="A6" s="41" t="s">
        <v>860</v>
      </c>
      <c r="B6" s="63"/>
      <c r="C6" s="69"/>
      <c r="D6" s="69"/>
      <c r="E6" s="41" t="s">
        <v>619</v>
      </c>
      <c r="F6" s="41"/>
      <c r="G6" s="133">
        <f>SUM(F16:F67)</f>
        <v>0</v>
      </c>
      <c r="H6" s="126"/>
    </row>
    <row r="7" spans="1:9" s="18" customFormat="1" ht="12.75" customHeight="1" x14ac:dyDescent="0.2">
      <c r="A7" s="94" t="s">
        <v>859</v>
      </c>
      <c r="B7" s="123">
        <v>26450</v>
      </c>
      <c r="C7" s="66"/>
      <c r="D7" s="66"/>
      <c r="E7" s="234" t="s">
        <v>618</v>
      </c>
      <c r="F7" s="235"/>
      <c r="G7" s="133">
        <f>SUM(G16:G67)</f>
        <v>0</v>
      </c>
      <c r="H7" s="126"/>
      <c r="I7" s="33"/>
    </row>
    <row r="8" spans="1:9" s="18" customFormat="1" ht="12.75" customHeight="1" x14ac:dyDescent="0.2">
      <c r="A8" s="94" t="s">
        <v>858</v>
      </c>
      <c r="B8" s="135">
        <v>1.1000000000000001</v>
      </c>
      <c r="C8" s="66"/>
      <c r="D8" s="93"/>
      <c r="E8" s="232" t="s">
        <v>104</v>
      </c>
      <c r="F8" s="233"/>
      <c r="G8" s="134">
        <f>SUM(F16:G67)</f>
        <v>0</v>
      </c>
      <c r="H8" s="126"/>
      <c r="I8" s="33"/>
    </row>
    <row r="9" spans="1:9" s="18" customFormat="1" ht="12.75" customHeight="1" x14ac:dyDescent="0.2">
      <c r="A9" s="94" t="s">
        <v>861</v>
      </c>
      <c r="B9" s="102">
        <v>6.5</v>
      </c>
      <c r="D9" s="93"/>
      <c r="E9" s="97"/>
      <c r="F9" s="105"/>
      <c r="G9" s="96"/>
      <c r="H9" s="126"/>
      <c r="I9" s="33"/>
    </row>
    <row r="10" spans="1:9" s="18" customFormat="1" ht="12.75" customHeight="1" x14ac:dyDescent="0.2">
      <c r="A10" s="66"/>
      <c r="B10" s="93"/>
      <c r="C10" s="106"/>
      <c r="D10" s="93"/>
      <c r="E10" s="119" t="s">
        <v>766</v>
      </c>
      <c r="F10" s="223"/>
      <c r="G10" s="223"/>
      <c r="H10" s="126"/>
      <c r="I10" s="33"/>
    </row>
    <row r="11" spans="1:9" s="18" customFormat="1" ht="12.75" customHeight="1" x14ac:dyDescent="0.2">
      <c r="A11" s="99" t="s">
        <v>155</v>
      </c>
      <c r="B11" s="226"/>
      <c r="C11" s="227"/>
      <c r="D11" s="93"/>
      <c r="E11" s="120" t="s">
        <v>767</v>
      </c>
      <c r="F11" s="224"/>
      <c r="G11" s="224"/>
      <c r="H11" s="126"/>
      <c r="I11" s="33"/>
    </row>
    <row r="12" spans="1:9" s="18" customFormat="1" ht="12.75" customHeight="1" x14ac:dyDescent="0.2">
      <c r="A12" s="66"/>
      <c r="B12" s="93"/>
      <c r="C12" s="106"/>
      <c r="D12" s="93"/>
      <c r="E12" s="121" t="s">
        <v>853</v>
      </c>
      <c r="F12" s="122"/>
      <c r="G12" s="103"/>
      <c r="H12" s="126"/>
      <c r="I12" s="33"/>
    </row>
    <row r="13" spans="1:9" s="18" customFormat="1" ht="12.75" customHeight="1" x14ac:dyDescent="0.2">
      <c r="A13" s="66"/>
      <c r="B13" s="93"/>
      <c r="C13" s="106"/>
      <c r="D13" s="93"/>
      <c r="E13" s="97"/>
      <c r="F13" s="107"/>
      <c r="G13" s="98"/>
      <c r="H13" s="126"/>
      <c r="I13" s="33"/>
    </row>
    <row r="14" spans="1:9" s="18" customFormat="1" ht="12.75" customHeight="1" x14ac:dyDescent="0.2">
      <c r="A14" s="40"/>
      <c r="B14" s="33"/>
      <c r="C14" s="33"/>
      <c r="D14" s="33"/>
      <c r="E14" s="32"/>
      <c r="G14" s="40"/>
      <c r="H14" s="126"/>
      <c r="I14" s="33"/>
    </row>
    <row r="15" spans="1:9" s="18" customFormat="1" ht="51" x14ac:dyDescent="0.2">
      <c r="A15" s="116"/>
      <c r="B15" s="117" t="s">
        <v>615</v>
      </c>
      <c r="C15" s="117" t="s">
        <v>616</v>
      </c>
      <c r="D15" s="117" t="s">
        <v>617</v>
      </c>
      <c r="E15" s="118" t="s">
        <v>113</v>
      </c>
      <c r="F15" s="117" t="s">
        <v>117</v>
      </c>
      <c r="G15" s="117" t="s">
        <v>118</v>
      </c>
      <c r="H15" s="127" t="s">
        <v>136</v>
      </c>
      <c r="I15" s="33"/>
    </row>
    <row r="16" spans="1:9" s="104" customFormat="1" x14ac:dyDescent="0.2">
      <c r="A16" s="115" t="str">
        <f t="array" ref="A16">IFERROR(INDEX('PSS Sheet'!V7:V1006,MATCH(0,COUNTIF($A$15:A15,'PSS Sheet'!V7:V1006),0)),"")</f>
        <v/>
      </c>
      <c r="B16" s="108" t="str">
        <f>IF(A16="","",SUMIF('PSS Sheet'!V7:V1006,A16,'PSS Sheet'!C7:C1006))</f>
        <v/>
      </c>
      <c r="C16" s="108" t="str">
        <f>IF(A16="","",SUMIFS('PSS Sheet'!C7:C939,'PSS Sheet'!V7:V939,A16,'PSS Sheet'!P7:P939,1))</f>
        <v/>
      </c>
      <c r="D16" s="108" t="str">
        <f>IF(A16="","",(SUMIFS('PSS Sheet'!C7:C939,'PSS Sheet'!V7:V939,A16,'PSS Sheet'!P7:P939,0.4))+(SUMIFS('PSS Sheet'!C7:C939,'PSS Sheet'!V7:V939,A16,'PSS Sheet'!P7:P939,0.6))+(SUMIFS('PSS Sheet'!C7:C939,'PSS Sheet'!V7:V939,A16,'PSS Sheet'!P7:P939,0.8)))</f>
        <v/>
      </c>
      <c r="E16" s="109" t="str">
        <f>IF(A16="","",SUMIF('PSS Sheet'!V7:V1006,A16,'PSS Sheet'!AC7:AC1006))</f>
        <v/>
      </c>
      <c r="F16" s="110" t="str">
        <f>IF(A16="","",((E16/$B$9)*$B$7*$B$6)*($B$5/1000))</f>
        <v/>
      </c>
      <c r="G16" s="110" t="str">
        <f>IF(A16="","",((F16/100*5)*1.1))</f>
        <v/>
      </c>
      <c r="H16" s="110" t="str">
        <f>IF(A16="","",(F16+G16))</f>
        <v/>
      </c>
    </row>
    <row r="17" spans="1:8" s="104" customFormat="1" x14ac:dyDescent="0.2">
      <c r="A17" s="115">
        <f t="array" ref="A17">IFERROR(INDEX('PSS Sheet'!V8:V1007,MATCH(0,COUNTIF($A$15:A16,'PSS Sheet'!V8:V1007),0)),"")</f>
        <v>0</v>
      </c>
      <c r="B17" s="108">
        <f>IF(A17="","",SUMIF('PSS Sheet'!V8:V1007,A17,'PSS Sheet'!C8:C1007))</f>
        <v>0</v>
      </c>
      <c r="C17" s="108">
        <f>IF(A17="","",SUMIFS('PSS Sheet'!C8:C940,'PSS Sheet'!V8:V940,A17,'PSS Sheet'!P8:P940,1))</f>
        <v>0</v>
      </c>
      <c r="D17" s="108">
        <f>IF(A17="","",(SUMIFS('PSS Sheet'!C8:C940,'PSS Sheet'!V8:V940,A17,'PSS Sheet'!P8:P940,0.4))+(SUMIFS('PSS Sheet'!C8:C940,'PSS Sheet'!V8:V940,A17,'PSS Sheet'!P8:P940,0.6))+(SUMIFS('PSS Sheet'!C8:C940,'PSS Sheet'!V8:V940,A17,'PSS Sheet'!P8:P940,0.8)))</f>
        <v>0</v>
      </c>
      <c r="E17" s="109">
        <f>IF(A17="","",SUMIF('PSS Sheet'!V8:V1007,A17,'PSS Sheet'!AC8:AC1007))</f>
        <v>0</v>
      </c>
      <c r="F17" s="110">
        <f t="shared" ref="F17:F67" si="0">IF(A17="","",((E17/$B$9)*$B$7*$B$6)*($B$5/1000))</f>
        <v>0</v>
      </c>
      <c r="G17" s="110">
        <f t="shared" ref="G17:G67" si="1">IF(A17="","",((F17/100*5)*1.1))</f>
        <v>0</v>
      </c>
      <c r="H17" s="110">
        <f>IF(A17="","",(F17+G17))</f>
        <v>0</v>
      </c>
    </row>
    <row r="18" spans="1:8" s="104" customFormat="1" x14ac:dyDescent="0.2">
      <c r="A18" s="115" t="str">
        <f t="array" ref="A18">IFERROR(INDEX('PSS Sheet'!V9:V1008,MATCH(0,COUNTIF($A$15:A17,'PSS Sheet'!V9:V1008),0)),"")</f>
        <v/>
      </c>
      <c r="B18" s="108" t="str">
        <f>IF(A18="","",SUMIF('PSS Sheet'!V9:V1008,A18,'PSS Sheet'!C9:C1008))</f>
        <v/>
      </c>
      <c r="C18" s="108" t="str">
        <f>IF(A18="","",SUMIFS('PSS Sheet'!C9:C941,'PSS Sheet'!V9:V941,A18,'PSS Sheet'!P9:P941,1))</f>
        <v/>
      </c>
      <c r="D18" s="108" t="str">
        <f>IF(A18="","",(SUMIFS('PSS Sheet'!C9:C941,'PSS Sheet'!V9:V941,A18,'PSS Sheet'!P9:P941,0.4))+(SUMIFS('PSS Sheet'!C9:C941,'PSS Sheet'!V9:V941,A18,'PSS Sheet'!P9:P941,0.6))+(SUMIFS('PSS Sheet'!C9:C941,'PSS Sheet'!V9:V941,A18,'PSS Sheet'!P9:P941,0.8)))</f>
        <v/>
      </c>
      <c r="E18" s="109" t="str">
        <f>IF(A18="","",SUMIF('PSS Sheet'!V9:V1008,A18,'PSS Sheet'!AC9:AC1008))</f>
        <v/>
      </c>
      <c r="F18" s="110" t="str">
        <f t="shared" si="0"/>
        <v/>
      </c>
      <c r="G18" s="110" t="str">
        <f t="shared" si="1"/>
        <v/>
      </c>
      <c r="H18" s="110" t="str">
        <f t="shared" ref="H18:H67" si="2">IF(A18="","",(F18+G18))</f>
        <v/>
      </c>
    </row>
    <row r="19" spans="1:8" s="104" customFormat="1" x14ac:dyDescent="0.2">
      <c r="A19" s="115" t="str">
        <f t="array" ref="A19">IFERROR(INDEX('PSS Sheet'!V10:V1009,MATCH(0,COUNTIF($A$15:A18,'PSS Sheet'!V10:V1009),0)),"")</f>
        <v/>
      </c>
      <c r="B19" s="108" t="str">
        <f>IF(A19="","",SUMIF('PSS Sheet'!V10:V1009,A19,'PSS Sheet'!C10:C1009))</f>
        <v/>
      </c>
      <c r="C19" s="108" t="str">
        <f>IF(A19="","",SUMIFS('PSS Sheet'!C10:C942,'PSS Sheet'!V10:V942,A19,'PSS Sheet'!P10:P942,1))</f>
        <v/>
      </c>
      <c r="D19" s="108" t="str">
        <f>IF(A19="","",(SUMIFS('PSS Sheet'!C10:C942,'PSS Sheet'!V10:V942,A19,'PSS Sheet'!P10:P942,0.4))+(SUMIFS('PSS Sheet'!C10:C942,'PSS Sheet'!V10:V942,A19,'PSS Sheet'!P10:P942,0.6))+(SUMIFS('PSS Sheet'!C10:C942,'PSS Sheet'!V10:V942,A19,'PSS Sheet'!P10:P942,0.8)))</f>
        <v/>
      </c>
      <c r="E19" s="109" t="str">
        <f>IF(A19="","",SUMIF('PSS Sheet'!V10:V1009,A19,'PSS Sheet'!AC10:AC1009))</f>
        <v/>
      </c>
      <c r="F19" s="110" t="str">
        <f t="shared" si="0"/>
        <v/>
      </c>
      <c r="G19" s="110" t="str">
        <f t="shared" si="1"/>
        <v/>
      </c>
      <c r="H19" s="110" t="str">
        <f t="shared" si="2"/>
        <v/>
      </c>
    </row>
    <row r="20" spans="1:8" s="104" customFormat="1" x14ac:dyDescent="0.2">
      <c r="A20" s="115" t="str">
        <f t="array" ref="A20">IFERROR(INDEX('PSS Sheet'!V11:V1010,MATCH(0,COUNTIF($A$15:A19,'PSS Sheet'!V11:V1010),0)),"")</f>
        <v/>
      </c>
      <c r="B20" s="108" t="str">
        <f>IF(A20="","",SUMIF('PSS Sheet'!V11:V1010,A20,'PSS Sheet'!C11:C1010))</f>
        <v/>
      </c>
      <c r="C20" s="108" t="str">
        <f>IF(A20="","",SUMIFS('PSS Sheet'!C11:C943,'PSS Sheet'!V11:V943,A20,'PSS Sheet'!P11:P943,1))</f>
        <v/>
      </c>
      <c r="D20" s="108" t="str">
        <f>IF(A20="","",(SUMIFS('PSS Sheet'!C11:C943,'PSS Sheet'!V11:V943,A20,'PSS Sheet'!P11:P943,0.4))+(SUMIFS('PSS Sheet'!C11:C943,'PSS Sheet'!V11:V943,A20,'PSS Sheet'!P11:P943,0.6))+(SUMIFS('PSS Sheet'!C11:C943,'PSS Sheet'!V11:V943,A20,'PSS Sheet'!P11:P943,0.8)))</f>
        <v/>
      </c>
      <c r="E20" s="109" t="str">
        <f>IF(A20="","",SUMIF('PSS Sheet'!V11:V1010,A20,'PSS Sheet'!AC11:AC1010))</f>
        <v/>
      </c>
      <c r="F20" s="110" t="str">
        <f t="shared" si="0"/>
        <v/>
      </c>
      <c r="G20" s="110" t="str">
        <f t="shared" si="1"/>
        <v/>
      </c>
      <c r="H20" s="110" t="str">
        <f t="shared" si="2"/>
        <v/>
      </c>
    </row>
    <row r="21" spans="1:8" s="104" customFormat="1" x14ac:dyDescent="0.2">
      <c r="A21" s="115" t="str">
        <f t="array" ref="A21">IFERROR(INDEX('PSS Sheet'!V12:V1011,MATCH(0,COUNTIF($A$15:A20,'PSS Sheet'!V12:V1011),0)),"")</f>
        <v/>
      </c>
      <c r="B21" s="108" t="str">
        <f>IF(A21="","",SUMIF('PSS Sheet'!V12:V1011,A21,'PSS Sheet'!C12:C1011))</f>
        <v/>
      </c>
      <c r="C21" s="108" t="str">
        <f>IF(A21="","",SUMIFS('PSS Sheet'!C12:C944,'PSS Sheet'!V12:V944,A21,'PSS Sheet'!P12:P944,1))</f>
        <v/>
      </c>
      <c r="D21" s="108" t="str">
        <f>IF(A21="","",(SUMIFS('PSS Sheet'!C12:C944,'PSS Sheet'!V12:V944,A21,'PSS Sheet'!P12:P944,0.4))+(SUMIFS('PSS Sheet'!C12:C944,'PSS Sheet'!V12:V944,A21,'PSS Sheet'!P12:P944,0.6))+(SUMIFS('PSS Sheet'!C12:C944,'PSS Sheet'!V12:V944,A21,'PSS Sheet'!P12:P944,0.8)))</f>
        <v/>
      </c>
      <c r="E21" s="109" t="str">
        <f>IF(A21="","",SUMIF('PSS Sheet'!V12:V1011,A21,'PSS Sheet'!AC12:AC1011))</f>
        <v/>
      </c>
      <c r="F21" s="110" t="str">
        <f t="shared" si="0"/>
        <v/>
      </c>
      <c r="G21" s="110" t="str">
        <f t="shared" si="1"/>
        <v/>
      </c>
      <c r="H21" s="110" t="str">
        <f t="shared" si="2"/>
        <v/>
      </c>
    </row>
    <row r="22" spans="1:8" s="104" customFormat="1" x14ac:dyDescent="0.2">
      <c r="A22" s="115" t="str">
        <f t="array" ref="A22">IFERROR(INDEX('PSS Sheet'!V13:V1012,MATCH(0,COUNTIF($A$15:A21,'PSS Sheet'!V13:V1012),0)),"")</f>
        <v/>
      </c>
      <c r="B22" s="108" t="str">
        <f>IF(A22="","",SUMIF('PSS Sheet'!V13:V1012,A22,'PSS Sheet'!C13:C1012))</f>
        <v/>
      </c>
      <c r="C22" s="108" t="str">
        <f>IF(A22="","",SUMIFS('PSS Sheet'!C13:C945,'PSS Sheet'!V13:V945,A22,'PSS Sheet'!P13:P945,1))</f>
        <v/>
      </c>
      <c r="D22" s="108" t="str">
        <f>IF(A22="","",(SUMIFS('PSS Sheet'!C13:C945,'PSS Sheet'!V13:V945,A22,'PSS Sheet'!P13:P945,0.4))+(SUMIFS('PSS Sheet'!C13:C945,'PSS Sheet'!V13:V945,A22,'PSS Sheet'!P13:P945,0.6))+(SUMIFS('PSS Sheet'!C13:C945,'PSS Sheet'!V13:V945,A22,'PSS Sheet'!P13:P945,0.8)))</f>
        <v/>
      </c>
      <c r="E22" s="109" t="str">
        <f>IF(A22="","",SUMIF('PSS Sheet'!V13:V1012,A22,'PSS Sheet'!AC13:AC1012))</f>
        <v/>
      </c>
      <c r="F22" s="110" t="str">
        <f t="shared" si="0"/>
        <v/>
      </c>
      <c r="G22" s="110" t="str">
        <f t="shared" si="1"/>
        <v/>
      </c>
      <c r="H22" s="110" t="str">
        <f t="shared" si="2"/>
        <v/>
      </c>
    </row>
    <row r="23" spans="1:8" s="104" customFormat="1" x14ac:dyDescent="0.2">
      <c r="A23" s="115" t="str">
        <f t="array" ref="A23">IFERROR(INDEX('PSS Sheet'!V14:V1013,MATCH(0,COUNTIF($A$15:A22,'PSS Sheet'!V14:V1013),0)),"")</f>
        <v/>
      </c>
      <c r="B23" s="108" t="str">
        <f>IF(A23="","",SUMIF('PSS Sheet'!V14:V1013,A23,'PSS Sheet'!C14:C1013))</f>
        <v/>
      </c>
      <c r="C23" s="108" t="str">
        <f>IF(A23="","",SUMIFS('PSS Sheet'!C14:C946,'PSS Sheet'!V14:V946,A23,'PSS Sheet'!P14:P946,1))</f>
        <v/>
      </c>
      <c r="D23" s="108" t="str">
        <f>IF(A23="","",(SUMIFS('PSS Sheet'!C14:C946,'PSS Sheet'!V14:V946,A23,'PSS Sheet'!P14:P946,0.4))+(SUMIFS('PSS Sheet'!C14:C946,'PSS Sheet'!V14:V946,A23,'PSS Sheet'!P14:P946,0.6))+(SUMIFS('PSS Sheet'!C14:C946,'PSS Sheet'!V14:V946,A23,'PSS Sheet'!P14:P946,0.8)))</f>
        <v/>
      </c>
      <c r="E23" s="109" t="str">
        <f>IF(A23="","",SUMIF('PSS Sheet'!V14:V1013,A23,'PSS Sheet'!AC14:AC1013))</f>
        <v/>
      </c>
      <c r="F23" s="110" t="str">
        <f t="shared" si="0"/>
        <v/>
      </c>
      <c r="G23" s="110" t="str">
        <f t="shared" si="1"/>
        <v/>
      </c>
      <c r="H23" s="110" t="str">
        <f t="shared" si="2"/>
        <v/>
      </c>
    </row>
    <row r="24" spans="1:8" s="104" customFormat="1" x14ac:dyDescent="0.2">
      <c r="A24" s="115" t="str">
        <f t="array" ref="A24">IFERROR(INDEX('PSS Sheet'!V15:V1014,MATCH(0,COUNTIF($A$15:A23,'PSS Sheet'!V15:V1014),0)),"")</f>
        <v/>
      </c>
      <c r="B24" s="108" t="str">
        <f>IF(A24="","",SUMIF('PSS Sheet'!V15:V1014,A24,'PSS Sheet'!C15:C1014))</f>
        <v/>
      </c>
      <c r="C24" s="108" t="str">
        <f>IF(A24="","",SUMIFS('PSS Sheet'!C15:C947,'PSS Sheet'!V15:V947,A24,'PSS Sheet'!P15:P947,1))</f>
        <v/>
      </c>
      <c r="D24" s="108" t="str">
        <f>IF(A24="","",(SUMIFS('PSS Sheet'!C15:C947,'PSS Sheet'!V15:V947,A24,'PSS Sheet'!P15:P947,0.4))+(SUMIFS('PSS Sheet'!C15:C947,'PSS Sheet'!V15:V947,A24,'PSS Sheet'!P15:P947,0.6))+(SUMIFS('PSS Sheet'!C15:C947,'PSS Sheet'!V15:V947,A24,'PSS Sheet'!P15:P947,0.8)))</f>
        <v/>
      </c>
      <c r="E24" s="109" t="str">
        <f>IF(A24="","",SUMIF('PSS Sheet'!V15:V1014,A24,'PSS Sheet'!AC15:AC1014))</f>
        <v/>
      </c>
      <c r="F24" s="110" t="str">
        <f t="shared" si="0"/>
        <v/>
      </c>
      <c r="G24" s="110" t="str">
        <f t="shared" si="1"/>
        <v/>
      </c>
      <c r="H24" s="110" t="str">
        <f t="shared" si="2"/>
        <v/>
      </c>
    </row>
    <row r="25" spans="1:8" s="104" customFormat="1" x14ac:dyDescent="0.2">
      <c r="A25" s="115" t="str">
        <f t="array" ref="A25">IFERROR(INDEX('PSS Sheet'!V16:V1015,MATCH(0,COUNTIF($A$15:A24,'PSS Sheet'!V16:V1015),0)),"")</f>
        <v/>
      </c>
      <c r="B25" s="108" t="str">
        <f>IF(A25="","",SUMIF('PSS Sheet'!V16:V1015,A25,'PSS Sheet'!C16:C1015))</f>
        <v/>
      </c>
      <c r="C25" s="108" t="str">
        <f>IF(A25="","",SUMIFS('PSS Sheet'!C16:C948,'PSS Sheet'!V16:V948,A25,'PSS Sheet'!P16:P948,1))</f>
        <v/>
      </c>
      <c r="D25" s="108" t="str">
        <f>IF(A25="","",(SUMIFS('PSS Sheet'!C16:C948,'PSS Sheet'!V16:V948,A25,'PSS Sheet'!P16:P948,0.4))+(SUMIFS('PSS Sheet'!C16:C948,'PSS Sheet'!V16:V948,A25,'PSS Sheet'!P16:P948,0.6))+(SUMIFS('PSS Sheet'!C16:C948,'PSS Sheet'!V16:V948,A25,'PSS Sheet'!P16:P948,0.8)))</f>
        <v/>
      </c>
      <c r="E25" s="109" t="str">
        <f>IF(A25="","",SUMIF('PSS Sheet'!V16:V1015,A25,'PSS Sheet'!AC16:AC1015))</f>
        <v/>
      </c>
      <c r="F25" s="110" t="str">
        <f t="shared" si="0"/>
        <v/>
      </c>
      <c r="G25" s="110" t="str">
        <f t="shared" si="1"/>
        <v/>
      </c>
      <c r="H25" s="110" t="str">
        <f t="shared" si="2"/>
        <v/>
      </c>
    </row>
    <row r="26" spans="1:8" s="104" customFormat="1" x14ac:dyDescent="0.2">
      <c r="A26" s="115" t="str">
        <f t="array" ref="A26">IFERROR(INDEX('PSS Sheet'!V17:V1016,MATCH(0,COUNTIF($A$15:A25,'PSS Sheet'!V17:V1016),0)),"")</f>
        <v/>
      </c>
      <c r="B26" s="108" t="str">
        <f>IF(A26="","",SUMIF('PSS Sheet'!V17:V1016,A26,'PSS Sheet'!C17:C1016))</f>
        <v/>
      </c>
      <c r="C26" s="108" t="str">
        <f>IF(A26="","",SUMIFS('PSS Sheet'!C17:C949,'PSS Sheet'!V17:V949,A26,'PSS Sheet'!P17:P949,1))</f>
        <v/>
      </c>
      <c r="D26" s="108" t="str">
        <f>IF(A26="","",(SUMIFS('PSS Sheet'!C17:C949,'PSS Sheet'!V17:V949,A26,'PSS Sheet'!P17:P949,0.4))+(SUMIFS('PSS Sheet'!C17:C949,'PSS Sheet'!V17:V949,A26,'PSS Sheet'!P17:P949,0.6))+(SUMIFS('PSS Sheet'!C17:C949,'PSS Sheet'!V17:V949,A26,'PSS Sheet'!P17:P949,0.8)))</f>
        <v/>
      </c>
      <c r="E26" s="109" t="str">
        <f>IF(A26="","",SUMIF('PSS Sheet'!V17:V1016,A26,'PSS Sheet'!AC17:AC1016))</f>
        <v/>
      </c>
      <c r="F26" s="110" t="str">
        <f t="shared" si="0"/>
        <v/>
      </c>
      <c r="G26" s="110" t="str">
        <f t="shared" si="1"/>
        <v/>
      </c>
      <c r="H26" s="110" t="str">
        <f t="shared" si="2"/>
        <v/>
      </c>
    </row>
    <row r="27" spans="1:8" s="104" customFormat="1" x14ac:dyDescent="0.2">
      <c r="A27" s="115" t="str">
        <f t="array" ref="A27">IFERROR(INDEX('PSS Sheet'!V18:V1017,MATCH(0,COUNTIF($A$15:A26,'PSS Sheet'!V18:V1017),0)),"")</f>
        <v/>
      </c>
      <c r="B27" s="108" t="str">
        <f>IF(A27="","",SUMIF('PSS Sheet'!V18:V1017,A27,'PSS Sheet'!C18:C1017))</f>
        <v/>
      </c>
      <c r="C27" s="108" t="str">
        <f>IF(A27="","",SUMIFS('PSS Sheet'!C18:C950,'PSS Sheet'!V18:V950,A27,'PSS Sheet'!P18:P950,1))</f>
        <v/>
      </c>
      <c r="D27" s="108" t="str">
        <f>IF(A27="","",(SUMIFS('PSS Sheet'!C18:C950,'PSS Sheet'!V18:V950,A27,'PSS Sheet'!P18:P950,0.4))+(SUMIFS('PSS Sheet'!C18:C950,'PSS Sheet'!V18:V950,A27,'PSS Sheet'!P18:P950,0.6))+(SUMIFS('PSS Sheet'!C18:C950,'PSS Sheet'!V18:V950,A27,'PSS Sheet'!P18:P950,0.8)))</f>
        <v/>
      </c>
      <c r="E27" s="109" t="str">
        <f>IF(A27="","",SUMIF('PSS Sheet'!V18:V1017,A27,'PSS Sheet'!AC18:AC1017))</f>
        <v/>
      </c>
      <c r="F27" s="110" t="str">
        <f t="shared" si="0"/>
        <v/>
      </c>
      <c r="G27" s="110" t="str">
        <f t="shared" si="1"/>
        <v/>
      </c>
      <c r="H27" s="110" t="str">
        <f t="shared" si="2"/>
        <v/>
      </c>
    </row>
    <row r="28" spans="1:8" s="104" customFormat="1" x14ac:dyDescent="0.2">
      <c r="A28" s="115" t="str">
        <f t="array" ref="A28">IFERROR(INDEX('PSS Sheet'!V19:V1018,MATCH(0,COUNTIF($A$15:A27,'PSS Sheet'!V19:V1018),0)),"")</f>
        <v/>
      </c>
      <c r="B28" s="108" t="str">
        <f>IF(A28="","",SUMIF('PSS Sheet'!V19:V1018,A28,'PSS Sheet'!C19:C1018))</f>
        <v/>
      </c>
      <c r="C28" s="108" t="str">
        <f>IF(A28="","",SUMIFS('PSS Sheet'!C19:C951,'PSS Sheet'!V19:V951,A28,'PSS Sheet'!P19:P951,1))</f>
        <v/>
      </c>
      <c r="D28" s="108" t="str">
        <f>IF(A28="","",(SUMIFS('PSS Sheet'!C19:C951,'PSS Sheet'!V19:V951,A28,'PSS Sheet'!P19:P951,0.4))+(SUMIFS('PSS Sheet'!C19:C951,'PSS Sheet'!V19:V951,A28,'PSS Sheet'!P19:P951,0.6))+(SUMIFS('PSS Sheet'!C19:C951,'PSS Sheet'!V19:V951,A28,'PSS Sheet'!P19:P951,0.8)))</f>
        <v/>
      </c>
      <c r="E28" s="109" t="str">
        <f>IF(A28="","",SUMIF('PSS Sheet'!V19:V1018,A28,'PSS Sheet'!AC19:AC1018))</f>
        <v/>
      </c>
      <c r="F28" s="110" t="str">
        <f t="shared" si="0"/>
        <v/>
      </c>
      <c r="G28" s="110" t="str">
        <f t="shared" si="1"/>
        <v/>
      </c>
      <c r="H28" s="110" t="str">
        <f t="shared" si="2"/>
        <v/>
      </c>
    </row>
    <row r="29" spans="1:8" s="104" customFormat="1" x14ac:dyDescent="0.2">
      <c r="A29" s="115" t="str">
        <f t="array" ref="A29">IFERROR(INDEX('PSS Sheet'!V20:V1019,MATCH(0,COUNTIF($A$15:A28,'PSS Sheet'!V20:V1019),0)),"")</f>
        <v/>
      </c>
      <c r="B29" s="108" t="str">
        <f>IF(A29="","",SUMIF('PSS Sheet'!V20:V1019,A29,'PSS Sheet'!C20:C1019))</f>
        <v/>
      </c>
      <c r="C29" s="108" t="str">
        <f>IF(A29="","",SUMIFS('PSS Sheet'!C20:C952,'PSS Sheet'!V20:V952,A29,'PSS Sheet'!P20:P952,1))</f>
        <v/>
      </c>
      <c r="D29" s="108" t="str">
        <f>IF(A29="","",(SUMIFS('PSS Sheet'!C20:C952,'PSS Sheet'!V20:V952,A29,'PSS Sheet'!P20:P952,0.4))+(SUMIFS('PSS Sheet'!C20:C952,'PSS Sheet'!V20:V952,A29,'PSS Sheet'!P20:P952,0.6))+(SUMIFS('PSS Sheet'!C20:C952,'PSS Sheet'!V20:V952,A29,'PSS Sheet'!P20:P952,0.8)))</f>
        <v/>
      </c>
      <c r="E29" s="109" t="str">
        <f>IF(A29="","",SUMIF('PSS Sheet'!V20:V1019,A29,'PSS Sheet'!AC20:AC1019))</f>
        <v/>
      </c>
      <c r="F29" s="110" t="str">
        <f t="shared" si="0"/>
        <v/>
      </c>
      <c r="G29" s="110" t="str">
        <f t="shared" si="1"/>
        <v/>
      </c>
      <c r="H29" s="110" t="str">
        <f t="shared" si="2"/>
        <v/>
      </c>
    </row>
    <row r="30" spans="1:8" s="104" customFormat="1" x14ac:dyDescent="0.2">
      <c r="A30" s="115" t="str">
        <f t="array" ref="A30">IFERROR(INDEX('PSS Sheet'!V21:V1020,MATCH(0,COUNTIF($A$15:A29,'PSS Sheet'!V21:V1020),0)),"")</f>
        <v/>
      </c>
      <c r="B30" s="108" t="str">
        <f>IF(A30="","",SUMIF('PSS Sheet'!V21:V1020,A30,'PSS Sheet'!C21:C1020))</f>
        <v/>
      </c>
      <c r="C30" s="108" t="str">
        <f>IF(A30="","",SUMIFS('PSS Sheet'!C21:C953,'PSS Sheet'!V21:V953,A30,'PSS Sheet'!P21:P953,1))</f>
        <v/>
      </c>
      <c r="D30" s="108" t="str">
        <f>IF(A30="","",(SUMIFS('PSS Sheet'!C21:C953,'PSS Sheet'!V21:V953,A30,'PSS Sheet'!P21:P953,0.4))+(SUMIFS('PSS Sheet'!C21:C953,'PSS Sheet'!V21:V953,A30,'PSS Sheet'!P21:P953,0.6))+(SUMIFS('PSS Sheet'!C21:C953,'PSS Sheet'!V21:V953,A30,'PSS Sheet'!P21:P953,0.8)))</f>
        <v/>
      </c>
      <c r="E30" s="109" t="str">
        <f>IF(A30="","",SUMIF('PSS Sheet'!V21:V1020,A30,'PSS Sheet'!AC21:AC1020))</f>
        <v/>
      </c>
      <c r="F30" s="110" t="str">
        <f t="shared" si="0"/>
        <v/>
      </c>
      <c r="G30" s="110" t="str">
        <f t="shared" si="1"/>
        <v/>
      </c>
      <c r="H30" s="110" t="str">
        <f t="shared" si="2"/>
        <v/>
      </c>
    </row>
    <row r="31" spans="1:8" s="104" customFormat="1" x14ac:dyDescent="0.2">
      <c r="A31" s="115" t="str">
        <f t="array" ref="A31">IFERROR(INDEX('PSS Sheet'!V22:V1021,MATCH(0,COUNTIF($A$15:A30,'PSS Sheet'!V22:V1021),0)),"")</f>
        <v/>
      </c>
      <c r="B31" s="108" t="str">
        <f>IF(A31="","",SUMIF('PSS Sheet'!V22:V1021,A31,'PSS Sheet'!C22:C1021))</f>
        <v/>
      </c>
      <c r="C31" s="108" t="str">
        <f>IF(A31="","",SUMIFS('PSS Sheet'!C22:C954,'PSS Sheet'!V22:V954,A31,'PSS Sheet'!P22:P954,1))</f>
        <v/>
      </c>
      <c r="D31" s="108" t="str">
        <f>IF(A31="","",(SUMIFS('PSS Sheet'!C22:C954,'PSS Sheet'!V22:V954,A31,'PSS Sheet'!P22:P954,0.4))+(SUMIFS('PSS Sheet'!C22:C954,'PSS Sheet'!V22:V954,A31,'PSS Sheet'!P22:P954,0.6))+(SUMIFS('PSS Sheet'!C22:C954,'PSS Sheet'!V22:V954,A31,'PSS Sheet'!P22:P954,0.8)))</f>
        <v/>
      </c>
      <c r="E31" s="109" t="str">
        <f>IF(A31="","",SUMIF('PSS Sheet'!V22:V1021,A31,'PSS Sheet'!AC22:AC1021))</f>
        <v/>
      </c>
      <c r="F31" s="110" t="str">
        <f t="shared" si="0"/>
        <v/>
      </c>
      <c r="G31" s="110" t="str">
        <f t="shared" si="1"/>
        <v/>
      </c>
      <c r="H31" s="110" t="str">
        <f t="shared" si="2"/>
        <v/>
      </c>
    </row>
    <row r="32" spans="1:8" s="104" customFormat="1" x14ac:dyDescent="0.2">
      <c r="A32" s="115" t="str">
        <f t="array" ref="A32">IFERROR(INDEX('PSS Sheet'!V23:V1022,MATCH(0,COUNTIF($A$15:A31,'PSS Sheet'!V23:V1022),0)),"")</f>
        <v/>
      </c>
      <c r="B32" s="108" t="str">
        <f>IF(A32="","",SUMIF('PSS Sheet'!V23:V1022,A32,'PSS Sheet'!C23:C1022))</f>
        <v/>
      </c>
      <c r="C32" s="108" t="str">
        <f>IF(A32="","",SUMIFS('PSS Sheet'!C23:C955,'PSS Sheet'!V23:V955,A32,'PSS Sheet'!P23:P955,1))</f>
        <v/>
      </c>
      <c r="D32" s="108" t="str">
        <f>IF(A32="","",(SUMIFS('PSS Sheet'!C23:C955,'PSS Sheet'!V23:V955,A32,'PSS Sheet'!P23:P955,0.4))+(SUMIFS('PSS Sheet'!C23:C955,'PSS Sheet'!V23:V955,A32,'PSS Sheet'!P23:P955,0.6))+(SUMIFS('PSS Sheet'!C23:C955,'PSS Sheet'!V23:V955,A32,'PSS Sheet'!P23:P955,0.8)))</f>
        <v/>
      </c>
      <c r="E32" s="109" t="str">
        <f>IF(A32="","",SUMIF('PSS Sheet'!V23:V1022,A32,'PSS Sheet'!AC23:AC1022))</f>
        <v/>
      </c>
      <c r="F32" s="110" t="str">
        <f t="shared" si="0"/>
        <v/>
      </c>
      <c r="G32" s="110" t="str">
        <f t="shared" si="1"/>
        <v/>
      </c>
      <c r="H32" s="110" t="str">
        <f t="shared" si="2"/>
        <v/>
      </c>
    </row>
    <row r="33" spans="1:8" s="104" customFormat="1" x14ac:dyDescent="0.2">
      <c r="A33" s="115" t="str">
        <f t="array" ref="A33">IFERROR(INDEX('PSS Sheet'!V24:V1023,MATCH(0,COUNTIF($A$15:A32,'PSS Sheet'!V24:V1023),0)),"")</f>
        <v/>
      </c>
      <c r="B33" s="108" t="str">
        <f>IF(A33="","",SUMIF('PSS Sheet'!V24:V1023,A33,'PSS Sheet'!C24:C1023))</f>
        <v/>
      </c>
      <c r="C33" s="108" t="str">
        <f>IF(A33="","",SUMIFS('PSS Sheet'!C24:C956,'PSS Sheet'!V24:V956,A33,'PSS Sheet'!P24:P956,1))</f>
        <v/>
      </c>
      <c r="D33" s="108" t="str">
        <f>IF(A33="","",(SUMIFS('PSS Sheet'!C24:C956,'PSS Sheet'!V24:V956,A33,'PSS Sheet'!P24:P956,0.4))+(SUMIFS('PSS Sheet'!C24:C956,'PSS Sheet'!V24:V956,A33,'PSS Sheet'!P24:P956,0.6))+(SUMIFS('PSS Sheet'!C24:C956,'PSS Sheet'!V24:V956,A33,'PSS Sheet'!P24:P956,0.8)))</f>
        <v/>
      </c>
      <c r="E33" s="109" t="str">
        <f>IF(A33="","",SUMIF('PSS Sheet'!V24:V1023,A33,'PSS Sheet'!AC24:AC1023))</f>
        <v/>
      </c>
      <c r="F33" s="110" t="str">
        <f t="shared" si="0"/>
        <v/>
      </c>
      <c r="G33" s="110" t="str">
        <f t="shared" si="1"/>
        <v/>
      </c>
      <c r="H33" s="110" t="str">
        <f t="shared" si="2"/>
        <v/>
      </c>
    </row>
    <row r="34" spans="1:8" s="104" customFormat="1" x14ac:dyDescent="0.2">
      <c r="A34" s="115" t="str">
        <f t="array" ref="A34">IFERROR(INDEX('PSS Sheet'!V25:V1024,MATCH(0,COUNTIF($A$15:A33,'PSS Sheet'!V25:V1024),0)),"")</f>
        <v/>
      </c>
      <c r="B34" s="108" t="str">
        <f>IF(A34="","",SUMIF('PSS Sheet'!V25:V1024,A34,'PSS Sheet'!C25:C1024))</f>
        <v/>
      </c>
      <c r="C34" s="108" t="str">
        <f>IF(A34="","",SUMIFS('PSS Sheet'!C25:C957,'PSS Sheet'!V25:V957,A34,'PSS Sheet'!P25:P957,1))</f>
        <v/>
      </c>
      <c r="D34" s="108" t="str">
        <f>IF(A34="","",(SUMIFS('PSS Sheet'!C25:C957,'PSS Sheet'!V25:V957,A34,'PSS Sheet'!P25:P957,0.4))+(SUMIFS('PSS Sheet'!C25:C957,'PSS Sheet'!V25:V957,A34,'PSS Sheet'!P25:P957,0.6))+(SUMIFS('PSS Sheet'!C25:C957,'PSS Sheet'!V25:V957,A34,'PSS Sheet'!P25:P957,0.8)))</f>
        <v/>
      </c>
      <c r="E34" s="109" t="str">
        <f>IF(A34="","",SUMIF('PSS Sheet'!V25:V1024,A34,'PSS Sheet'!AC25:AC1024))</f>
        <v/>
      </c>
      <c r="F34" s="110" t="str">
        <f t="shared" si="0"/>
        <v/>
      </c>
      <c r="G34" s="110" t="str">
        <f t="shared" si="1"/>
        <v/>
      </c>
      <c r="H34" s="110" t="str">
        <f t="shared" si="2"/>
        <v/>
      </c>
    </row>
    <row r="35" spans="1:8" s="104" customFormat="1" x14ac:dyDescent="0.2">
      <c r="A35" s="115" t="str">
        <f t="array" ref="A35">IFERROR(INDEX('PSS Sheet'!V26:V1025,MATCH(0,COUNTIF($A$15:A34,'PSS Sheet'!V26:V1025),0)),"")</f>
        <v/>
      </c>
      <c r="B35" s="108" t="str">
        <f>IF(A35="","",SUMIF('PSS Sheet'!V26:V1025,A35,'PSS Sheet'!C26:C1025))</f>
        <v/>
      </c>
      <c r="C35" s="108" t="str">
        <f>IF(A35="","",SUMIFS('PSS Sheet'!C26:C958,'PSS Sheet'!V26:V958,A35,'PSS Sheet'!P26:P958,1))</f>
        <v/>
      </c>
      <c r="D35" s="108" t="str">
        <f>IF(A35="","",(SUMIFS('PSS Sheet'!C26:C958,'PSS Sheet'!V26:V958,A35,'PSS Sheet'!P26:P958,0.4))+(SUMIFS('PSS Sheet'!C26:C958,'PSS Sheet'!V26:V958,A35,'PSS Sheet'!P26:P958,0.6))+(SUMIFS('PSS Sheet'!C26:C958,'PSS Sheet'!V26:V958,A35,'PSS Sheet'!P26:P958,0.8)))</f>
        <v/>
      </c>
      <c r="E35" s="109" t="str">
        <f>IF(A35="","",SUMIF('PSS Sheet'!V26:V1025,A35,'PSS Sheet'!AC26:AC1025))</f>
        <v/>
      </c>
      <c r="F35" s="110" t="str">
        <f t="shared" si="0"/>
        <v/>
      </c>
      <c r="G35" s="110" t="str">
        <f t="shared" si="1"/>
        <v/>
      </c>
      <c r="H35" s="110" t="str">
        <f t="shared" si="2"/>
        <v/>
      </c>
    </row>
    <row r="36" spans="1:8" s="104" customFormat="1" x14ac:dyDescent="0.2">
      <c r="A36" s="115" t="str">
        <f t="array" ref="A36">IFERROR(INDEX('PSS Sheet'!V27:V1026,MATCH(0,COUNTIF($A$15:A35,'PSS Sheet'!V27:V1026),0)),"")</f>
        <v/>
      </c>
      <c r="B36" s="108" t="str">
        <f>IF(A36="","",SUMIF('PSS Sheet'!V27:V1026,A36,'PSS Sheet'!C27:C1026))</f>
        <v/>
      </c>
      <c r="C36" s="108" t="str">
        <f>IF(A36="","",SUMIFS('PSS Sheet'!C27:C959,'PSS Sheet'!V27:V959,A36,'PSS Sheet'!P27:P959,1))</f>
        <v/>
      </c>
      <c r="D36" s="108" t="str">
        <f>IF(A36="","",(SUMIFS('PSS Sheet'!C27:C959,'PSS Sheet'!V27:V959,A36,'PSS Sheet'!P27:P959,0.4))+(SUMIFS('PSS Sheet'!C27:C959,'PSS Sheet'!V27:V959,A36,'PSS Sheet'!P27:P959,0.6))+(SUMIFS('PSS Sheet'!C27:C959,'PSS Sheet'!V27:V959,A36,'PSS Sheet'!P27:P959,0.8)))</f>
        <v/>
      </c>
      <c r="E36" s="109" t="str">
        <f>IF(A36="","",SUMIF('PSS Sheet'!V27:V1026,A36,'PSS Sheet'!AC27:AC1026))</f>
        <v/>
      </c>
      <c r="F36" s="110" t="str">
        <f t="shared" si="0"/>
        <v/>
      </c>
      <c r="G36" s="110" t="str">
        <f t="shared" si="1"/>
        <v/>
      </c>
      <c r="H36" s="110" t="str">
        <f t="shared" si="2"/>
        <v/>
      </c>
    </row>
    <row r="37" spans="1:8" s="104" customFormat="1" x14ac:dyDescent="0.2">
      <c r="A37" s="115" t="str">
        <f t="array" ref="A37">IFERROR(INDEX('PSS Sheet'!V28:V1027,MATCH(0,COUNTIF($A$15:A36,'PSS Sheet'!V28:V1027),0)),"")</f>
        <v/>
      </c>
      <c r="B37" s="108" t="str">
        <f>IF(A37="","",SUMIF('PSS Sheet'!V28:V1027,A37,'PSS Sheet'!C28:C1027))</f>
        <v/>
      </c>
      <c r="C37" s="108" t="str">
        <f>IF(A37="","",SUMIFS('PSS Sheet'!C28:C960,'PSS Sheet'!V28:V960,A37,'PSS Sheet'!P28:P960,1))</f>
        <v/>
      </c>
      <c r="D37" s="108" t="str">
        <f>IF(A37="","",(SUMIFS('PSS Sheet'!C28:C960,'PSS Sheet'!V28:V960,A37,'PSS Sheet'!P28:P960,0.4))+(SUMIFS('PSS Sheet'!C28:C960,'PSS Sheet'!V28:V960,A37,'PSS Sheet'!P28:P960,0.6))+(SUMIFS('PSS Sheet'!C28:C960,'PSS Sheet'!V28:V960,A37,'PSS Sheet'!P28:P960,0.8)))</f>
        <v/>
      </c>
      <c r="E37" s="109" t="str">
        <f>IF(A37="","",SUMIF('PSS Sheet'!V28:V1027,A37,'PSS Sheet'!AC28:AC1027))</f>
        <v/>
      </c>
      <c r="F37" s="110" t="str">
        <f t="shared" si="0"/>
        <v/>
      </c>
      <c r="G37" s="110" t="str">
        <f t="shared" si="1"/>
        <v/>
      </c>
      <c r="H37" s="110" t="str">
        <f t="shared" si="2"/>
        <v/>
      </c>
    </row>
    <row r="38" spans="1:8" s="104" customFormat="1" x14ac:dyDescent="0.2">
      <c r="A38" s="115" t="str">
        <f t="array" ref="A38">IFERROR(INDEX('PSS Sheet'!V29:V1028,MATCH(0,COUNTIF($A$15:A37,'PSS Sheet'!V29:V1028),0)),"")</f>
        <v/>
      </c>
      <c r="B38" s="108" t="str">
        <f>IF(A38="","",SUMIF('PSS Sheet'!V29:V1028,A38,'PSS Sheet'!C29:C1028))</f>
        <v/>
      </c>
      <c r="C38" s="108" t="str">
        <f>IF(A38="","",SUMIFS('PSS Sheet'!C29:C961,'PSS Sheet'!V29:V961,A38,'PSS Sheet'!P29:P961,1))</f>
        <v/>
      </c>
      <c r="D38" s="108" t="str">
        <f>IF(A38="","",(SUMIFS('PSS Sheet'!C29:C961,'PSS Sheet'!V29:V961,A38,'PSS Sheet'!P29:P961,0.4))+(SUMIFS('PSS Sheet'!C29:C961,'PSS Sheet'!V29:V961,A38,'PSS Sheet'!P29:P961,0.6))+(SUMIFS('PSS Sheet'!C29:C961,'PSS Sheet'!V29:V961,A38,'PSS Sheet'!P29:P961,0.8)))</f>
        <v/>
      </c>
      <c r="E38" s="109" t="str">
        <f>IF(A38="","",SUMIF('PSS Sheet'!V29:V1028,A38,'PSS Sheet'!AC29:AC1028))</f>
        <v/>
      </c>
      <c r="F38" s="110" t="str">
        <f t="shared" si="0"/>
        <v/>
      </c>
      <c r="G38" s="110" t="str">
        <f t="shared" si="1"/>
        <v/>
      </c>
      <c r="H38" s="110" t="str">
        <f t="shared" si="2"/>
        <v/>
      </c>
    </row>
    <row r="39" spans="1:8" s="104" customFormat="1" x14ac:dyDescent="0.2">
      <c r="A39" s="115" t="str">
        <f t="array" ref="A39">IFERROR(INDEX('PSS Sheet'!V30:V1029,MATCH(0,COUNTIF($A$15:A38,'PSS Sheet'!V30:V1029),0)),"")</f>
        <v/>
      </c>
      <c r="B39" s="108" t="str">
        <f>IF(A39="","",SUMIF('PSS Sheet'!V30:V1029,A39,'PSS Sheet'!C30:C1029))</f>
        <v/>
      </c>
      <c r="C39" s="108" t="str">
        <f>IF(A39="","",SUMIFS('PSS Sheet'!C30:C962,'PSS Sheet'!V30:V962,A39,'PSS Sheet'!P30:P962,1))</f>
        <v/>
      </c>
      <c r="D39" s="108" t="str">
        <f>IF(A39="","",(SUMIFS('PSS Sheet'!C30:C962,'PSS Sheet'!V30:V962,A39,'PSS Sheet'!P30:P962,0.4))+(SUMIFS('PSS Sheet'!C30:C962,'PSS Sheet'!V30:V962,A39,'PSS Sheet'!P30:P962,0.6))+(SUMIFS('PSS Sheet'!C30:C962,'PSS Sheet'!V30:V962,A39,'PSS Sheet'!P30:P962,0.8)))</f>
        <v/>
      </c>
      <c r="E39" s="109" t="str">
        <f>IF(A39="","",SUMIF('PSS Sheet'!V30:V1029,A39,'PSS Sheet'!AC30:AC1029))</f>
        <v/>
      </c>
      <c r="F39" s="110" t="str">
        <f t="shared" si="0"/>
        <v/>
      </c>
      <c r="G39" s="110" t="str">
        <f t="shared" si="1"/>
        <v/>
      </c>
      <c r="H39" s="110" t="str">
        <f t="shared" si="2"/>
        <v/>
      </c>
    </row>
    <row r="40" spans="1:8" s="104" customFormat="1" x14ac:dyDescent="0.2">
      <c r="A40" s="115" t="str">
        <f t="array" ref="A40">IFERROR(INDEX('PSS Sheet'!V31:V1030,MATCH(0,COUNTIF($A$15:A39,'PSS Sheet'!V31:V1030),0)),"")</f>
        <v/>
      </c>
      <c r="B40" s="108" t="str">
        <f>IF(A40="","",SUMIF('PSS Sheet'!V31:V1030,A40,'PSS Sheet'!C31:C1030))</f>
        <v/>
      </c>
      <c r="C40" s="108" t="str">
        <f>IF(A40="","",SUMIFS('PSS Sheet'!C31:C963,'PSS Sheet'!V31:V963,A40,'PSS Sheet'!P31:P963,1))</f>
        <v/>
      </c>
      <c r="D40" s="108" t="str">
        <f>IF(A40="","",(SUMIFS('PSS Sheet'!C31:C963,'PSS Sheet'!V31:V963,A40,'PSS Sheet'!P31:P963,0.4))+(SUMIFS('PSS Sheet'!C31:C963,'PSS Sheet'!V31:V963,A40,'PSS Sheet'!P31:P963,0.6))+(SUMIFS('PSS Sheet'!C31:C963,'PSS Sheet'!V31:V963,A40,'PSS Sheet'!P31:P963,0.8)))</f>
        <v/>
      </c>
      <c r="E40" s="109" t="str">
        <f>IF(A40="","",SUMIF('PSS Sheet'!V31:V1030,A40,'PSS Sheet'!AC31:AC1030))</f>
        <v/>
      </c>
      <c r="F40" s="110" t="str">
        <f t="shared" si="0"/>
        <v/>
      </c>
      <c r="G40" s="110" t="str">
        <f t="shared" si="1"/>
        <v/>
      </c>
      <c r="H40" s="110" t="str">
        <f t="shared" si="2"/>
        <v/>
      </c>
    </row>
    <row r="41" spans="1:8" s="104" customFormat="1" x14ac:dyDescent="0.2">
      <c r="A41" s="115" t="str">
        <f t="array" ref="A41">IFERROR(INDEX('PSS Sheet'!V32:V1031,MATCH(0,COUNTIF($A$15:A40,'PSS Sheet'!V32:V1031),0)),"")</f>
        <v/>
      </c>
      <c r="B41" s="108" t="str">
        <f>IF(A41="","",SUMIF('PSS Sheet'!V32:V1031,A41,'PSS Sheet'!C32:C1031))</f>
        <v/>
      </c>
      <c r="C41" s="108" t="str">
        <f>IF(A41="","",SUMIFS('PSS Sheet'!C32:C964,'PSS Sheet'!V32:V964,A41,'PSS Sheet'!P32:P964,1))</f>
        <v/>
      </c>
      <c r="D41" s="108" t="str">
        <f>IF(A41="","",(SUMIFS('PSS Sheet'!C32:C964,'PSS Sheet'!V32:V964,A41,'PSS Sheet'!P32:P964,0.4))+(SUMIFS('PSS Sheet'!C32:C964,'PSS Sheet'!V32:V964,A41,'PSS Sheet'!P32:P964,0.6))+(SUMIFS('PSS Sheet'!C32:C964,'PSS Sheet'!V32:V964,A41,'PSS Sheet'!P32:P964,0.8)))</f>
        <v/>
      </c>
      <c r="E41" s="109" t="str">
        <f>IF(A41="","",SUMIF('PSS Sheet'!V32:V1031,A41,'PSS Sheet'!AC32:AC1031))</f>
        <v/>
      </c>
      <c r="F41" s="110" t="str">
        <f t="shared" si="0"/>
        <v/>
      </c>
      <c r="G41" s="110" t="str">
        <f t="shared" si="1"/>
        <v/>
      </c>
      <c r="H41" s="110" t="str">
        <f t="shared" si="2"/>
        <v/>
      </c>
    </row>
    <row r="42" spans="1:8" s="104" customFormat="1" x14ac:dyDescent="0.2">
      <c r="A42" s="115" t="str">
        <f t="array" ref="A42">IFERROR(INDEX('PSS Sheet'!V33:V1032,MATCH(0,COUNTIF($A$15:A41,'PSS Sheet'!V33:V1032),0)),"")</f>
        <v/>
      </c>
      <c r="B42" s="108" t="str">
        <f>IF(A42="","",SUMIF('PSS Sheet'!V33:V1032,A42,'PSS Sheet'!C33:C1032))</f>
        <v/>
      </c>
      <c r="C42" s="108" t="str">
        <f>IF(A42="","",SUMIFS('PSS Sheet'!C33:C965,'PSS Sheet'!V33:V965,A42,'PSS Sheet'!P33:P965,1))</f>
        <v/>
      </c>
      <c r="D42" s="108" t="str">
        <f>IF(A42="","",(SUMIFS('PSS Sheet'!C33:C965,'PSS Sheet'!V33:V965,A42,'PSS Sheet'!P33:P965,0.4))+(SUMIFS('PSS Sheet'!C33:C965,'PSS Sheet'!V33:V965,A42,'PSS Sheet'!P33:P965,0.6))+(SUMIFS('PSS Sheet'!C33:C965,'PSS Sheet'!V33:V965,A42,'PSS Sheet'!P33:P965,0.8)))</f>
        <v/>
      </c>
      <c r="E42" s="109" t="str">
        <f>IF(A42="","",SUMIF('PSS Sheet'!V33:V1032,A42,'PSS Sheet'!AC33:AC1032))</f>
        <v/>
      </c>
      <c r="F42" s="110" t="str">
        <f t="shared" si="0"/>
        <v/>
      </c>
      <c r="G42" s="110" t="str">
        <f t="shared" si="1"/>
        <v/>
      </c>
      <c r="H42" s="110" t="str">
        <f t="shared" si="2"/>
        <v/>
      </c>
    </row>
    <row r="43" spans="1:8" s="104" customFormat="1" x14ac:dyDescent="0.2">
      <c r="A43" s="115" t="str">
        <f t="array" ref="A43">IFERROR(INDEX('PSS Sheet'!V34:V1033,MATCH(0,COUNTIF($A$15:A42,'PSS Sheet'!V34:V1033),0)),"")</f>
        <v/>
      </c>
      <c r="B43" s="108" t="str">
        <f>IF(A43="","",SUMIF('PSS Sheet'!V34:V1033,A43,'PSS Sheet'!C34:C1033))</f>
        <v/>
      </c>
      <c r="C43" s="108" t="str">
        <f>IF(A43="","",SUMIFS('PSS Sheet'!C34:C966,'PSS Sheet'!V34:V966,A43,'PSS Sheet'!P34:P966,1))</f>
        <v/>
      </c>
      <c r="D43" s="108" t="str">
        <f>IF(A43="","",(SUMIFS('PSS Sheet'!C34:C966,'PSS Sheet'!V34:V966,A43,'PSS Sheet'!P34:P966,0.4))+(SUMIFS('PSS Sheet'!C34:C966,'PSS Sheet'!V34:V966,A43,'PSS Sheet'!P34:P966,0.6))+(SUMIFS('PSS Sheet'!C34:C966,'PSS Sheet'!V34:V966,A43,'PSS Sheet'!P34:P966,0.8)))</f>
        <v/>
      </c>
      <c r="E43" s="109" t="str">
        <f>IF(A43="","",SUMIF('PSS Sheet'!V34:V1033,A43,'PSS Sheet'!AC34:AC1033))</f>
        <v/>
      </c>
      <c r="F43" s="110" t="str">
        <f t="shared" si="0"/>
        <v/>
      </c>
      <c r="G43" s="110" t="str">
        <f t="shared" si="1"/>
        <v/>
      </c>
      <c r="H43" s="110" t="str">
        <f t="shared" si="2"/>
        <v/>
      </c>
    </row>
    <row r="44" spans="1:8" s="104" customFormat="1" x14ac:dyDescent="0.2">
      <c r="A44" s="115" t="str">
        <f t="array" ref="A44">IFERROR(INDEX('PSS Sheet'!V35:V1034,MATCH(0,COUNTIF($A$15:A43,'PSS Sheet'!V35:V1034),0)),"")</f>
        <v/>
      </c>
      <c r="B44" s="108" t="str">
        <f>IF(A44="","",SUMIF('PSS Sheet'!V35:V1034,A44,'PSS Sheet'!C35:C1034))</f>
        <v/>
      </c>
      <c r="C44" s="108" t="str">
        <f>IF(A44="","",SUMIFS('PSS Sheet'!C35:C967,'PSS Sheet'!V35:V967,A44,'PSS Sheet'!P35:P967,1))</f>
        <v/>
      </c>
      <c r="D44" s="108" t="str">
        <f>IF(A44="","",(SUMIFS('PSS Sheet'!C35:C967,'PSS Sheet'!V35:V967,A44,'PSS Sheet'!P35:P967,0.4))+(SUMIFS('PSS Sheet'!C35:C967,'PSS Sheet'!V35:V967,A44,'PSS Sheet'!P35:P967,0.6))+(SUMIFS('PSS Sheet'!C35:C967,'PSS Sheet'!V35:V967,A44,'PSS Sheet'!P35:P967,0.8)))</f>
        <v/>
      </c>
      <c r="E44" s="109" t="str">
        <f>IF(A44="","",SUMIF('PSS Sheet'!V35:V1034,A44,'PSS Sheet'!AC35:AC1034))</f>
        <v/>
      </c>
      <c r="F44" s="110" t="str">
        <f t="shared" si="0"/>
        <v/>
      </c>
      <c r="G44" s="110" t="str">
        <f t="shared" si="1"/>
        <v/>
      </c>
      <c r="H44" s="110" t="str">
        <f t="shared" si="2"/>
        <v/>
      </c>
    </row>
    <row r="45" spans="1:8" s="104" customFormat="1" x14ac:dyDescent="0.2">
      <c r="A45" s="115" t="str">
        <f t="array" ref="A45">IFERROR(INDEX('PSS Sheet'!V36:V1035,MATCH(0,COUNTIF($A$15:A44,'PSS Sheet'!V36:V1035),0)),"")</f>
        <v/>
      </c>
      <c r="B45" s="108" t="str">
        <f>IF(A45="","",SUMIF('PSS Sheet'!V36:V1035,A45,'PSS Sheet'!C36:C1035))</f>
        <v/>
      </c>
      <c r="C45" s="108" t="str">
        <f>IF(A45="","",SUMIFS('PSS Sheet'!C36:C968,'PSS Sheet'!V36:V968,A45,'PSS Sheet'!P36:P968,1))</f>
        <v/>
      </c>
      <c r="D45" s="108" t="str">
        <f>IF(A45="","",(SUMIFS('PSS Sheet'!C36:C968,'PSS Sheet'!V36:V968,A45,'PSS Sheet'!P36:P968,0.4))+(SUMIFS('PSS Sheet'!C36:C968,'PSS Sheet'!V36:V968,A45,'PSS Sheet'!P36:P968,0.6))+(SUMIFS('PSS Sheet'!C36:C968,'PSS Sheet'!V36:V968,A45,'PSS Sheet'!P36:P968,0.8)))</f>
        <v/>
      </c>
      <c r="E45" s="109" t="str">
        <f>IF(A45="","",SUMIF('PSS Sheet'!V36:V1035,A45,'PSS Sheet'!AC36:AC1035))</f>
        <v/>
      </c>
      <c r="F45" s="110" t="str">
        <f t="shared" si="0"/>
        <v/>
      </c>
      <c r="G45" s="110" t="str">
        <f t="shared" si="1"/>
        <v/>
      </c>
      <c r="H45" s="110" t="str">
        <f t="shared" si="2"/>
        <v/>
      </c>
    </row>
    <row r="46" spans="1:8" s="104" customFormat="1" x14ac:dyDescent="0.2">
      <c r="A46" s="115" t="str">
        <f t="array" ref="A46">IFERROR(INDEX('PSS Sheet'!V37:V1036,MATCH(0,COUNTIF($A$15:A45,'PSS Sheet'!V37:V1036),0)),"")</f>
        <v/>
      </c>
      <c r="B46" s="108" t="str">
        <f>IF(A46="","",SUMIF('PSS Sheet'!V37:V1036,A46,'PSS Sheet'!C37:C1036))</f>
        <v/>
      </c>
      <c r="C46" s="108" t="str">
        <f>IF(A46="","",SUMIFS('PSS Sheet'!C37:C969,'PSS Sheet'!V37:V969,A46,'PSS Sheet'!P37:P969,1))</f>
        <v/>
      </c>
      <c r="D46" s="108" t="str">
        <f>IF(A46="","",(SUMIFS('PSS Sheet'!C37:C969,'PSS Sheet'!V37:V969,A46,'PSS Sheet'!P37:P969,0.4))+(SUMIFS('PSS Sheet'!C37:C969,'PSS Sheet'!V37:V969,A46,'PSS Sheet'!P37:P969,0.6))+(SUMIFS('PSS Sheet'!C37:C969,'PSS Sheet'!V37:V969,A46,'PSS Sheet'!P37:P969,0.8)))</f>
        <v/>
      </c>
      <c r="E46" s="109" t="str">
        <f>IF(A46="","",SUMIF('PSS Sheet'!V37:V1036,A46,'PSS Sheet'!AC37:AC1036))</f>
        <v/>
      </c>
      <c r="F46" s="110" t="str">
        <f t="shared" si="0"/>
        <v/>
      </c>
      <c r="G46" s="110" t="str">
        <f t="shared" si="1"/>
        <v/>
      </c>
      <c r="H46" s="110" t="str">
        <f t="shared" si="2"/>
        <v/>
      </c>
    </row>
    <row r="47" spans="1:8" s="104" customFormat="1" x14ac:dyDescent="0.2">
      <c r="A47" s="115" t="str">
        <f t="array" ref="A47">IFERROR(INDEX('PSS Sheet'!V38:V1037,MATCH(0,COUNTIF($A$15:A46,'PSS Sheet'!V38:V1037),0)),"")</f>
        <v/>
      </c>
      <c r="B47" s="108" t="str">
        <f>IF(A47="","",SUMIF('PSS Sheet'!V38:V1037,A47,'PSS Sheet'!C38:C1037))</f>
        <v/>
      </c>
      <c r="C47" s="108" t="str">
        <f>IF(A47="","",SUMIFS('PSS Sheet'!C38:C970,'PSS Sheet'!V38:V970,A47,'PSS Sheet'!P38:P970,1))</f>
        <v/>
      </c>
      <c r="D47" s="108" t="str">
        <f>IF(A47="","",(SUMIFS('PSS Sheet'!C38:C970,'PSS Sheet'!V38:V970,A47,'PSS Sheet'!P38:P970,0.4))+(SUMIFS('PSS Sheet'!C38:C970,'PSS Sheet'!V38:V970,A47,'PSS Sheet'!P38:P970,0.6))+(SUMIFS('PSS Sheet'!C38:C970,'PSS Sheet'!V38:V970,A47,'PSS Sheet'!P38:P970,0.8)))</f>
        <v/>
      </c>
      <c r="E47" s="109" t="str">
        <f>IF(A47="","",SUMIF('PSS Sheet'!V38:V1037,A47,'PSS Sheet'!AC38:AC1037))</f>
        <v/>
      </c>
      <c r="F47" s="110" t="str">
        <f t="shared" si="0"/>
        <v/>
      </c>
      <c r="G47" s="110" t="str">
        <f t="shared" si="1"/>
        <v/>
      </c>
      <c r="H47" s="110" t="str">
        <f t="shared" si="2"/>
        <v/>
      </c>
    </row>
    <row r="48" spans="1:8" s="104" customFormat="1" x14ac:dyDescent="0.2">
      <c r="A48" s="115" t="str">
        <f t="array" ref="A48">IFERROR(INDEX('PSS Sheet'!V39:V1038,MATCH(0,COUNTIF($A$15:A47,'PSS Sheet'!V39:V1038),0)),"")</f>
        <v/>
      </c>
      <c r="B48" s="108" t="str">
        <f>IF(A48="","",SUMIF('PSS Sheet'!V39:V1038,A48,'PSS Sheet'!C39:C1038))</f>
        <v/>
      </c>
      <c r="C48" s="108" t="str">
        <f>IF(A48="","",SUMIFS('PSS Sheet'!C39:C971,'PSS Sheet'!V39:V971,A48,'PSS Sheet'!P39:P971,1))</f>
        <v/>
      </c>
      <c r="D48" s="108" t="str">
        <f>IF(A48="","",(SUMIFS('PSS Sheet'!C39:C971,'PSS Sheet'!V39:V971,A48,'PSS Sheet'!P39:P971,0.4))+(SUMIFS('PSS Sheet'!C39:C971,'PSS Sheet'!V39:V971,A48,'PSS Sheet'!P39:P971,0.6))+(SUMIFS('PSS Sheet'!C39:C971,'PSS Sheet'!V39:V971,A48,'PSS Sheet'!P39:P971,0.8)))</f>
        <v/>
      </c>
      <c r="E48" s="109" t="str">
        <f>IF(A48="","",SUMIF('PSS Sheet'!V39:V1038,A48,'PSS Sheet'!AC39:AC1038))</f>
        <v/>
      </c>
      <c r="F48" s="110" t="str">
        <f t="shared" si="0"/>
        <v/>
      </c>
      <c r="G48" s="110" t="str">
        <f t="shared" si="1"/>
        <v/>
      </c>
      <c r="H48" s="110" t="str">
        <f t="shared" si="2"/>
        <v/>
      </c>
    </row>
    <row r="49" spans="1:8" s="104" customFormat="1" x14ac:dyDescent="0.2">
      <c r="A49" s="115" t="str">
        <f t="array" ref="A49">IFERROR(INDEX('PSS Sheet'!V40:V1039,MATCH(0,COUNTIF($A$15:A48,'PSS Sheet'!V40:V1039),0)),"")</f>
        <v/>
      </c>
      <c r="B49" s="108" t="str">
        <f>IF(A49="","",SUMIF('PSS Sheet'!V40:V1039,A49,'PSS Sheet'!C40:C1039))</f>
        <v/>
      </c>
      <c r="C49" s="108" t="str">
        <f>IF(A49="","",SUMIFS('PSS Sheet'!C40:C972,'PSS Sheet'!V40:V972,A49,'PSS Sheet'!P40:P972,1))</f>
        <v/>
      </c>
      <c r="D49" s="108" t="str">
        <f>IF(A49="","",(SUMIFS('PSS Sheet'!C40:C972,'PSS Sheet'!V40:V972,A49,'PSS Sheet'!P40:P972,0.4))+(SUMIFS('PSS Sheet'!C40:C972,'PSS Sheet'!V40:V972,A49,'PSS Sheet'!P40:P972,0.6))+(SUMIFS('PSS Sheet'!C40:C972,'PSS Sheet'!V40:V972,A49,'PSS Sheet'!P40:P972,0.8)))</f>
        <v/>
      </c>
      <c r="E49" s="109" t="str">
        <f>IF(A49="","",SUMIF('PSS Sheet'!V40:V1039,A49,'PSS Sheet'!AC40:AC1039))</f>
        <v/>
      </c>
      <c r="F49" s="110" t="str">
        <f t="shared" si="0"/>
        <v/>
      </c>
      <c r="G49" s="110" t="str">
        <f t="shared" si="1"/>
        <v/>
      </c>
      <c r="H49" s="110" t="str">
        <f t="shared" si="2"/>
        <v/>
      </c>
    </row>
    <row r="50" spans="1:8" s="104" customFormat="1" x14ac:dyDescent="0.2">
      <c r="A50" s="115" t="str">
        <f t="array" ref="A50">IFERROR(INDEX('PSS Sheet'!V41:V1040,MATCH(0,COUNTIF($A$15:A49,'PSS Sheet'!V41:V1040),0)),"")</f>
        <v/>
      </c>
      <c r="B50" s="108" t="str">
        <f>IF(A50="","",SUMIF('PSS Sheet'!V41:V1040,A50,'PSS Sheet'!C41:C1040))</f>
        <v/>
      </c>
      <c r="C50" s="108" t="str">
        <f>IF(A50="","",SUMIFS('PSS Sheet'!C41:C973,'PSS Sheet'!V41:V973,A50,'PSS Sheet'!P41:P973,1))</f>
        <v/>
      </c>
      <c r="D50" s="108" t="str">
        <f>IF(A50="","",(SUMIFS('PSS Sheet'!C41:C973,'PSS Sheet'!V41:V973,A50,'PSS Sheet'!P41:P973,0.4))+(SUMIFS('PSS Sheet'!C41:C973,'PSS Sheet'!V41:V973,A50,'PSS Sheet'!P41:P973,0.6))+(SUMIFS('PSS Sheet'!C41:C973,'PSS Sheet'!V41:V973,A50,'PSS Sheet'!P41:P973,0.8)))</f>
        <v/>
      </c>
      <c r="E50" s="109" t="str">
        <f>IF(A50="","",SUMIF('PSS Sheet'!V41:V1040,A50,'PSS Sheet'!AC41:AC1040))</f>
        <v/>
      </c>
      <c r="F50" s="110" t="str">
        <f t="shared" si="0"/>
        <v/>
      </c>
      <c r="G50" s="110" t="str">
        <f t="shared" si="1"/>
        <v/>
      </c>
      <c r="H50" s="110" t="str">
        <f t="shared" si="2"/>
        <v/>
      </c>
    </row>
    <row r="51" spans="1:8" s="104" customFormat="1" x14ac:dyDescent="0.2">
      <c r="A51" s="115" t="str">
        <f t="array" ref="A51">IFERROR(INDEX('PSS Sheet'!V42:V1041,MATCH(0,COUNTIF($A$15:A50,'PSS Sheet'!V42:V1041),0)),"")</f>
        <v/>
      </c>
      <c r="B51" s="108" t="str">
        <f>IF(A51="","",SUMIF('PSS Sheet'!V42:V1041,A51,'PSS Sheet'!C42:C1041))</f>
        <v/>
      </c>
      <c r="C51" s="108" t="str">
        <f>IF(A51="","",SUMIFS('PSS Sheet'!C42:C974,'PSS Sheet'!V42:V974,A51,'PSS Sheet'!P42:P974,1))</f>
        <v/>
      </c>
      <c r="D51" s="108" t="str">
        <f>IF(A51="","",(SUMIFS('PSS Sheet'!C42:C974,'PSS Sheet'!V42:V974,A51,'PSS Sheet'!P42:P974,0.4))+(SUMIFS('PSS Sheet'!C42:C974,'PSS Sheet'!V42:V974,A51,'PSS Sheet'!P42:P974,0.6))+(SUMIFS('PSS Sheet'!C42:C974,'PSS Sheet'!V42:V974,A51,'PSS Sheet'!P42:P974,0.8)))</f>
        <v/>
      </c>
      <c r="E51" s="109" t="str">
        <f>IF(A51="","",SUMIF('PSS Sheet'!V42:V1041,A51,'PSS Sheet'!AC42:AC1041))</f>
        <v/>
      </c>
      <c r="F51" s="110" t="str">
        <f t="shared" si="0"/>
        <v/>
      </c>
      <c r="G51" s="110" t="str">
        <f t="shared" si="1"/>
        <v/>
      </c>
      <c r="H51" s="110" t="str">
        <f t="shared" si="2"/>
        <v/>
      </c>
    </row>
    <row r="52" spans="1:8" s="104" customFormat="1" x14ac:dyDescent="0.2">
      <c r="A52" s="115" t="str">
        <f t="array" ref="A52">IFERROR(INDEX('PSS Sheet'!V43:V1042,MATCH(0,COUNTIF($A$15:A51,'PSS Sheet'!V43:V1042),0)),"")</f>
        <v/>
      </c>
      <c r="B52" s="108" t="str">
        <f>IF(A52="","",SUMIF('PSS Sheet'!V43:V1042,A52,'PSS Sheet'!C43:C1042))</f>
        <v/>
      </c>
      <c r="C52" s="108" t="str">
        <f>IF(A52="","",SUMIFS('PSS Sheet'!C43:C975,'PSS Sheet'!V43:V975,A52,'PSS Sheet'!P43:P975,1))</f>
        <v/>
      </c>
      <c r="D52" s="108" t="str">
        <f>IF(A52="","",(SUMIFS('PSS Sheet'!C43:C975,'PSS Sheet'!V43:V975,A52,'PSS Sheet'!P43:P975,0.4))+(SUMIFS('PSS Sheet'!C43:C975,'PSS Sheet'!V43:V975,A52,'PSS Sheet'!P43:P975,0.6))+(SUMIFS('PSS Sheet'!C43:C975,'PSS Sheet'!V43:V975,A52,'PSS Sheet'!P43:P975,0.8)))</f>
        <v/>
      </c>
      <c r="E52" s="109" t="str">
        <f>IF(A52="","",SUMIF('PSS Sheet'!V43:V1042,A52,'PSS Sheet'!AC43:AC1042))</f>
        <v/>
      </c>
      <c r="F52" s="110" t="str">
        <f t="shared" si="0"/>
        <v/>
      </c>
      <c r="G52" s="110" t="str">
        <f t="shared" si="1"/>
        <v/>
      </c>
      <c r="H52" s="110" t="str">
        <f t="shared" si="2"/>
        <v/>
      </c>
    </row>
    <row r="53" spans="1:8" s="104" customFormat="1" x14ac:dyDescent="0.2">
      <c r="A53" s="115" t="str">
        <f t="array" ref="A53">IFERROR(INDEX('PSS Sheet'!V44:V1043,MATCH(0,COUNTIF($A$15:A52,'PSS Sheet'!V44:V1043),0)),"")</f>
        <v/>
      </c>
      <c r="B53" s="108" t="str">
        <f>IF(A53="","",SUMIF('PSS Sheet'!V44:V1043,A53,'PSS Sheet'!C44:C1043))</f>
        <v/>
      </c>
      <c r="C53" s="108" t="str">
        <f>IF(A53="","",SUMIFS('PSS Sheet'!C44:C976,'PSS Sheet'!V44:V976,A53,'PSS Sheet'!P44:P976,1))</f>
        <v/>
      </c>
      <c r="D53" s="108" t="str">
        <f>IF(A53="","",(SUMIFS('PSS Sheet'!C44:C976,'PSS Sheet'!V44:V976,A53,'PSS Sheet'!P44:P976,0.4))+(SUMIFS('PSS Sheet'!C44:C976,'PSS Sheet'!V44:V976,A53,'PSS Sheet'!P44:P976,0.6))+(SUMIFS('PSS Sheet'!C44:C976,'PSS Sheet'!V44:V976,A53,'PSS Sheet'!P44:P976,0.8)))</f>
        <v/>
      </c>
      <c r="E53" s="109" t="str">
        <f>IF(A53="","",SUMIF('PSS Sheet'!V44:V1043,A53,'PSS Sheet'!AC44:AC1043))</f>
        <v/>
      </c>
      <c r="F53" s="110" t="str">
        <f t="shared" si="0"/>
        <v/>
      </c>
      <c r="G53" s="110" t="str">
        <f t="shared" si="1"/>
        <v/>
      </c>
      <c r="H53" s="110" t="str">
        <f t="shared" si="2"/>
        <v/>
      </c>
    </row>
    <row r="54" spans="1:8" s="104" customFormat="1" x14ac:dyDescent="0.2">
      <c r="A54" s="115" t="str">
        <f t="array" ref="A54">IFERROR(INDEX('PSS Sheet'!V45:V1044,MATCH(0,COUNTIF($A$15:A53,'PSS Sheet'!V45:V1044),0)),"")</f>
        <v/>
      </c>
      <c r="B54" s="108" t="str">
        <f>IF(A54="","",SUMIF('PSS Sheet'!V45:V1044,A54,'PSS Sheet'!C45:C1044))</f>
        <v/>
      </c>
      <c r="C54" s="108" t="str">
        <f>IF(A54="","",SUMIFS('PSS Sheet'!C45:C977,'PSS Sheet'!V45:V977,A54,'PSS Sheet'!P45:P977,1))</f>
        <v/>
      </c>
      <c r="D54" s="108" t="str">
        <f>IF(A54="","",(SUMIFS('PSS Sheet'!C45:C977,'PSS Sheet'!V45:V977,A54,'PSS Sheet'!P45:P977,0.4))+(SUMIFS('PSS Sheet'!C45:C977,'PSS Sheet'!V45:V977,A54,'PSS Sheet'!P45:P977,0.6))+(SUMIFS('PSS Sheet'!C45:C977,'PSS Sheet'!V45:V977,A54,'PSS Sheet'!P45:P977,0.8)))</f>
        <v/>
      </c>
      <c r="E54" s="109" t="str">
        <f>IF(A54="","",SUMIF('PSS Sheet'!V45:V1044,A54,'PSS Sheet'!AC45:AC1044))</f>
        <v/>
      </c>
      <c r="F54" s="110" t="str">
        <f t="shared" si="0"/>
        <v/>
      </c>
      <c r="G54" s="110" t="str">
        <f t="shared" si="1"/>
        <v/>
      </c>
      <c r="H54" s="110" t="str">
        <f t="shared" si="2"/>
        <v/>
      </c>
    </row>
    <row r="55" spans="1:8" s="104" customFormat="1" x14ac:dyDescent="0.2">
      <c r="A55" s="115" t="str">
        <f t="array" ref="A55">IFERROR(INDEX('PSS Sheet'!V46:V1045,MATCH(0,COUNTIF($A$15:A54,'PSS Sheet'!V46:V1045),0)),"")</f>
        <v/>
      </c>
      <c r="B55" s="108" t="str">
        <f>IF(A55="","",SUMIF('PSS Sheet'!V46:V1045,A55,'PSS Sheet'!C46:C1045))</f>
        <v/>
      </c>
      <c r="C55" s="108" t="str">
        <f>IF(A55="","",SUMIFS('PSS Sheet'!C46:C978,'PSS Sheet'!V46:V978,A55,'PSS Sheet'!P46:P978,1))</f>
        <v/>
      </c>
      <c r="D55" s="108" t="str">
        <f>IF(A55="","",(SUMIFS('PSS Sheet'!C46:C978,'PSS Sheet'!V46:V978,A55,'PSS Sheet'!P46:P978,0.4))+(SUMIFS('PSS Sheet'!C46:C978,'PSS Sheet'!V46:V978,A55,'PSS Sheet'!P46:P978,0.6))+(SUMIFS('PSS Sheet'!C46:C978,'PSS Sheet'!V46:V978,A55,'PSS Sheet'!P46:P978,0.8)))</f>
        <v/>
      </c>
      <c r="E55" s="109" t="str">
        <f>IF(A55="","",SUMIF('PSS Sheet'!V46:V1045,A55,'PSS Sheet'!AC46:AC1045))</f>
        <v/>
      </c>
      <c r="F55" s="110" t="str">
        <f t="shared" si="0"/>
        <v/>
      </c>
      <c r="G55" s="110" t="str">
        <f t="shared" si="1"/>
        <v/>
      </c>
      <c r="H55" s="110" t="str">
        <f t="shared" si="2"/>
        <v/>
      </c>
    </row>
    <row r="56" spans="1:8" s="104" customFormat="1" x14ac:dyDescent="0.2">
      <c r="A56" s="115" t="str">
        <f t="array" ref="A56">IFERROR(INDEX('PSS Sheet'!V47:V1046,MATCH(0,COUNTIF($A$15:A55,'PSS Sheet'!V47:V1046),0)),"")</f>
        <v/>
      </c>
      <c r="B56" s="108" t="str">
        <f>IF(A56="","",SUMIF('PSS Sheet'!V47:V1046,A56,'PSS Sheet'!C47:C1046))</f>
        <v/>
      </c>
      <c r="C56" s="108" t="str">
        <f>IF(A56="","",SUMIFS('PSS Sheet'!C47:C979,'PSS Sheet'!V47:V979,A56,'PSS Sheet'!P47:P979,1))</f>
        <v/>
      </c>
      <c r="D56" s="108" t="str">
        <f>IF(A56="","",(SUMIFS('PSS Sheet'!C47:C979,'PSS Sheet'!V47:V979,A56,'PSS Sheet'!P47:P979,0.4))+(SUMIFS('PSS Sheet'!C47:C979,'PSS Sheet'!V47:V979,A56,'PSS Sheet'!P47:P979,0.6))+(SUMIFS('PSS Sheet'!C47:C979,'PSS Sheet'!V47:V979,A56,'PSS Sheet'!P47:P979,0.8)))</f>
        <v/>
      </c>
      <c r="E56" s="109" t="str">
        <f>IF(A56="","",SUMIF('PSS Sheet'!V47:V1046,A56,'PSS Sheet'!AC47:AC1046))</f>
        <v/>
      </c>
      <c r="F56" s="110" t="str">
        <f t="shared" si="0"/>
        <v/>
      </c>
      <c r="G56" s="110" t="str">
        <f t="shared" si="1"/>
        <v/>
      </c>
      <c r="H56" s="110" t="str">
        <f t="shared" si="2"/>
        <v/>
      </c>
    </row>
    <row r="57" spans="1:8" s="104" customFormat="1" x14ac:dyDescent="0.2">
      <c r="A57" s="115" t="str">
        <f t="array" ref="A57">IFERROR(INDEX('PSS Sheet'!V48:V1047,MATCH(0,COUNTIF($A$15:A56,'PSS Sheet'!V48:V1047),0)),"")</f>
        <v/>
      </c>
      <c r="B57" s="108" t="str">
        <f>IF(A57="","",SUMIF('PSS Sheet'!V48:V1047,A57,'PSS Sheet'!C48:C1047))</f>
        <v/>
      </c>
      <c r="C57" s="108" t="str">
        <f>IF(A57="","",SUMIFS('PSS Sheet'!C48:C980,'PSS Sheet'!V48:V980,A57,'PSS Sheet'!P48:P980,1))</f>
        <v/>
      </c>
      <c r="D57" s="108" t="str">
        <f>IF(A57="","",(SUMIFS('PSS Sheet'!C48:C980,'PSS Sheet'!V48:V980,A57,'PSS Sheet'!P48:P980,0.4))+(SUMIFS('PSS Sheet'!C48:C980,'PSS Sheet'!V48:V980,A57,'PSS Sheet'!P48:P980,0.6))+(SUMIFS('PSS Sheet'!C48:C980,'PSS Sheet'!V48:V980,A57,'PSS Sheet'!P48:P980,0.8)))</f>
        <v/>
      </c>
      <c r="E57" s="109" t="str">
        <f>IF(A57="","",SUMIF('PSS Sheet'!V48:V1047,A57,'PSS Sheet'!AC48:AC1047))</f>
        <v/>
      </c>
      <c r="F57" s="110" t="str">
        <f t="shared" si="0"/>
        <v/>
      </c>
      <c r="G57" s="110" t="str">
        <f t="shared" si="1"/>
        <v/>
      </c>
      <c r="H57" s="110" t="str">
        <f t="shared" si="2"/>
        <v/>
      </c>
    </row>
    <row r="58" spans="1:8" s="104" customFormat="1" x14ac:dyDescent="0.2">
      <c r="A58" s="115" t="str">
        <f t="array" ref="A58">IFERROR(INDEX('PSS Sheet'!V49:V1048,MATCH(0,COUNTIF($A$15:A57,'PSS Sheet'!V49:V1048),0)),"")</f>
        <v/>
      </c>
      <c r="B58" s="108" t="str">
        <f>IF(A58="","",SUMIF('PSS Sheet'!V49:V1048,A58,'PSS Sheet'!C49:C1048))</f>
        <v/>
      </c>
      <c r="C58" s="108" t="str">
        <f>IF(A58="","",SUMIFS('PSS Sheet'!C49:C981,'PSS Sheet'!V49:V981,A58,'PSS Sheet'!P49:P981,1))</f>
        <v/>
      </c>
      <c r="D58" s="108" t="str">
        <f>IF(A58="","",(SUMIFS('PSS Sheet'!C49:C981,'PSS Sheet'!V49:V981,A58,'PSS Sheet'!P49:P981,0.4))+(SUMIFS('PSS Sheet'!C49:C981,'PSS Sheet'!V49:V981,A58,'PSS Sheet'!P49:P981,0.6))+(SUMIFS('PSS Sheet'!C49:C981,'PSS Sheet'!V49:V981,A58,'PSS Sheet'!P49:P981,0.8)))</f>
        <v/>
      </c>
      <c r="E58" s="109" t="str">
        <f>IF(A58="","",SUMIF('PSS Sheet'!V49:V1048,A58,'PSS Sheet'!AC49:AC1048))</f>
        <v/>
      </c>
      <c r="F58" s="110" t="str">
        <f t="shared" si="0"/>
        <v/>
      </c>
      <c r="G58" s="110" t="str">
        <f t="shared" si="1"/>
        <v/>
      </c>
      <c r="H58" s="110" t="str">
        <f t="shared" si="2"/>
        <v/>
      </c>
    </row>
    <row r="59" spans="1:8" s="104" customFormat="1" x14ac:dyDescent="0.2">
      <c r="A59" s="115" t="str">
        <f t="array" ref="A59">IFERROR(INDEX('PSS Sheet'!V50:V1049,MATCH(0,COUNTIF($A$15:A58,'PSS Sheet'!V50:V1049),0)),"")</f>
        <v/>
      </c>
      <c r="B59" s="108" t="str">
        <f>IF(A59="","",SUMIF('PSS Sheet'!V50:V1049,A59,'PSS Sheet'!C50:C1049))</f>
        <v/>
      </c>
      <c r="C59" s="108" t="str">
        <f>IF(A59="","",SUMIFS('PSS Sheet'!C50:C982,'PSS Sheet'!V50:V982,A59,'PSS Sheet'!P50:P982,1))</f>
        <v/>
      </c>
      <c r="D59" s="108" t="str">
        <f>IF(A59="","",(SUMIFS('PSS Sheet'!C50:C982,'PSS Sheet'!V50:V982,A59,'PSS Sheet'!P50:P982,0.4))+(SUMIFS('PSS Sheet'!C50:C982,'PSS Sheet'!V50:V982,A59,'PSS Sheet'!P50:P982,0.6))+(SUMIFS('PSS Sheet'!C50:C982,'PSS Sheet'!V50:V982,A59,'PSS Sheet'!P50:P982,0.8)))</f>
        <v/>
      </c>
      <c r="E59" s="109" t="str">
        <f>IF(A59="","",SUMIF('PSS Sheet'!V50:V1049,A59,'PSS Sheet'!AC50:AC1049))</f>
        <v/>
      </c>
      <c r="F59" s="110" t="str">
        <f t="shared" si="0"/>
        <v/>
      </c>
      <c r="G59" s="110" t="str">
        <f t="shared" si="1"/>
        <v/>
      </c>
      <c r="H59" s="110" t="str">
        <f t="shared" si="2"/>
        <v/>
      </c>
    </row>
    <row r="60" spans="1:8" s="104" customFormat="1" x14ac:dyDescent="0.2">
      <c r="A60" s="115" t="str">
        <f t="array" ref="A60">IFERROR(INDEX('PSS Sheet'!V51:V1050,MATCH(0,COUNTIF($A$15:A59,'PSS Sheet'!V51:V1050),0)),"")</f>
        <v/>
      </c>
      <c r="B60" s="108" t="str">
        <f>IF(A60="","",SUMIF('PSS Sheet'!V51:V1050,A60,'PSS Sheet'!C51:C1050))</f>
        <v/>
      </c>
      <c r="C60" s="108" t="str">
        <f>IF(A60="","",SUMIFS('PSS Sheet'!C51:C983,'PSS Sheet'!V51:V983,A60,'PSS Sheet'!P51:P983,1))</f>
        <v/>
      </c>
      <c r="D60" s="108" t="str">
        <f>IF(A60="","",(SUMIFS('PSS Sheet'!C51:C983,'PSS Sheet'!V51:V983,A60,'PSS Sheet'!P51:P983,0.4))+(SUMIFS('PSS Sheet'!C51:C983,'PSS Sheet'!V51:V983,A60,'PSS Sheet'!P51:P983,0.6))+(SUMIFS('PSS Sheet'!C51:C983,'PSS Sheet'!V51:V983,A60,'PSS Sheet'!P51:P983,0.8)))</f>
        <v/>
      </c>
      <c r="E60" s="109" t="str">
        <f>IF(A60="","",SUMIF('PSS Sheet'!V51:V1050,A60,'PSS Sheet'!AC51:AC1050))</f>
        <v/>
      </c>
      <c r="F60" s="110" t="str">
        <f t="shared" si="0"/>
        <v/>
      </c>
      <c r="G60" s="110" t="str">
        <f t="shared" si="1"/>
        <v/>
      </c>
      <c r="H60" s="110" t="str">
        <f t="shared" si="2"/>
        <v/>
      </c>
    </row>
    <row r="61" spans="1:8" s="104" customFormat="1" x14ac:dyDescent="0.2">
      <c r="A61" s="115" t="str">
        <f t="array" ref="A61">IFERROR(INDEX('PSS Sheet'!V52:V1051,MATCH(0,COUNTIF($A$15:A60,'PSS Sheet'!V52:V1051),0)),"")</f>
        <v/>
      </c>
      <c r="B61" s="108" t="str">
        <f>IF(A61="","",SUMIF('PSS Sheet'!V52:V1051,A61,'PSS Sheet'!C52:C1051))</f>
        <v/>
      </c>
      <c r="C61" s="108" t="str">
        <f>IF(A61="","",SUMIFS('PSS Sheet'!C52:C984,'PSS Sheet'!V52:V984,A61,'PSS Sheet'!P52:P984,1))</f>
        <v/>
      </c>
      <c r="D61" s="108" t="str">
        <f>IF(A61="","",(SUMIFS('PSS Sheet'!C52:C984,'PSS Sheet'!V52:V984,A61,'PSS Sheet'!P52:P984,0.4))+(SUMIFS('PSS Sheet'!C52:C984,'PSS Sheet'!V52:V984,A61,'PSS Sheet'!P52:P984,0.6))+(SUMIFS('PSS Sheet'!C52:C984,'PSS Sheet'!V52:V984,A61,'PSS Sheet'!P52:P984,0.8)))</f>
        <v/>
      </c>
      <c r="E61" s="109" t="str">
        <f>IF(A61="","",SUMIF('PSS Sheet'!V52:V1051,A61,'PSS Sheet'!AC52:AC1051))</f>
        <v/>
      </c>
      <c r="F61" s="110" t="str">
        <f t="shared" si="0"/>
        <v/>
      </c>
      <c r="G61" s="110" t="str">
        <f t="shared" si="1"/>
        <v/>
      </c>
      <c r="H61" s="110" t="str">
        <f t="shared" si="2"/>
        <v/>
      </c>
    </row>
    <row r="62" spans="1:8" s="104" customFormat="1" x14ac:dyDescent="0.2">
      <c r="A62" s="115" t="str">
        <f t="array" ref="A62">IFERROR(INDEX('PSS Sheet'!V53:V1052,MATCH(0,COUNTIF($A$15:A61,'PSS Sheet'!V53:V1052),0)),"")</f>
        <v/>
      </c>
      <c r="B62" s="108" t="str">
        <f>IF(A62="","",SUMIF('PSS Sheet'!V53:V1052,A62,'PSS Sheet'!C53:C1052))</f>
        <v/>
      </c>
      <c r="C62" s="108" t="str">
        <f>IF(A62="","",SUMIFS('PSS Sheet'!C53:C985,'PSS Sheet'!V53:V985,A62,'PSS Sheet'!P53:P985,1))</f>
        <v/>
      </c>
      <c r="D62" s="108" t="str">
        <f>IF(A62="","",(SUMIFS('PSS Sheet'!C53:C985,'PSS Sheet'!V53:V985,A62,'PSS Sheet'!P53:P985,0.4))+(SUMIFS('PSS Sheet'!C53:C985,'PSS Sheet'!V53:V985,A62,'PSS Sheet'!P53:P985,0.6))+(SUMIFS('PSS Sheet'!C53:C985,'PSS Sheet'!V53:V985,A62,'PSS Sheet'!P53:P985,0.8)))</f>
        <v/>
      </c>
      <c r="E62" s="109" t="str">
        <f>IF(A62="","",SUMIF('PSS Sheet'!V53:V1052,A62,'PSS Sheet'!AC53:AC1052))</f>
        <v/>
      </c>
      <c r="F62" s="110" t="str">
        <f t="shared" si="0"/>
        <v/>
      </c>
      <c r="G62" s="110" t="str">
        <f t="shared" si="1"/>
        <v/>
      </c>
      <c r="H62" s="110" t="str">
        <f t="shared" si="2"/>
        <v/>
      </c>
    </row>
    <row r="63" spans="1:8" s="104" customFormat="1" x14ac:dyDescent="0.2">
      <c r="A63" s="115" t="str">
        <f t="array" ref="A63">IFERROR(INDEX('PSS Sheet'!V54:V1053,MATCH(0,COUNTIF($A$15:A62,'PSS Sheet'!V54:V1053),0)),"")</f>
        <v/>
      </c>
      <c r="B63" s="108" t="str">
        <f>IF(A63="","",SUMIF('PSS Sheet'!V54:V1053,A63,'PSS Sheet'!C54:C1053))</f>
        <v/>
      </c>
      <c r="C63" s="108" t="str">
        <f>IF(A63="","",SUMIFS('PSS Sheet'!C54:C986,'PSS Sheet'!V54:V986,A63,'PSS Sheet'!P54:P986,1))</f>
        <v/>
      </c>
      <c r="D63" s="108" t="str">
        <f>IF(A63="","",(SUMIFS('PSS Sheet'!C54:C986,'PSS Sheet'!V54:V986,A63,'PSS Sheet'!P54:P986,0.4))+(SUMIFS('PSS Sheet'!C54:C986,'PSS Sheet'!V54:V986,A63,'PSS Sheet'!P54:P986,0.6))+(SUMIFS('PSS Sheet'!C54:C986,'PSS Sheet'!V54:V986,A63,'PSS Sheet'!P54:P986,0.8)))</f>
        <v/>
      </c>
      <c r="E63" s="109" t="str">
        <f>IF(A63="","",SUMIF('PSS Sheet'!V54:V1053,A63,'PSS Sheet'!AC54:AC1053))</f>
        <v/>
      </c>
      <c r="F63" s="110" t="str">
        <f t="shared" si="0"/>
        <v/>
      </c>
      <c r="G63" s="110" t="str">
        <f t="shared" si="1"/>
        <v/>
      </c>
      <c r="H63" s="110" t="str">
        <f t="shared" si="2"/>
        <v/>
      </c>
    </row>
    <row r="64" spans="1:8" s="104" customFormat="1" x14ac:dyDescent="0.2">
      <c r="A64" s="115" t="str">
        <f t="array" ref="A64">IFERROR(INDEX('PSS Sheet'!V55:V1054,MATCH(0,COUNTIF($A$15:A63,'PSS Sheet'!V55:V1054),0)),"")</f>
        <v/>
      </c>
      <c r="B64" s="108" t="str">
        <f>IF(A64="","",SUMIF('PSS Sheet'!V55:V1054,A64,'PSS Sheet'!C55:C1054))</f>
        <v/>
      </c>
      <c r="C64" s="108" t="str">
        <f>IF(A64="","",SUMIFS('PSS Sheet'!C55:C987,'PSS Sheet'!V55:V987,A64,'PSS Sheet'!P55:P987,1))</f>
        <v/>
      </c>
      <c r="D64" s="108" t="str">
        <f>IF(A64="","",(SUMIFS('PSS Sheet'!C55:C987,'PSS Sheet'!V55:V987,A64,'PSS Sheet'!P55:P987,0.4))+(SUMIFS('PSS Sheet'!C55:C987,'PSS Sheet'!V55:V987,A64,'PSS Sheet'!P55:P987,0.6))+(SUMIFS('PSS Sheet'!C55:C987,'PSS Sheet'!V55:V987,A64,'PSS Sheet'!P55:P987,0.8)))</f>
        <v/>
      </c>
      <c r="E64" s="109" t="str">
        <f>IF(A64="","",SUMIF('PSS Sheet'!V55:V1054,A64,'PSS Sheet'!AC55:AC1054))</f>
        <v/>
      </c>
      <c r="F64" s="110" t="str">
        <f t="shared" si="0"/>
        <v/>
      </c>
      <c r="G64" s="110" t="str">
        <f t="shared" si="1"/>
        <v/>
      </c>
      <c r="H64" s="110" t="str">
        <f t="shared" si="2"/>
        <v/>
      </c>
    </row>
    <row r="65" spans="1:8" s="104" customFormat="1" x14ac:dyDescent="0.2">
      <c r="A65" s="115" t="str">
        <f t="array" ref="A65">IFERROR(INDEX('PSS Sheet'!V56:V1055,MATCH(0,COUNTIF($A$15:A64,'PSS Sheet'!V56:V1055),0)),"")</f>
        <v/>
      </c>
      <c r="B65" s="108" t="str">
        <f>IF(A65="","",SUMIF('PSS Sheet'!V56:V1055,A65,'PSS Sheet'!C56:C1055))</f>
        <v/>
      </c>
      <c r="C65" s="108" t="str">
        <f>IF(A65="","",SUMIFS('PSS Sheet'!C56:C988,'PSS Sheet'!V56:V988,A65,'PSS Sheet'!P56:P988,1))</f>
        <v/>
      </c>
      <c r="D65" s="108" t="str">
        <f>IF(A65="","",(SUMIFS('PSS Sheet'!C56:C988,'PSS Sheet'!V56:V988,A65,'PSS Sheet'!P56:P988,0.4))+(SUMIFS('PSS Sheet'!C56:C988,'PSS Sheet'!V56:V988,A65,'PSS Sheet'!P56:P988,0.6))+(SUMIFS('PSS Sheet'!C56:C988,'PSS Sheet'!V56:V988,A65,'PSS Sheet'!P56:P988,0.8)))</f>
        <v/>
      </c>
      <c r="E65" s="109" t="str">
        <f>IF(A65="","",SUMIF('PSS Sheet'!V56:V1055,A65,'PSS Sheet'!AC56:AC1055))</f>
        <v/>
      </c>
      <c r="F65" s="110" t="str">
        <f t="shared" si="0"/>
        <v/>
      </c>
      <c r="G65" s="110" t="str">
        <f t="shared" si="1"/>
        <v/>
      </c>
      <c r="H65" s="110" t="str">
        <f t="shared" si="2"/>
        <v/>
      </c>
    </row>
    <row r="66" spans="1:8" s="104" customFormat="1" x14ac:dyDescent="0.2">
      <c r="A66" s="115" t="str">
        <f t="array" ref="A66">IFERROR(INDEX('PSS Sheet'!V57:V1056,MATCH(0,COUNTIF($A$15:A65,'PSS Sheet'!V57:V1056),0)),"")</f>
        <v/>
      </c>
      <c r="B66" s="108" t="str">
        <f>IF(A66="","",SUMIF('PSS Sheet'!V57:V1056,A66,'PSS Sheet'!C57:C1056))</f>
        <v/>
      </c>
      <c r="C66" s="108" t="str">
        <f>IF(A66="","",SUMIFS('PSS Sheet'!C57:C989,'PSS Sheet'!V57:V989,A66,'PSS Sheet'!P57:P989,1))</f>
        <v/>
      </c>
      <c r="D66" s="108" t="str">
        <f>IF(A66="","",(SUMIFS('PSS Sheet'!C57:C989,'PSS Sheet'!V57:V989,A66,'PSS Sheet'!P57:P989,0.4))+(SUMIFS('PSS Sheet'!C57:C989,'PSS Sheet'!V57:V989,A66,'PSS Sheet'!P57:P989,0.6))+(SUMIFS('PSS Sheet'!C57:C989,'PSS Sheet'!V57:V989,A66,'PSS Sheet'!P57:P989,0.8)))</f>
        <v/>
      </c>
      <c r="E66" s="109" t="str">
        <f>IF(A66="","",SUMIF('PSS Sheet'!V57:V1056,A66,'PSS Sheet'!AC57:AC1056))</f>
        <v/>
      </c>
      <c r="F66" s="110" t="str">
        <f t="shared" si="0"/>
        <v/>
      </c>
      <c r="G66" s="110" t="str">
        <f t="shared" si="1"/>
        <v/>
      </c>
      <c r="H66" s="110" t="str">
        <f t="shared" si="2"/>
        <v/>
      </c>
    </row>
    <row r="67" spans="1:8" s="104" customFormat="1" x14ac:dyDescent="0.2">
      <c r="A67" s="115" t="str">
        <f t="array" ref="A67">IFERROR(INDEX('PSS Sheet'!V58:V1057,MATCH(0,COUNTIF($A$15:A66,'PSS Sheet'!V58:V1057),0)),"")</f>
        <v/>
      </c>
      <c r="B67" s="108" t="str">
        <f>IF(A67="","",SUMIF('PSS Sheet'!V58:V1057,A67,'PSS Sheet'!C58:C1057))</f>
        <v/>
      </c>
      <c r="C67" s="108" t="str">
        <f>IF(A67="","",SUMIFS('PSS Sheet'!C58:C990,'PSS Sheet'!V58:V990,A67,'PSS Sheet'!P58:P990,1))</f>
        <v/>
      </c>
      <c r="D67" s="108" t="str">
        <f>IF(A67="","",(SUMIFS('PSS Sheet'!C58:C990,'PSS Sheet'!V58:V990,A67,'PSS Sheet'!P58:P990,0.4))+(SUMIFS('PSS Sheet'!C58:C990,'PSS Sheet'!V58:V990,A67,'PSS Sheet'!P58:P990,0.6))+(SUMIFS('PSS Sheet'!C58:C990,'PSS Sheet'!V58:V990,A67,'PSS Sheet'!P58:P990,0.8)))</f>
        <v/>
      </c>
      <c r="E67" s="109" t="str">
        <f>IF(A67="","",SUMIF('PSS Sheet'!V58:V1057,A67,'PSS Sheet'!AC58:AC1057))</f>
        <v/>
      </c>
      <c r="F67" s="110" t="str">
        <f t="shared" si="0"/>
        <v/>
      </c>
      <c r="G67" s="110" t="str">
        <f t="shared" si="1"/>
        <v/>
      </c>
      <c r="H67" s="110" t="str">
        <f t="shared" si="2"/>
        <v/>
      </c>
    </row>
    <row r="68" spans="1:8" s="104" customFormat="1" x14ac:dyDescent="0.2">
      <c r="A68" s="131"/>
      <c r="E68" s="130"/>
      <c r="F68" s="125"/>
      <c r="G68" s="125"/>
      <c r="H68" s="125"/>
    </row>
    <row r="69" spans="1:8" s="104" customFormat="1" x14ac:dyDescent="0.2">
      <c r="A69" s="131"/>
      <c r="E69" s="130"/>
      <c r="F69" s="125"/>
      <c r="G69" s="125"/>
      <c r="H69" s="125"/>
    </row>
    <row r="70" spans="1:8" s="104" customFormat="1" x14ac:dyDescent="0.2">
      <c r="A70" s="131"/>
      <c r="E70" s="130"/>
      <c r="F70" s="125"/>
      <c r="G70" s="125"/>
      <c r="H70" s="125"/>
    </row>
    <row r="71" spans="1:8" x14ac:dyDescent="0.2">
      <c r="A71" s="132"/>
      <c r="F71" s="128"/>
      <c r="G71" s="128"/>
    </row>
    <row r="72" spans="1:8" x14ac:dyDescent="0.2">
      <c r="F72" s="128"/>
      <c r="G72" s="128"/>
    </row>
    <row r="73" spans="1:8" x14ac:dyDescent="0.2">
      <c r="F73" s="128"/>
      <c r="G73" s="128"/>
    </row>
    <row r="74" spans="1:8" x14ac:dyDescent="0.2">
      <c r="F74" s="128"/>
      <c r="G74" s="128"/>
    </row>
    <row r="75" spans="1:8" x14ac:dyDescent="0.2">
      <c r="F75" s="128"/>
      <c r="G75" s="128"/>
    </row>
    <row r="76" spans="1:8" x14ac:dyDescent="0.2">
      <c r="F76" s="128"/>
      <c r="G76" s="128"/>
    </row>
    <row r="77" spans="1:8" x14ac:dyDescent="0.2">
      <c r="F77" s="128"/>
      <c r="G77" s="128"/>
    </row>
    <row r="78" spans="1:8" x14ac:dyDescent="0.2">
      <c r="F78" s="128"/>
      <c r="G78" s="128"/>
    </row>
    <row r="79" spans="1:8" x14ac:dyDescent="0.2">
      <c r="F79" s="128"/>
      <c r="G79" s="128"/>
    </row>
    <row r="80" spans="1:8" x14ac:dyDescent="0.2">
      <c r="F80" s="128"/>
      <c r="G80" s="128"/>
    </row>
    <row r="81" spans="6:7" x14ac:dyDescent="0.2">
      <c r="F81" s="128"/>
      <c r="G81" s="128"/>
    </row>
    <row r="82" spans="6:7" x14ac:dyDescent="0.2">
      <c r="F82" s="128"/>
      <c r="G82" s="128"/>
    </row>
    <row r="83" spans="6:7" x14ac:dyDescent="0.2">
      <c r="F83" s="128"/>
      <c r="G83" s="128"/>
    </row>
    <row r="84" spans="6:7" x14ac:dyDescent="0.2">
      <c r="F84" s="128"/>
      <c r="G84" s="128"/>
    </row>
    <row r="85" spans="6:7" x14ac:dyDescent="0.2">
      <c r="F85" s="128"/>
      <c r="G85" s="128"/>
    </row>
    <row r="86" spans="6:7" x14ac:dyDescent="0.2">
      <c r="F86" s="128"/>
      <c r="G86" s="128"/>
    </row>
    <row r="87" spans="6:7" x14ac:dyDescent="0.2">
      <c r="F87" s="128"/>
      <c r="G87" s="128"/>
    </row>
    <row r="88" spans="6:7" x14ac:dyDescent="0.2">
      <c r="F88" s="128"/>
      <c r="G88" s="128"/>
    </row>
    <row r="89" spans="6:7" x14ac:dyDescent="0.2">
      <c r="F89" s="128"/>
      <c r="G89" s="128"/>
    </row>
    <row r="90" spans="6:7" x14ac:dyDescent="0.2">
      <c r="F90" s="128"/>
      <c r="G90" s="128"/>
    </row>
    <row r="91" spans="6:7" x14ac:dyDescent="0.2">
      <c r="F91" s="128"/>
      <c r="G91" s="128"/>
    </row>
    <row r="92" spans="6:7" x14ac:dyDescent="0.2">
      <c r="F92" s="128"/>
      <c r="G92" s="128"/>
    </row>
    <row r="93" spans="6:7" x14ac:dyDescent="0.2">
      <c r="F93" s="128"/>
      <c r="G93" s="128"/>
    </row>
    <row r="94" spans="6:7" x14ac:dyDescent="0.2">
      <c r="F94" s="128"/>
      <c r="G94" s="128"/>
    </row>
    <row r="95" spans="6:7" x14ac:dyDescent="0.2">
      <c r="F95" s="128"/>
      <c r="G95" s="128"/>
    </row>
    <row r="96" spans="6:7" x14ac:dyDescent="0.2">
      <c r="F96" s="128"/>
      <c r="G96" s="128"/>
    </row>
    <row r="97" spans="6:7" x14ac:dyDescent="0.2">
      <c r="F97" s="128"/>
      <c r="G97" s="128"/>
    </row>
    <row r="98" spans="6:7" x14ac:dyDescent="0.2">
      <c r="F98" s="128"/>
      <c r="G98" s="128"/>
    </row>
    <row r="99" spans="6:7" x14ac:dyDescent="0.2">
      <c r="F99" s="128"/>
      <c r="G99" s="128"/>
    </row>
    <row r="100" spans="6:7" x14ac:dyDescent="0.2">
      <c r="F100" s="128"/>
      <c r="G100" s="128"/>
    </row>
    <row r="101" spans="6:7" x14ac:dyDescent="0.2">
      <c r="F101" s="128"/>
      <c r="G101" s="128"/>
    </row>
    <row r="102" spans="6:7" x14ac:dyDescent="0.2">
      <c r="F102" s="128"/>
      <c r="G102" s="128"/>
    </row>
    <row r="103" spans="6:7" x14ac:dyDescent="0.2">
      <c r="F103" s="128"/>
      <c r="G103" s="128"/>
    </row>
    <row r="104" spans="6:7" x14ac:dyDescent="0.2">
      <c r="F104" s="128"/>
      <c r="G104" s="128"/>
    </row>
    <row r="105" spans="6:7" x14ac:dyDescent="0.2">
      <c r="F105" s="128"/>
      <c r="G105" s="128"/>
    </row>
    <row r="106" spans="6:7" x14ac:dyDescent="0.2">
      <c r="F106" s="128"/>
      <c r="G106" s="128"/>
    </row>
    <row r="107" spans="6:7" x14ac:dyDescent="0.2">
      <c r="F107" s="128"/>
      <c r="G107" s="128"/>
    </row>
    <row r="108" spans="6:7" x14ac:dyDescent="0.2">
      <c r="F108" s="128"/>
      <c r="G108" s="128"/>
    </row>
    <row r="109" spans="6:7" x14ac:dyDescent="0.2">
      <c r="F109" s="128"/>
      <c r="G109" s="128"/>
    </row>
    <row r="110" spans="6:7" x14ac:dyDescent="0.2">
      <c r="F110" s="128"/>
      <c r="G110" s="128"/>
    </row>
    <row r="111" spans="6:7" x14ac:dyDescent="0.2">
      <c r="F111" s="128"/>
      <c r="G111" s="128"/>
    </row>
    <row r="112" spans="6:7" x14ac:dyDescent="0.2">
      <c r="F112" s="128"/>
      <c r="G112" s="128"/>
    </row>
    <row r="113" spans="6:7" x14ac:dyDescent="0.2">
      <c r="F113" s="128"/>
      <c r="G113" s="128"/>
    </row>
    <row r="114" spans="6:7" x14ac:dyDescent="0.2">
      <c r="F114" s="128"/>
      <c r="G114" s="128"/>
    </row>
    <row r="115" spans="6:7" x14ac:dyDescent="0.2">
      <c r="F115" s="128"/>
      <c r="G115" s="128"/>
    </row>
    <row r="116" spans="6:7" x14ac:dyDescent="0.2">
      <c r="F116" s="128"/>
      <c r="G116" s="128"/>
    </row>
    <row r="117" spans="6:7" x14ac:dyDescent="0.2">
      <c r="F117" s="128"/>
      <c r="G117" s="128"/>
    </row>
    <row r="118" spans="6:7" x14ac:dyDescent="0.2">
      <c r="F118" s="128"/>
      <c r="G118" s="128"/>
    </row>
    <row r="119" spans="6:7" x14ac:dyDescent="0.2">
      <c r="F119" s="128"/>
      <c r="G119" s="128"/>
    </row>
    <row r="120" spans="6:7" x14ac:dyDescent="0.2">
      <c r="F120" s="128"/>
      <c r="G120" s="128"/>
    </row>
    <row r="121" spans="6:7" x14ac:dyDescent="0.2">
      <c r="F121" s="128"/>
      <c r="G121" s="128"/>
    </row>
    <row r="122" spans="6:7" x14ac:dyDescent="0.2">
      <c r="F122" s="128"/>
      <c r="G122" s="128"/>
    </row>
    <row r="123" spans="6:7" x14ac:dyDescent="0.2">
      <c r="F123" s="128"/>
      <c r="G123" s="128"/>
    </row>
    <row r="124" spans="6:7" x14ac:dyDescent="0.2">
      <c r="F124" s="128"/>
      <c r="G124" s="128"/>
    </row>
    <row r="125" spans="6:7" x14ac:dyDescent="0.2">
      <c r="F125" s="128"/>
      <c r="G125" s="128"/>
    </row>
    <row r="126" spans="6:7" x14ac:dyDescent="0.2">
      <c r="F126" s="128"/>
      <c r="G126" s="128"/>
    </row>
    <row r="127" spans="6:7" x14ac:dyDescent="0.2">
      <c r="F127" s="128"/>
      <c r="G127" s="128"/>
    </row>
    <row r="128" spans="6:7" x14ac:dyDescent="0.2">
      <c r="F128" s="128"/>
      <c r="G128" s="128"/>
    </row>
    <row r="129" spans="6:7" x14ac:dyDescent="0.2">
      <c r="F129" s="128"/>
      <c r="G129" s="128"/>
    </row>
    <row r="130" spans="6:7" x14ac:dyDescent="0.2">
      <c r="F130" s="128"/>
      <c r="G130" s="128"/>
    </row>
    <row r="131" spans="6:7" x14ac:dyDescent="0.2">
      <c r="F131" s="128"/>
      <c r="G131" s="128"/>
    </row>
    <row r="132" spans="6:7" x14ac:dyDescent="0.2">
      <c r="F132" s="128"/>
      <c r="G132" s="128"/>
    </row>
    <row r="133" spans="6:7" x14ac:dyDescent="0.2">
      <c r="F133" s="128"/>
      <c r="G133" s="128"/>
    </row>
    <row r="134" spans="6:7" x14ac:dyDescent="0.2">
      <c r="F134" s="128"/>
      <c r="G134" s="128"/>
    </row>
    <row r="135" spans="6:7" x14ac:dyDescent="0.2">
      <c r="F135" s="128"/>
      <c r="G135" s="128"/>
    </row>
    <row r="136" spans="6:7" x14ac:dyDescent="0.2">
      <c r="F136" s="128"/>
      <c r="G136" s="128"/>
    </row>
    <row r="137" spans="6:7" x14ac:dyDescent="0.2">
      <c r="F137" s="128"/>
      <c r="G137" s="128"/>
    </row>
    <row r="138" spans="6:7" x14ac:dyDescent="0.2">
      <c r="F138" s="128"/>
      <c r="G138" s="128"/>
    </row>
    <row r="139" spans="6:7" x14ac:dyDescent="0.2">
      <c r="F139" s="128"/>
      <c r="G139" s="128"/>
    </row>
    <row r="140" spans="6:7" x14ac:dyDescent="0.2">
      <c r="F140" s="128"/>
      <c r="G140" s="128"/>
    </row>
    <row r="141" spans="6:7" x14ac:dyDescent="0.2">
      <c r="F141" s="128"/>
      <c r="G141" s="128"/>
    </row>
    <row r="142" spans="6:7" x14ac:dyDescent="0.2">
      <c r="F142" s="128"/>
      <c r="G142" s="128"/>
    </row>
    <row r="143" spans="6:7" x14ac:dyDescent="0.2">
      <c r="F143" s="128"/>
      <c r="G143" s="128"/>
    </row>
    <row r="144" spans="6:7" x14ac:dyDescent="0.2">
      <c r="F144" s="128"/>
      <c r="G144" s="128"/>
    </row>
    <row r="145" spans="6:7" x14ac:dyDescent="0.2">
      <c r="F145" s="128"/>
      <c r="G145" s="128"/>
    </row>
    <row r="146" spans="6:7" x14ac:dyDescent="0.2">
      <c r="F146" s="128"/>
      <c r="G146" s="128"/>
    </row>
    <row r="147" spans="6:7" x14ac:dyDescent="0.2">
      <c r="F147" s="128"/>
      <c r="G147" s="128"/>
    </row>
    <row r="148" spans="6:7" x14ac:dyDescent="0.2">
      <c r="F148" s="128"/>
      <c r="G148" s="128"/>
    </row>
    <row r="149" spans="6:7" x14ac:dyDescent="0.2">
      <c r="F149" s="128"/>
      <c r="G149" s="128"/>
    </row>
    <row r="150" spans="6:7" x14ac:dyDescent="0.2">
      <c r="F150" s="128"/>
      <c r="G150" s="128"/>
    </row>
    <row r="151" spans="6:7" x14ac:dyDescent="0.2">
      <c r="F151" s="128"/>
      <c r="G151" s="128"/>
    </row>
    <row r="152" spans="6:7" x14ac:dyDescent="0.2">
      <c r="F152" s="128"/>
      <c r="G152" s="128"/>
    </row>
    <row r="153" spans="6:7" x14ac:dyDescent="0.2">
      <c r="F153" s="128"/>
      <c r="G153" s="128"/>
    </row>
    <row r="154" spans="6:7" x14ac:dyDescent="0.2">
      <c r="F154" s="128"/>
      <c r="G154" s="128"/>
    </row>
    <row r="155" spans="6:7" x14ac:dyDescent="0.2">
      <c r="F155" s="128"/>
      <c r="G155" s="128"/>
    </row>
    <row r="156" spans="6:7" x14ac:dyDescent="0.2">
      <c r="F156" s="128"/>
      <c r="G156" s="128"/>
    </row>
    <row r="157" spans="6:7" x14ac:dyDescent="0.2">
      <c r="F157" s="128"/>
      <c r="G157" s="128"/>
    </row>
    <row r="158" spans="6:7" x14ac:dyDescent="0.2">
      <c r="F158" s="128"/>
      <c r="G158" s="128"/>
    </row>
    <row r="159" spans="6:7" x14ac:dyDescent="0.2">
      <c r="F159" s="128"/>
      <c r="G159" s="128"/>
    </row>
    <row r="160" spans="6:7" x14ac:dyDescent="0.2">
      <c r="F160" s="128"/>
      <c r="G160" s="128"/>
    </row>
    <row r="161" spans="6:7" x14ac:dyDescent="0.2">
      <c r="F161" s="128"/>
      <c r="G161" s="128"/>
    </row>
    <row r="162" spans="6:7" x14ac:dyDescent="0.2">
      <c r="F162" s="128"/>
      <c r="G162" s="128"/>
    </row>
    <row r="163" spans="6:7" x14ac:dyDescent="0.2">
      <c r="F163" s="128"/>
      <c r="G163" s="128"/>
    </row>
    <row r="164" spans="6:7" x14ac:dyDescent="0.2">
      <c r="F164" s="128"/>
      <c r="G164" s="128"/>
    </row>
    <row r="165" spans="6:7" x14ac:dyDescent="0.2">
      <c r="F165" s="128"/>
      <c r="G165" s="128"/>
    </row>
    <row r="166" spans="6:7" x14ac:dyDescent="0.2">
      <c r="F166" s="128"/>
      <c r="G166" s="128"/>
    </row>
    <row r="167" spans="6:7" x14ac:dyDescent="0.2">
      <c r="F167" s="128"/>
      <c r="G167" s="128"/>
    </row>
    <row r="168" spans="6:7" x14ac:dyDescent="0.2">
      <c r="F168" s="128"/>
      <c r="G168" s="128"/>
    </row>
    <row r="169" spans="6:7" x14ac:dyDescent="0.2">
      <c r="F169" s="128"/>
      <c r="G169" s="128"/>
    </row>
    <row r="170" spans="6:7" x14ac:dyDescent="0.2">
      <c r="F170" s="128"/>
      <c r="G170" s="128"/>
    </row>
    <row r="171" spans="6:7" x14ac:dyDescent="0.2">
      <c r="F171" s="128"/>
      <c r="G171" s="128"/>
    </row>
    <row r="172" spans="6:7" x14ac:dyDescent="0.2">
      <c r="F172" s="128"/>
      <c r="G172" s="128"/>
    </row>
    <row r="173" spans="6:7" x14ac:dyDescent="0.2">
      <c r="F173" s="128"/>
      <c r="G173" s="128"/>
    </row>
    <row r="174" spans="6:7" x14ac:dyDescent="0.2">
      <c r="F174" s="128"/>
      <c r="G174" s="128"/>
    </row>
    <row r="175" spans="6:7" x14ac:dyDescent="0.2">
      <c r="F175" s="128"/>
      <c r="G175" s="128"/>
    </row>
    <row r="176" spans="6:7" x14ac:dyDescent="0.2">
      <c r="F176" s="128"/>
      <c r="G176" s="128"/>
    </row>
    <row r="177" spans="6:7" x14ac:dyDescent="0.2">
      <c r="F177" s="128"/>
      <c r="G177" s="128"/>
    </row>
    <row r="178" spans="6:7" x14ac:dyDescent="0.2">
      <c r="F178" s="128"/>
      <c r="G178" s="128"/>
    </row>
    <row r="179" spans="6:7" x14ac:dyDescent="0.2">
      <c r="F179" s="128"/>
      <c r="G179" s="128"/>
    </row>
    <row r="180" spans="6:7" x14ac:dyDescent="0.2">
      <c r="F180" s="128"/>
      <c r="G180" s="128"/>
    </row>
    <row r="181" spans="6:7" x14ac:dyDescent="0.2">
      <c r="F181" s="128"/>
      <c r="G181" s="128"/>
    </row>
    <row r="182" spans="6:7" x14ac:dyDescent="0.2">
      <c r="F182" s="128"/>
      <c r="G182" s="128"/>
    </row>
    <row r="183" spans="6:7" x14ac:dyDescent="0.2">
      <c r="F183" s="128"/>
      <c r="G183" s="128"/>
    </row>
    <row r="184" spans="6:7" x14ac:dyDescent="0.2">
      <c r="F184" s="128"/>
      <c r="G184" s="128"/>
    </row>
    <row r="185" spans="6:7" x14ac:dyDescent="0.2">
      <c r="F185" s="128"/>
      <c r="G185" s="128"/>
    </row>
    <row r="186" spans="6:7" x14ac:dyDescent="0.2">
      <c r="F186" s="128"/>
      <c r="G186" s="128"/>
    </row>
    <row r="187" spans="6:7" x14ac:dyDescent="0.2">
      <c r="F187" s="128"/>
      <c r="G187" s="128"/>
    </row>
    <row r="188" spans="6:7" x14ac:dyDescent="0.2">
      <c r="F188" s="128"/>
      <c r="G188" s="128"/>
    </row>
    <row r="189" spans="6:7" x14ac:dyDescent="0.2">
      <c r="F189" s="128"/>
      <c r="G189" s="128"/>
    </row>
    <row r="190" spans="6:7" x14ac:dyDescent="0.2">
      <c r="F190" s="128"/>
      <c r="G190" s="128"/>
    </row>
    <row r="191" spans="6:7" x14ac:dyDescent="0.2">
      <c r="F191" s="128"/>
      <c r="G191" s="128"/>
    </row>
    <row r="192" spans="6:7" x14ac:dyDescent="0.2">
      <c r="F192" s="128"/>
      <c r="G192" s="128"/>
    </row>
    <row r="193" spans="6:7" x14ac:dyDescent="0.2">
      <c r="F193" s="128"/>
      <c r="G193" s="128"/>
    </row>
    <row r="194" spans="6:7" x14ac:dyDescent="0.2">
      <c r="F194" s="128"/>
      <c r="G194" s="128"/>
    </row>
    <row r="195" spans="6:7" x14ac:dyDescent="0.2">
      <c r="F195" s="128"/>
      <c r="G195" s="128"/>
    </row>
    <row r="196" spans="6:7" x14ac:dyDescent="0.2">
      <c r="F196" s="128"/>
      <c r="G196" s="128"/>
    </row>
    <row r="197" spans="6:7" x14ac:dyDescent="0.2">
      <c r="F197" s="128"/>
      <c r="G197" s="128"/>
    </row>
    <row r="198" spans="6:7" x14ac:dyDescent="0.2">
      <c r="F198" s="128"/>
      <c r="G198" s="128"/>
    </row>
    <row r="199" spans="6:7" x14ac:dyDescent="0.2">
      <c r="F199" s="128"/>
      <c r="G199" s="128"/>
    </row>
    <row r="200" spans="6:7" x14ac:dyDescent="0.2">
      <c r="F200" s="128"/>
      <c r="G200" s="128"/>
    </row>
    <row r="201" spans="6:7" x14ac:dyDescent="0.2">
      <c r="F201" s="128"/>
      <c r="G201" s="128"/>
    </row>
    <row r="202" spans="6:7" x14ac:dyDescent="0.2">
      <c r="F202" s="128"/>
      <c r="G202" s="128"/>
    </row>
    <row r="203" spans="6:7" x14ac:dyDescent="0.2">
      <c r="F203" s="128"/>
      <c r="G203" s="128"/>
    </row>
    <row r="204" spans="6:7" x14ac:dyDescent="0.2">
      <c r="F204" s="128"/>
      <c r="G204" s="128"/>
    </row>
    <row r="205" spans="6:7" x14ac:dyDescent="0.2">
      <c r="F205" s="128"/>
      <c r="G205" s="128"/>
    </row>
    <row r="206" spans="6:7" x14ac:dyDescent="0.2">
      <c r="F206" s="128"/>
      <c r="G206" s="128"/>
    </row>
    <row r="207" spans="6:7" x14ac:dyDescent="0.2">
      <c r="F207" s="128"/>
      <c r="G207" s="128"/>
    </row>
    <row r="208" spans="6:7" x14ac:dyDescent="0.2">
      <c r="F208" s="128"/>
      <c r="G208" s="128"/>
    </row>
    <row r="209" spans="6:7" x14ac:dyDescent="0.2">
      <c r="F209" s="128"/>
      <c r="G209" s="128"/>
    </row>
    <row r="210" spans="6:7" x14ac:dyDescent="0.2">
      <c r="F210" s="128"/>
      <c r="G210" s="128"/>
    </row>
    <row r="211" spans="6:7" x14ac:dyDescent="0.2">
      <c r="F211" s="128"/>
      <c r="G211" s="128"/>
    </row>
    <row r="212" spans="6:7" x14ac:dyDescent="0.2">
      <c r="F212" s="128"/>
      <c r="G212" s="128"/>
    </row>
    <row r="213" spans="6:7" x14ac:dyDescent="0.2">
      <c r="F213" s="128"/>
      <c r="G213" s="128"/>
    </row>
    <row r="214" spans="6:7" x14ac:dyDescent="0.2">
      <c r="F214" s="128"/>
      <c r="G214" s="128"/>
    </row>
    <row r="215" spans="6:7" x14ac:dyDescent="0.2">
      <c r="F215" s="128"/>
      <c r="G215" s="128"/>
    </row>
    <row r="216" spans="6:7" x14ac:dyDescent="0.2">
      <c r="F216" s="128"/>
      <c r="G216" s="128"/>
    </row>
    <row r="217" spans="6:7" x14ac:dyDescent="0.2">
      <c r="F217" s="128"/>
      <c r="G217" s="128"/>
    </row>
    <row r="218" spans="6:7" x14ac:dyDescent="0.2">
      <c r="F218" s="128"/>
      <c r="G218" s="128"/>
    </row>
    <row r="219" spans="6:7" x14ac:dyDescent="0.2">
      <c r="F219" s="128"/>
      <c r="G219" s="128"/>
    </row>
    <row r="220" spans="6:7" x14ac:dyDescent="0.2">
      <c r="F220" s="128"/>
      <c r="G220" s="128"/>
    </row>
    <row r="221" spans="6:7" x14ac:dyDescent="0.2">
      <c r="F221" s="128"/>
      <c r="G221" s="128"/>
    </row>
    <row r="222" spans="6:7" x14ac:dyDescent="0.2">
      <c r="F222" s="128"/>
      <c r="G222" s="128"/>
    </row>
    <row r="223" spans="6:7" x14ac:dyDescent="0.2">
      <c r="F223" s="128"/>
      <c r="G223" s="128"/>
    </row>
    <row r="224" spans="6:7" x14ac:dyDescent="0.2">
      <c r="F224" s="128"/>
      <c r="G224" s="128"/>
    </row>
    <row r="225" spans="6:7" x14ac:dyDescent="0.2">
      <c r="F225" s="128"/>
      <c r="G225" s="128"/>
    </row>
    <row r="226" spans="6:7" x14ac:dyDescent="0.2">
      <c r="F226" s="128"/>
      <c r="G226" s="128"/>
    </row>
    <row r="227" spans="6:7" x14ac:dyDescent="0.2">
      <c r="F227" s="128"/>
      <c r="G227" s="128"/>
    </row>
    <row r="228" spans="6:7" x14ac:dyDescent="0.2">
      <c r="F228" s="128"/>
      <c r="G228" s="128"/>
    </row>
    <row r="229" spans="6:7" x14ac:dyDescent="0.2">
      <c r="F229" s="128"/>
      <c r="G229" s="128"/>
    </row>
    <row r="230" spans="6:7" x14ac:dyDescent="0.2">
      <c r="F230" s="128"/>
      <c r="G230" s="128"/>
    </row>
    <row r="231" spans="6:7" x14ac:dyDescent="0.2">
      <c r="F231" s="128"/>
      <c r="G231" s="128"/>
    </row>
    <row r="232" spans="6:7" x14ac:dyDescent="0.2">
      <c r="F232" s="128"/>
      <c r="G232" s="128"/>
    </row>
    <row r="233" spans="6:7" x14ac:dyDescent="0.2">
      <c r="F233" s="128"/>
      <c r="G233" s="128"/>
    </row>
    <row r="234" spans="6:7" x14ac:dyDescent="0.2">
      <c r="F234" s="128"/>
      <c r="G234" s="128"/>
    </row>
    <row r="235" spans="6:7" x14ac:dyDescent="0.2">
      <c r="F235" s="128"/>
      <c r="G235" s="128"/>
    </row>
    <row r="236" spans="6:7" x14ac:dyDescent="0.2">
      <c r="F236" s="128"/>
      <c r="G236" s="128"/>
    </row>
    <row r="237" spans="6:7" x14ac:dyDescent="0.2">
      <c r="F237" s="128"/>
      <c r="G237" s="128"/>
    </row>
    <row r="238" spans="6:7" x14ac:dyDescent="0.2">
      <c r="F238" s="128"/>
      <c r="G238" s="128"/>
    </row>
    <row r="239" spans="6:7" x14ac:dyDescent="0.2">
      <c r="F239" s="128"/>
      <c r="G239" s="128"/>
    </row>
    <row r="240" spans="6:7" x14ac:dyDescent="0.2">
      <c r="F240" s="128"/>
      <c r="G240" s="128"/>
    </row>
    <row r="241" spans="6:7" x14ac:dyDescent="0.2">
      <c r="F241" s="128"/>
      <c r="G241" s="128"/>
    </row>
    <row r="242" spans="6:7" x14ac:dyDescent="0.2">
      <c r="F242" s="128"/>
      <c r="G242" s="128"/>
    </row>
    <row r="243" spans="6:7" x14ac:dyDescent="0.2">
      <c r="F243" s="128"/>
      <c r="G243" s="128"/>
    </row>
    <row r="244" spans="6:7" x14ac:dyDescent="0.2">
      <c r="F244" s="128"/>
      <c r="G244" s="128"/>
    </row>
    <row r="245" spans="6:7" x14ac:dyDescent="0.2">
      <c r="F245" s="128"/>
      <c r="G245" s="128"/>
    </row>
    <row r="246" spans="6:7" x14ac:dyDescent="0.2">
      <c r="F246" s="128"/>
      <c r="G246" s="128"/>
    </row>
    <row r="247" spans="6:7" x14ac:dyDescent="0.2">
      <c r="F247" s="128"/>
      <c r="G247" s="128"/>
    </row>
    <row r="248" spans="6:7" x14ac:dyDescent="0.2">
      <c r="F248" s="128"/>
      <c r="G248" s="128"/>
    </row>
    <row r="249" spans="6:7" x14ac:dyDescent="0.2">
      <c r="F249" s="128"/>
      <c r="G249" s="128"/>
    </row>
    <row r="250" spans="6:7" x14ac:dyDescent="0.2">
      <c r="F250" s="128"/>
      <c r="G250" s="128"/>
    </row>
    <row r="251" spans="6:7" x14ac:dyDescent="0.2">
      <c r="F251" s="128"/>
      <c r="G251" s="128"/>
    </row>
    <row r="252" spans="6:7" x14ac:dyDescent="0.2">
      <c r="F252" s="128"/>
      <c r="G252" s="128"/>
    </row>
    <row r="253" spans="6:7" x14ac:dyDescent="0.2">
      <c r="F253" s="128"/>
      <c r="G253" s="128"/>
    </row>
    <row r="254" spans="6:7" x14ac:dyDescent="0.2">
      <c r="F254" s="128"/>
      <c r="G254" s="128"/>
    </row>
    <row r="255" spans="6:7" x14ac:dyDescent="0.2">
      <c r="F255" s="128"/>
      <c r="G255" s="128"/>
    </row>
    <row r="256" spans="6:7" x14ac:dyDescent="0.2">
      <c r="F256" s="128"/>
      <c r="G256" s="128"/>
    </row>
    <row r="257" spans="6:7" x14ac:dyDescent="0.2">
      <c r="F257" s="128"/>
      <c r="G257" s="128"/>
    </row>
    <row r="258" spans="6:7" x14ac:dyDescent="0.2">
      <c r="F258" s="128"/>
      <c r="G258" s="128"/>
    </row>
    <row r="259" spans="6:7" x14ac:dyDescent="0.2">
      <c r="F259" s="128"/>
      <c r="G259" s="128"/>
    </row>
    <row r="260" spans="6:7" x14ac:dyDescent="0.2">
      <c r="F260" s="128"/>
      <c r="G260" s="128"/>
    </row>
    <row r="261" spans="6:7" x14ac:dyDescent="0.2">
      <c r="F261" s="128"/>
      <c r="G261" s="128"/>
    </row>
    <row r="262" spans="6:7" x14ac:dyDescent="0.2">
      <c r="F262" s="128"/>
      <c r="G262" s="128"/>
    </row>
    <row r="263" spans="6:7" x14ac:dyDescent="0.2">
      <c r="F263" s="128"/>
      <c r="G263" s="128"/>
    </row>
    <row r="264" spans="6:7" x14ac:dyDescent="0.2">
      <c r="F264" s="128"/>
      <c r="G264" s="128"/>
    </row>
    <row r="265" spans="6:7" x14ac:dyDescent="0.2">
      <c r="F265" s="128"/>
      <c r="G265" s="128"/>
    </row>
    <row r="266" spans="6:7" x14ac:dyDescent="0.2">
      <c r="F266" s="128"/>
      <c r="G266" s="128"/>
    </row>
    <row r="267" spans="6:7" x14ac:dyDescent="0.2">
      <c r="F267" s="128"/>
      <c r="G267" s="128"/>
    </row>
    <row r="268" spans="6:7" x14ac:dyDescent="0.2">
      <c r="F268" s="128"/>
      <c r="G268" s="128"/>
    </row>
    <row r="269" spans="6:7" x14ac:dyDescent="0.2">
      <c r="F269" s="128"/>
      <c r="G269" s="128"/>
    </row>
    <row r="270" spans="6:7" x14ac:dyDescent="0.2">
      <c r="F270" s="128"/>
      <c r="G270" s="128"/>
    </row>
    <row r="271" spans="6:7" x14ac:dyDescent="0.2">
      <c r="F271" s="128"/>
      <c r="G271" s="128"/>
    </row>
    <row r="272" spans="6:7" x14ac:dyDescent="0.2">
      <c r="F272" s="128"/>
      <c r="G272" s="128"/>
    </row>
    <row r="273" spans="6:7" x14ac:dyDescent="0.2">
      <c r="F273" s="128"/>
      <c r="G273" s="128"/>
    </row>
    <row r="274" spans="6:7" x14ac:dyDescent="0.2">
      <c r="F274" s="128"/>
      <c r="G274" s="128"/>
    </row>
    <row r="275" spans="6:7" x14ac:dyDescent="0.2">
      <c r="F275" s="128"/>
      <c r="G275" s="128"/>
    </row>
    <row r="276" spans="6:7" x14ac:dyDescent="0.2">
      <c r="F276" s="128"/>
      <c r="G276" s="128"/>
    </row>
    <row r="277" spans="6:7" x14ac:dyDescent="0.2">
      <c r="F277" s="128"/>
      <c r="G277" s="128"/>
    </row>
    <row r="278" spans="6:7" x14ac:dyDescent="0.2">
      <c r="F278" s="128"/>
      <c r="G278" s="128"/>
    </row>
    <row r="279" spans="6:7" x14ac:dyDescent="0.2">
      <c r="F279" s="128"/>
      <c r="G279" s="128"/>
    </row>
    <row r="280" spans="6:7" x14ac:dyDescent="0.2">
      <c r="F280" s="128"/>
      <c r="G280" s="128"/>
    </row>
    <row r="281" spans="6:7" x14ac:dyDescent="0.2">
      <c r="F281" s="128"/>
      <c r="G281" s="128"/>
    </row>
    <row r="282" spans="6:7" x14ac:dyDescent="0.2">
      <c r="F282" s="128"/>
      <c r="G282" s="128"/>
    </row>
    <row r="283" spans="6:7" x14ac:dyDescent="0.2">
      <c r="F283" s="128"/>
      <c r="G283" s="128"/>
    </row>
    <row r="284" spans="6:7" x14ac:dyDescent="0.2">
      <c r="F284" s="128"/>
      <c r="G284" s="128"/>
    </row>
    <row r="285" spans="6:7" x14ac:dyDescent="0.2">
      <c r="F285" s="128"/>
      <c r="G285" s="128"/>
    </row>
    <row r="286" spans="6:7" x14ac:dyDescent="0.2">
      <c r="F286" s="128"/>
      <c r="G286" s="128"/>
    </row>
    <row r="287" spans="6:7" x14ac:dyDescent="0.2">
      <c r="F287" s="128"/>
      <c r="G287" s="128"/>
    </row>
    <row r="288" spans="6:7" x14ac:dyDescent="0.2">
      <c r="F288" s="128"/>
      <c r="G288" s="128"/>
    </row>
    <row r="289" spans="6:7" x14ac:dyDescent="0.2">
      <c r="F289" s="128"/>
      <c r="G289" s="128"/>
    </row>
    <row r="290" spans="6:7" x14ac:dyDescent="0.2">
      <c r="F290" s="128"/>
      <c r="G290" s="128"/>
    </row>
    <row r="291" spans="6:7" x14ac:dyDescent="0.2">
      <c r="F291" s="128"/>
      <c r="G291" s="128"/>
    </row>
    <row r="292" spans="6:7" x14ac:dyDescent="0.2">
      <c r="F292" s="128"/>
      <c r="G292" s="128"/>
    </row>
    <row r="293" spans="6:7" x14ac:dyDescent="0.2">
      <c r="F293" s="128"/>
      <c r="G293" s="128"/>
    </row>
    <row r="294" spans="6:7" x14ac:dyDescent="0.2">
      <c r="F294" s="128"/>
      <c r="G294" s="128"/>
    </row>
    <row r="295" spans="6:7" x14ac:dyDescent="0.2">
      <c r="F295" s="128"/>
      <c r="G295" s="128"/>
    </row>
    <row r="296" spans="6:7" x14ac:dyDescent="0.2">
      <c r="F296" s="128"/>
      <c r="G296" s="128"/>
    </row>
    <row r="297" spans="6:7" x14ac:dyDescent="0.2">
      <c r="F297" s="128"/>
      <c r="G297" s="128"/>
    </row>
    <row r="298" spans="6:7" x14ac:dyDescent="0.2">
      <c r="F298" s="128"/>
      <c r="G298" s="128"/>
    </row>
    <row r="299" spans="6:7" x14ac:dyDescent="0.2">
      <c r="F299" s="128"/>
      <c r="G299" s="128"/>
    </row>
    <row r="300" spans="6:7" x14ac:dyDescent="0.2">
      <c r="F300" s="128"/>
      <c r="G300" s="128"/>
    </row>
    <row r="301" spans="6:7" x14ac:dyDescent="0.2">
      <c r="F301" s="128"/>
      <c r="G301" s="128"/>
    </row>
    <row r="302" spans="6:7" x14ac:dyDescent="0.2">
      <c r="F302" s="128"/>
      <c r="G302" s="128"/>
    </row>
    <row r="303" spans="6:7" x14ac:dyDescent="0.2">
      <c r="F303" s="128"/>
      <c r="G303" s="128"/>
    </row>
    <row r="304" spans="6:7" x14ac:dyDescent="0.2">
      <c r="F304" s="128"/>
      <c r="G304" s="128"/>
    </row>
    <row r="305" spans="6:7" x14ac:dyDescent="0.2">
      <c r="F305" s="128"/>
      <c r="G305" s="128"/>
    </row>
    <row r="306" spans="6:7" x14ac:dyDescent="0.2">
      <c r="F306" s="128"/>
      <c r="G306" s="128"/>
    </row>
    <row r="307" spans="6:7" x14ac:dyDescent="0.2">
      <c r="F307" s="128"/>
      <c r="G307" s="128"/>
    </row>
    <row r="308" spans="6:7" x14ac:dyDescent="0.2">
      <c r="F308" s="128"/>
      <c r="G308" s="128"/>
    </row>
    <row r="309" spans="6:7" x14ac:dyDescent="0.2">
      <c r="F309" s="128"/>
      <c r="G309" s="128"/>
    </row>
    <row r="310" spans="6:7" x14ac:dyDescent="0.2">
      <c r="F310" s="128"/>
      <c r="G310" s="128"/>
    </row>
    <row r="311" spans="6:7" x14ac:dyDescent="0.2">
      <c r="F311" s="128"/>
      <c r="G311" s="128"/>
    </row>
    <row r="312" spans="6:7" x14ac:dyDescent="0.2">
      <c r="F312" s="128"/>
      <c r="G312" s="128"/>
    </row>
    <row r="313" spans="6:7" x14ac:dyDescent="0.2">
      <c r="F313" s="128"/>
      <c r="G313" s="128"/>
    </row>
    <row r="314" spans="6:7" x14ac:dyDescent="0.2">
      <c r="F314" s="128"/>
      <c r="G314" s="128"/>
    </row>
    <row r="315" spans="6:7" x14ac:dyDescent="0.2">
      <c r="F315" s="128"/>
      <c r="G315" s="128"/>
    </row>
    <row r="316" spans="6:7" x14ac:dyDescent="0.2">
      <c r="F316" s="128"/>
      <c r="G316" s="128"/>
    </row>
    <row r="317" spans="6:7" x14ac:dyDescent="0.2">
      <c r="F317" s="128"/>
      <c r="G317" s="128"/>
    </row>
    <row r="318" spans="6:7" x14ac:dyDescent="0.2">
      <c r="F318" s="128"/>
      <c r="G318" s="128"/>
    </row>
    <row r="319" spans="6:7" x14ac:dyDescent="0.2">
      <c r="F319" s="128"/>
      <c r="G319" s="128"/>
    </row>
    <row r="320" spans="6:7" x14ac:dyDescent="0.2">
      <c r="F320" s="128"/>
      <c r="G320" s="128"/>
    </row>
    <row r="321" spans="6:7" x14ac:dyDescent="0.2">
      <c r="F321" s="128"/>
      <c r="G321" s="128"/>
    </row>
    <row r="322" spans="6:7" x14ac:dyDescent="0.2">
      <c r="F322" s="128"/>
      <c r="G322" s="128"/>
    </row>
    <row r="323" spans="6:7" x14ac:dyDescent="0.2">
      <c r="F323" s="128"/>
      <c r="G323" s="128"/>
    </row>
    <row r="324" spans="6:7" x14ac:dyDescent="0.2">
      <c r="F324" s="128"/>
      <c r="G324" s="128"/>
    </row>
    <row r="325" spans="6:7" x14ac:dyDescent="0.2">
      <c r="F325" s="128"/>
      <c r="G325" s="128"/>
    </row>
    <row r="326" spans="6:7" x14ac:dyDescent="0.2">
      <c r="F326" s="128"/>
      <c r="G326" s="128"/>
    </row>
    <row r="327" spans="6:7" x14ac:dyDescent="0.2">
      <c r="F327" s="128"/>
      <c r="G327" s="128"/>
    </row>
    <row r="328" spans="6:7" x14ac:dyDescent="0.2">
      <c r="F328" s="128"/>
      <c r="G328" s="128"/>
    </row>
    <row r="329" spans="6:7" x14ac:dyDescent="0.2">
      <c r="F329" s="128"/>
      <c r="G329" s="128"/>
    </row>
    <row r="330" spans="6:7" x14ac:dyDescent="0.2">
      <c r="F330" s="128"/>
      <c r="G330" s="128"/>
    </row>
    <row r="331" spans="6:7" x14ac:dyDescent="0.2">
      <c r="F331" s="128"/>
      <c r="G331" s="128"/>
    </row>
    <row r="332" spans="6:7" x14ac:dyDescent="0.2">
      <c r="F332" s="128"/>
      <c r="G332" s="128"/>
    </row>
    <row r="333" spans="6:7" x14ac:dyDescent="0.2">
      <c r="F333" s="128"/>
      <c r="G333" s="128"/>
    </row>
    <row r="334" spans="6:7" x14ac:dyDescent="0.2">
      <c r="F334" s="128"/>
      <c r="G334" s="128"/>
    </row>
    <row r="335" spans="6:7" x14ac:dyDescent="0.2">
      <c r="F335" s="128"/>
      <c r="G335" s="128"/>
    </row>
    <row r="336" spans="6:7" x14ac:dyDescent="0.2">
      <c r="F336" s="128"/>
      <c r="G336" s="128"/>
    </row>
    <row r="337" spans="6:7" x14ac:dyDescent="0.2">
      <c r="F337" s="128"/>
      <c r="G337" s="128"/>
    </row>
    <row r="338" spans="6:7" x14ac:dyDescent="0.2">
      <c r="F338" s="128"/>
      <c r="G338" s="128"/>
    </row>
    <row r="339" spans="6:7" x14ac:dyDescent="0.2">
      <c r="F339" s="128"/>
      <c r="G339" s="128"/>
    </row>
    <row r="340" spans="6:7" x14ac:dyDescent="0.2">
      <c r="F340" s="128"/>
      <c r="G340" s="128"/>
    </row>
    <row r="341" spans="6:7" x14ac:dyDescent="0.2">
      <c r="F341" s="128"/>
      <c r="G341" s="128"/>
    </row>
    <row r="342" spans="6:7" x14ac:dyDescent="0.2">
      <c r="F342" s="128"/>
      <c r="G342" s="128"/>
    </row>
    <row r="343" spans="6:7" x14ac:dyDescent="0.2">
      <c r="F343" s="128"/>
      <c r="G343" s="128"/>
    </row>
    <row r="344" spans="6:7" x14ac:dyDescent="0.2">
      <c r="F344" s="128"/>
      <c r="G344" s="128"/>
    </row>
    <row r="345" spans="6:7" x14ac:dyDescent="0.2">
      <c r="F345" s="128"/>
      <c r="G345" s="128"/>
    </row>
    <row r="346" spans="6:7" x14ac:dyDescent="0.2">
      <c r="F346" s="128"/>
      <c r="G346" s="128"/>
    </row>
    <row r="347" spans="6:7" x14ac:dyDescent="0.2">
      <c r="F347" s="128"/>
      <c r="G347" s="128"/>
    </row>
    <row r="348" spans="6:7" x14ac:dyDescent="0.2">
      <c r="F348" s="128"/>
      <c r="G348" s="128"/>
    </row>
    <row r="349" spans="6:7" x14ac:dyDescent="0.2">
      <c r="F349" s="128"/>
      <c r="G349" s="128"/>
    </row>
    <row r="350" spans="6:7" x14ac:dyDescent="0.2">
      <c r="F350" s="128"/>
      <c r="G350" s="128"/>
    </row>
    <row r="351" spans="6:7" x14ac:dyDescent="0.2">
      <c r="F351" s="128"/>
      <c r="G351" s="128"/>
    </row>
    <row r="352" spans="6:7" x14ac:dyDescent="0.2">
      <c r="F352" s="128"/>
      <c r="G352" s="128"/>
    </row>
    <row r="353" spans="6:7" x14ac:dyDescent="0.2">
      <c r="F353" s="128"/>
      <c r="G353" s="128"/>
    </row>
    <row r="354" spans="6:7" x14ac:dyDescent="0.2">
      <c r="F354" s="128"/>
      <c r="G354" s="128"/>
    </row>
    <row r="355" spans="6:7" x14ac:dyDescent="0.2">
      <c r="F355" s="128"/>
      <c r="G355" s="128"/>
    </row>
    <row r="356" spans="6:7" x14ac:dyDescent="0.2">
      <c r="F356" s="128"/>
      <c r="G356" s="128"/>
    </row>
    <row r="357" spans="6:7" x14ac:dyDescent="0.2">
      <c r="F357" s="128"/>
      <c r="G357" s="128"/>
    </row>
    <row r="358" spans="6:7" x14ac:dyDescent="0.2">
      <c r="F358" s="128"/>
      <c r="G358" s="128"/>
    </row>
    <row r="359" spans="6:7" x14ac:dyDescent="0.2">
      <c r="F359" s="128"/>
      <c r="G359" s="128"/>
    </row>
    <row r="360" spans="6:7" x14ac:dyDescent="0.2">
      <c r="F360" s="128"/>
      <c r="G360" s="128"/>
    </row>
    <row r="361" spans="6:7" x14ac:dyDescent="0.2">
      <c r="F361" s="128"/>
      <c r="G361" s="128"/>
    </row>
    <row r="362" spans="6:7" x14ac:dyDescent="0.2">
      <c r="F362" s="128"/>
      <c r="G362" s="128"/>
    </row>
    <row r="363" spans="6:7" x14ac:dyDescent="0.2">
      <c r="F363" s="128"/>
      <c r="G363" s="128"/>
    </row>
    <row r="364" spans="6:7" x14ac:dyDescent="0.2">
      <c r="F364" s="128"/>
      <c r="G364" s="128"/>
    </row>
    <row r="365" spans="6:7" x14ac:dyDescent="0.2">
      <c r="F365" s="128"/>
      <c r="G365" s="128"/>
    </row>
    <row r="366" spans="6:7" x14ac:dyDescent="0.2">
      <c r="F366" s="128"/>
      <c r="G366" s="128"/>
    </row>
    <row r="367" spans="6:7" x14ac:dyDescent="0.2">
      <c r="F367" s="128"/>
      <c r="G367" s="128"/>
    </row>
    <row r="368" spans="6:7" x14ac:dyDescent="0.2">
      <c r="F368" s="128"/>
      <c r="G368" s="128"/>
    </row>
    <row r="369" spans="6:7" x14ac:dyDescent="0.2">
      <c r="F369" s="128"/>
      <c r="G369" s="128"/>
    </row>
    <row r="370" spans="6:7" x14ac:dyDescent="0.2">
      <c r="F370" s="128"/>
      <c r="G370" s="128"/>
    </row>
    <row r="371" spans="6:7" x14ac:dyDescent="0.2">
      <c r="F371" s="128"/>
      <c r="G371" s="128"/>
    </row>
    <row r="372" spans="6:7" x14ac:dyDescent="0.2">
      <c r="F372" s="128"/>
      <c r="G372" s="128"/>
    </row>
    <row r="373" spans="6:7" x14ac:dyDescent="0.2">
      <c r="F373" s="128"/>
      <c r="G373" s="128"/>
    </row>
    <row r="374" spans="6:7" x14ac:dyDescent="0.2">
      <c r="F374" s="128"/>
      <c r="G374" s="128"/>
    </row>
    <row r="375" spans="6:7" x14ac:dyDescent="0.2">
      <c r="F375" s="128"/>
      <c r="G375" s="128"/>
    </row>
    <row r="376" spans="6:7" x14ac:dyDescent="0.2">
      <c r="F376" s="128"/>
      <c r="G376" s="128"/>
    </row>
    <row r="377" spans="6:7" x14ac:dyDescent="0.2">
      <c r="F377" s="128"/>
      <c r="G377" s="128"/>
    </row>
    <row r="378" spans="6:7" x14ac:dyDescent="0.2">
      <c r="F378" s="128"/>
      <c r="G378" s="128"/>
    </row>
    <row r="379" spans="6:7" x14ac:dyDescent="0.2">
      <c r="F379" s="128"/>
      <c r="G379" s="128"/>
    </row>
    <row r="380" spans="6:7" x14ac:dyDescent="0.2">
      <c r="F380" s="128"/>
      <c r="G380" s="128"/>
    </row>
    <row r="381" spans="6:7" x14ac:dyDescent="0.2">
      <c r="F381" s="128"/>
      <c r="G381" s="128"/>
    </row>
    <row r="382" spans="6:7" x14ac:dyDescent="0.2">
      <c r="F382" s="128"/>
      <c r="G382" s="128"/>
    </row>
    <row r="383" spans="6:7" x14ac:dyDescent="0.2">
      <c r="F383" s="128"/>
      <c r="G383" s="128"/>
    </row>
    <row r="384" spans="6:7" x14ac:dyDescent="0.2">
      <c r="F384" s="128"/>
      <c r="G384" s="128"/>
    </row>
    <row r="385" spans="6:7" x14ac:dyDescent="0.2">
      <c r="F385" s="128"/>
      <c r="G385" s="128"/>
    </row>
    <row r="386" spans="6:7" x14ac:dyDescent="0.2">
      <c r="F386" s="128"/>
      <c r="G386" s="128"/>
    </row>
    <row r="387" spans="6:7" x14ac:dyDescent="0.2">
      <c r="F387" s="128"/>
      <c r="G387" s="128"/>
    </row>
    <row r="388" spans="6:7" x14ac:dyDescent="0.2">
      <c r="F388" s="128"/>
      <c r="G388" s="128"/>
    </row>
    <row r="389" spans="6:7" x14ac:dyDescent="0.2">
      <c r="F389" s="128"/>
      <c r="G389" s="128"/>
    </row>
    <row r="390" spans="6:7" x14ac:dyDescent="0.2">
      <c r="F390" s="128"/>
      <c r="G390" s="128"/>
    </row>
    <row r="391" spans="6:7" x14ac:dyDescent="0.2">
      <c r="F391" s="128"/>
      <c r="G391" s="128"/>
    </row>
    <row r="392" spans="6:7" x14ac:dyDescent="0.2">
      <c r="F392" s="128"/>
      <c r="G392" s="128"/>
    </row>
    <row r="393" spans="6:7" x14ac:dyDescent="0.2">
      <c r="F393" s="128"/>
      <c r="G393" s="128"/>
    </row>
    <row r="394" spans="6:7" x14ac:dyDescent="0.2">
      <c r="F394" s="128"/>
      <c r="G394" s="128"/>
    </row>
    <row r="395" spans="6:7" x14ac:dyDescent="0.2">
      <c r="F395" s="128"/>
      <c r="G395" s="128"/>
    </row>
    <row r="396" spans="6:7" x14ac:dyDescent="0.2">
      <c r="F396" s="128"/>
      <c r="G396" s="128"/>
    </row>
    <row r="397" spans="6:7" x14ac:dyDescent="0.2">
      <c r="F397" s="128"/>
      <c r="G397" s="128"/>
    </row>
    <row r="398" spans="6:7" x14ac:dyDescent="0.2">
      <c r="F398" s="128"/>
      <c r="G398" s="128"/>
    </row>
    <row r="399" spans="6:7" x14ac:dyDescent="0.2">
      <c r="F399" s="128"/>
      <c r="G399" s="128"/>
    </row>
    <row r="400" spans="6:7" x14ac:dyDescent="0.2">
      <c r="F400" s="128"/>
      <c r="G400" s="128"/>
    </row>
    <row r="401" spans="6:7" x14ac:dyDescent="0.2">
      <c r="F401" s="128"/>
      <c r="G401" s="128"/>
    </row>
    <row r="402" spans="6:7" x14ac:dyDescent="0.2">
      <c r="F402" s="128"/>
      <c r="G402" s="128"/>
    </row>
    <row r="403" spans="6:7" x14ac:dyDescent="0.2">
      <c r="F403" s="128"/>
      <c r="G403" s="128"/>
    </row>
    <row r="404" spans="6:7" x14ac:dyDescent="0.2">
      <c r="F404" s="128"/>
      <c r="G404" s="128"/>
    </row>
    <row r="405" spans="6:7" x14ac:dyDescent="0.2">
      <c r="F405" s="128"/>
      <c r="G405" s="128"/>
    </row>
    <row r="406" spans="6:7" x14ac:dyDescent="0.2">
      <c r="F406" s="128"/>
      <c r="G406" s="128"/>
    </row>
    <row r="407" spans="6:7" x14ac:dyDescent="0.2">
      <c r="F407" s="128"/>
      <c r="G407" s="128"/>
    </row>
    <row r="408" spans="6:7" x14ac:dyDescent="0.2">
      <c r="F408" s="128"/>
      <c r="G408" s="128"/>
    </row>
    <row r="409" spans="6:7" x14ac:dyDescent="0.2">
      <c r="F409" s="128"/>
      <c r="G409" s="128"/>
    </row>
    <row r="410" spans="6:7" x14ac:dyDescent="0.2">
      <c r="F410" s="128"/>
      <c r="G410" s="128"/>
    </row>
    <row r="411" spans="6:7" x14ac:dyDescent="0.2">
      <c r="F411" s="128"/>
      <c r="G411" s="128"/>
    </row>
    <row r="412" spans="6:7" x14ac:dyDescent="0.2">
      <c r="F412" s="128"/>
      <c r="G412" s="128"/>
    </row>
    <row r="413" spans="6:7" x14ac:dyDescent="0.2">
      <c r="F413" s="128"/>
      <c r="G413" s="128"/>
    </row>
    <row r="414" spans="6:7" x14ac:dyDescent="0.2">
      <c r="F414" s="128"/>
      <c r="G414" s="128"/>
    </row>
    <row r="415" spans="6:7" x14ac:dyDescent="0.2">
      <c r="F415" s="128"/>
      <c r="G415" s="128"/>
    </row>
    <row r="416" spans="6:7" x14ac:dyDescent="0.2">
      <c r="F416" s="128"/>
      <c r="G416" s="128"/>
    </row>
    <row r="417" spans="6:7" x14ac:dyDescent="0.2">
      <c r="F417" s="128"/>
      <c r="G417" s="128"/>
    </row>
    <row r="418" spans="6:7" x14ac:dyDescent="0.2">
      <c r="F418" s="128"/>
      <c r="G418" s="128"/>
    </row>
    <row r="419" spans="6:7" x14ac:dyDescent="0.2">
      <c r="F419" s="128"/>
      <c r="G419" s="128"/>
    </row>
    <row r="420" spans="6:7" x14ac:dyDescent="0.2">
      <c r="F420" s="128"/>
      <c r="G420" s="128"/>
    </row>
    <row r="421" spans="6:7" x14ac:dyDescent="0.2">
      <c r="F421" s="128"/>
      <c r="G421" s="128"/>
    </row>
    <row r="422" spans="6:7" x14ac:dyDescent="0.2">
      <c r="F422" s="128"/>
      <c r="G422" s="128"/>
    </row>
    <row r="423" spans="6:7" x14ac:dyDescent="0.2">
      <c r="F423" s="128"/>
      <c r="G423" s="128"/>
    </row>
    <row r="424" spans="6:7" x14ac:dyDescent="0.2">
      <c r="F424" s="128"/>
      <c r="G424" s="128"/>
    </row>
    <row r="425" spans="6:7" x14ac:dyDescent="0.2">
      <c r="F425" s="128"/>
      <c r="G425" s="128"/>
    </row>
    <row r="426" spans="6:7" x14ac:dyDescent="0.2">
      <c r="F426" s="128"/>
      <c r="G426" s="128"/>
    </row>
    <row r="427" spans="6:7" x14ac:dyDescent="0.2">
      <c r="F427" s="128"/>
      <c r="G427" s="128"/>
    </row>
    <row r="428" spans="6:7" x14ac:dyDescent="0.2">
      <c r="F428" s="128"/>
      <c r="G428" s="128"/>
    </row>
    <row r="429" spans="6:7" x14ac:dyDescent="0.2">
      <c r="F429" s="128"/>
      <c r="G429" s="128"/>
    </row>
    <row r="430" spans="6:7" x14ac:dyDescent="0.2">
      <c r="F430" s="128"/>
      <c r="G430" s="128"/>
    </row>
    <row r="431" spans="6:7" x14ac:dyDescent="0.2">
      <c r="F431" s="128"/>
      <c r="G431" s="128"/>
    </row>
    <row r="432" spans="6:7" x14ac:dyDescent="0.2">
      <c r="F432" s="128"/>
      <c r="G432" s="128"/>
    </row>
    <row r="433" spans="6:7" x14ac:dyDescent="0.2">
      <c r="F433" s="128"/>
      <c r="G433" s="128"/>
    </row>
    <row r="434" spans="6:7" x14ac:dyDescent="0.2">
      <c r="F434" s="128"/>
      <c r="G434" s="128"/>
    </row>
    <row r="435" spans="6:7" x14ac:dyDescent="0.2">
      <c r="F435" s="128"/>
      <c r="G435" s="128"/>
    </row>
    <row r="436" spans="6:7" x14ac:dyDescent="0.2">
      <c r="F436" s="128"/>
      <c r="G436" s="128"/>
    </row>
    <row r="437" spans="6:7" x14ac:dyDescent="0.2">
      <c r="F437" s="128"/>
      <c r="G437" s="128"/>
    </row>
    <row r="438" spans="6:7" x14ac:dyDescent="0.2">
      <c r="F438" s="128"/>
      <c r="G438" s="128"/>
    </row>
    <row r="439" spans="6:7" x14ac:dyDescent="0.2">
      <c r="F439" s="128"/>
      <c r="G439" s="128"/>
    </row>
    <row r="440" spans="6:7" x14ac:dyDescent="0.2">
      <c r="F440" s="128"/>
      <c r="G440" s="128"/>
    </row>
    <row r="441" spans="6:7" x14ac:dyDescent="0.2">
      <c r="F441" s="128"/>
      <c r="G441" s="128"/>
    </row>
    <row r="442" spans="6:7" x14ac:dyDescent="0.2">
      <c r="F442" s="128"/>
      <c r="G442" s="128"/>
    </row>
    <row r="443" spans="6:7" x14ac:dyDescent="0.2">
      <c r="F443" s="128"/>
      <c r="G443" s="128"/>
    </row>
    <row r="444" spans="6:7" x14ac:dyDescent="0.2">
      <c r="F444" s="128"/>
      <c r="G444" s="128"/>
    </row>
    <row r="445" spans="6:7" x14ac:dyDescent="0.2">
      <c r="F445" s="128"/>
      <c r="G445" s="128"/>
    </row>
    <row r="446" spans="6:7" x14ac:dyDescent="0.2">
      <c r="F446" s="128"/>
      <c r="G446" s="128"/>
    </row>
    <row r="447" spans="6:7" x14ac:dyDescent="0.2">
      <c r="F447" s="128"/>
      <c r="G447" s="128"/>
    </row>
    <row r="448" spans="6:7" x14ac:dyDescent="0.2">
      <c r="F448" s="128"/>
      <c r="G448" s="128"/>
    </row>
    <row r="449" spans="6:7" x14ac:dyDescent="0.2">
      <c r="F449" s="128"/>
      <c r="G449" s="128"/>
    </row>
    <row r="450" spans="6:7" x14ac:dyDescent="0.2">
      <c r="F450" s="128"/>
      <c r="G450" s="128"/>
    </row>
    <row r="451" spans="6:7" x14ac:dyDescent="0.2">
      <c r="F451" s="128"/>
      <c r="G451" s="128"/>
    </row>
    <row r="452" spans="6:7" x14ac:dyDescent="0.2">
      <c r="F452" s="128"/>
      <c r="G452" s="128"/>
    </row>
    <row r="453" spans="6:7" x14ac:dyDescent="0.2">
      <c r="F453" s="128"/>
      <c r="G453" s="128"/>
    </row>
    <row r="454" spans="6:7" x14ac:dyDescent="0.2">
      <c r="F454" s="128"/>
      <c r="G454" s="128"/>
    </row>
    <row r="455" spans="6:7" x14ac:dyDescent="0.2">
      <c r="F455" s="128"/>
      <c r="G455" s="128"/>
    </row>
    <row r="456" spans="6:7" x14ac:dyDescent="0.2">
      <c r="F456" s="128"/>
      <c r="G456" s="128"/>
    </row>
    <row r="457" spans="6:7" x14ac:dyDescent="0.2">
      <c r="F457" s="128"/>
      <c r="G457" s="128"/>
    </row>
    <row r="458" spans="6:7" x14ac:dyDescent="0.2">
      <c r="F458" s="128"/>
      <c r="G458" s="128"/>
    </row>
    <row r="459" spans="6:7" x14ac:dyDescent="0.2">
      <c r="F459" s="128"/>
      <c r="G459" s="128"/>
    </row>
    <row r="460" spans="6:7" x14ac:dyDescent="0.2">
      <c r="F460" s="128"/>
      <c r="G460" s="128"/>
    </row>
    <row r="461" spans="6:7" x14ac:dyDescent="0.2">
      <c r="F461" s="128"/>
      <c r="G461" s="128"/>
    </row>
    <row r="462" spans="6:7" x14ac:dyDescent="0.2">
      <c r="F462" s="128"/>
      <c r="G462" s="128"/>
    </row>
    <row r="463" spans="6:7" x14ac:dyDescent="0.2">
      <c r="F463" s="128"/>
      <c r="G463" s="128"/>
    </row>
    <row r="464" spans="6:7" x14ac:dyDescent="0.2">
      <c r="F464" s="128"/>
      <c r="G464" s="128"/>
    </row>
    <row r="465" spans="6:7" x14ac:dyDescent="0.2">
      <c r="F465" s="128"/>
      <c r="G465" s="128"/>
    </row>
    <row r="466" spans="6:7" x14ac:dyDescent="0.2">
      <c r="F466" s="128"/>
      <c r="G466" s="128"/>
    </row>
    <row r="467" spans="6:7" x14ac:dyDescent="0.2">
      <c r="F467" s="128"/>
      <c r="G467" s="128"/>
    </row>
    <row r="468" spans="6:7" x14ac:dyDescent="0.2">
      <c r="F468" s="128"/>
      <c r="G468" s="128"/>
    </row>
    <row r="469" spans="6:7" x14ac:dyDescent="0.2">
      <c r="F469" s="128"/>
      <c r="G469" s="128"/>
    </row>
    <row r="470" spans="6:7" x14ac:dyDescent="0.2">
      <c r="F470" s="128"/>
      <c r="G470" s="128"/>
    </row>
    <row r="471" spans="6:7" x14ac:dyDescent="0.2">
      <c r="F471" s="128"/>
      <c r="G471" s="128"/>
    </row>
    <row r="472" spans="6:7" x14ac:dyDescent="0.2">
      <c r="F472" s="128"/>
      <c r="G472" s="128"/>
    </row>
    <row r="473" spans="6:7" x14ac:dyDescent="0.2">
      <c r="F473" s="128"/>
      <c r="G473" s="128"/>
    </row>
    <row r="474" spans="6:7" x14ac:dyDescent="0.2">
      <c r="F474" s="128"/>
      <c r="G474" s="128"/>
    </row>
    <row r="475" spans="6:7" x14ac:dyDescent="0.2">
      <c r="F475" s="128"/>
      <c r="G475" s="128"/>
    </row>
    <row r="476" spans="6:7" x14ac:dyDescent="0.2">
      <c r="F476" s="128"/>
      <c r="G476" s="128"/>
    </row>
    <row r="477" spans="6:7" x14ac:dyDescent="0.2">
      <c r="F477" s="128"/>
      <c r="G477" s="128"/>
    </row>
    <row r="478" spans="6:7" x14ac:dyDescent="0.2">
      <c r="F478" s="128"/>
      <c r="G478" s="128"/>
    </row>
    <row r="479" spans="6:7" x14ac:dyDescent="0.2">
      <c r="F479" s="128"/>
      <c r="G479" s="128"/>
    </row>
    <row r="480" spans="6:7" x14ac:dyDescent="0.2">
      <c r="F480" s="128"/>
      <c r="G480" s="128"/>
    </row>
    <row r="481" spans="6:7" x14ac:dyDescent="0.2">
      <c r="F481" s="128"/>
      <c r="G481" s="128"/>
    </row>
    <row r="482" spans="6:7" x14ac:dyDescent="0.2">
      <c r="F482" s="128"/>
      <c r="G482" s="128"/>
    </row>
    <row r="483" spans="6:7" x14ac:dyDescent="0.2">
      <c r="F483" s="128"/>
      <c r="G483" s="128"/>
    </row>
    <row r="484" spans="6:7" x14ac:dyDescent="0.2">
      <c r="F484" s="128"/>
      <c r="G484" s="128"/>
    </row>
    <row r="485" spans="6:7" x14ac:dyDescent="0.2">
      <c r="F485" s="128"/>
      <c r="G485" s="128"/>
    </row>
    <row r="486" spans="6:7" x14ac:dyDescent="0.2">
      <c r="F486" s="128"/>
      <c r="G486" s="128"/>
    </row>
    <row r="487" spans="6:7" x14ac:dyDescent="0.2">
      <c r="F487" s="128"/>
      <c r="G487" s="128"/>
    </row>
    <row r="488" spans="6:7" x14ac:dyDescent="0.2">
      <c r="F488" s="128"/>
      <c r="G488" s="128"/>
    </row>
    <row r="489" spans="6:7" x14ac:dyDescent="0.2">
      <c r="F489" s="128"/>
      <c r="G489" s="128"/>
    </row>
    <row r="490" spans="6:7" x14ac:dyDescent="0.2">
      <c r="F490" s="128"/>
      <c r="G490" s="128"/>
    </row>
    <row r="491" spans="6:7" x14ac:dyDescent="0.2">
      <c r="F491" s="128"/>
      <c r="G491" s="128"/>
    </row>
    <row r="492" spans="6:7" x14ac:dyDescent="0.2">
      <c r="F492" s="128"/>
      <c r="G492" s="128"/>
    </row>
    <row r="493" spans="6:7" x14ac:dyDescent="0.2">
      <c r="F493" s="128"/>
      <c r="G493" s="128"/>
    </row>
    <row r="494" spans="6:7" x14ac:dyDescent="0.2">
      <c r="F494" s="128"/>
      <c r="G494" s="128"/>
    </row>
    <row r="495" spans="6:7" x14ac:dyDescent="0.2">
      <c r="F495" s="128"/>
      <c r="G495" s="128"/>
    </row>
    <row r="496" spans="6:7" x14ac:dyDescent="0.2">
      <c r="F496" s="128"/>
      <c r="G496" s="128"/>
    </row>
    <row r="497" spans="6:7" x14ac:dyDescent="0.2">
      <c r="F497" s="128"/>
      <c r="G497" s="128"/>
    </row>
    <row r="498" spans="6:7" x14ac:dyDescent="0.2">
      <c r="F498" s="128"/>
      <c r="G498" s="128"/>
    </row>
    <row r="499" spans="6:7" x14ac:dyDescent="0.2">
      <c r="F499" s="128"/>
      <c r="G499" s="128"/>
    </row>
    <row r="500" spans="6:7" x14ac:dyDescent="0.2">
      <c r="F500" s="128"/>
      <c r="G500" s="128"/>
    </row>
    <row r="501" spans="6:7" x14ac:dyDescent="0.2">
      <c r="F501" s="128"/>
      <c r="G501" s="128"/>
    </row>
    <row r="502" spans="6:7" x14ac:dyDescent="0.2">
      <c r="F502" s="128"/>
      <c r="G502" s="128"/>
    </row>
    <row r="503" spans="6:7" x14ac:dyDescent="0.2">
      <c r="F503" s="128"/>
      <c r="G503" s="128"/>
    </row>
    <row r="504" spans="6:7" x14ac:dyDescent="0.2">
      <c r="F504" s="128"/>
      <c r="G504" s="128"/>
    </row>
    <row r="505" spans="6:7" x14ac:dyDescent="0.2">
      <c r="F505" s="128"/>
      <c r="G505" s="128"/>
    </row>
    <row r="506" spans="6:7" x14ac:dyDescent="0.2">
      <c r="F506" s="128"/>
      <c r="G506" s="128"/>
    </row>
    <row r="507" spans="6:7" x14ac:dyDescent="0.2">
      <c r="F507" s="128"/>
      <c r="G507" s="128"/>
    </row>
    <row r="508" spans="6:7" x14ac:dyDescent="0.2">
      <c r="F508" s="128"/>
      <c r="G508" s="128"/>
    </row>
    <row r="509" spans="6:7" x14ac:dyDescent="0.2">
      <c r="F509" s="128"/>
      <c r="G509" s="128"/>
    </row>
    <row r="510" spans="6:7" x14ac:dyDescent="0.2">
      <c r="F510" s="128"/>
      <c r="G510" s="128"/>
    </row>
    <row r="511" spans="6:7" x14ac:dyDescent="0.2">
      <c r="F511" s="128"/>
      <c r="G511" s="128"/>
    </row>
    <row r="512" spans="6:7" x14ac:dyDescent="0.2">
      <c r="F512" s="128"/>
      <c r="G512" s="128"/>
    </row>
    <row r="513" spans="6:7" x14ac:dyDescent="0.2">
      <c r="F513" s="128"/>
      <c r="G513" s="128"/>
    </row>
    <row r="514" spans="6:7" x14ac:dyDescent="0.2">
      <c r="F514" s="128"/>
      <c r="G514" s="128"/>
    </row>
    <row r="515" spans="6:7" x14ac:dyDescent="0.2">
      <c r="F515" s="128"/>
      <c r="G515" s="128"/>
    </row>
    <row r="516" spans="6:7" x14ac:dyDescent="0.2">
      <c r="F516" s="128"/>
      <c r="G516" s="128"/>
    </row>
    <row r="517" spans="6:7" x14ac:dyDescent="0.2">
      <c r="F517" s="128"/>
      <c r="G517" s="128"/>
    </row>
    <row r="518" spans="6:7" x14ac:dyDescent="0.2">
      <c r="F518" s="128"/>
      <c r="G518" s="128"/>
    </row>
    <row r="519" spans="6:7" x14ac:dyDescent="0.2">
      <c r="F519" s="128"/>
      <c r="G519" s="128"/>
    </row>
    <row r="520" spans="6:7" x14ac:dyDescent="0.2">
      <c r="F520" s="128"/>
      <c r="G520" s="128"/>
    </row>
    <row r="521" spans="6:7" x14ac:dyDescent="0.2">
      <c r="F521" s="128"/>
      <c r="G521" s="128"/>
    </row>
    <row r="522" spans="6:7" x14ac:dyDescent="0.2">
      <c r="F522" s="128"/>
      <c r="G522" s="128"/>
    </row>
    <row r="523" spans="6:7" x14ac:dyDescent="0.2">
      <c r="F523" s="128"/>
      <c r="G523" s="128"/>
    </row>
    <row r="524" spans="6:7" x14ac:dyDescent="0.2">
      <c r="F524" s="128"/>
      <c r="G524" s="128"/>
    </row>
    <row r="525" spans="6:7" x14ac:dyDescent="0.2">
      <c r="F525" s="128"/>
      <c r="G525" s="128"/>
    </row>
    <row r="526" spans="6:7" x14ac:dyDescent="0.2">
      <c r="F526" s="128"/>
      <c r="G526" s="128"/>
    </row>
    <row r="527" spans="6:7" x14ac:dyDescent="0.2">
      <c r="F527" s="128"/>
      <c r="G527" s="128"/>
    </row>
    <row r="528" spans="6:7" x14ac:dyDescent="0.2">
      <c r="F528" s="128"/>
      <c r="G528" s="128"/>
    </row>
    <row r="529" spans="6:7" x14ac:dyDescent="0.2">
      <c r="F529" s="128"/>
      <c r="G529" s="128"/>
    </row>
    <row r="530" spans="6:7" x14ac:dyDescent="0.2">
      <c r="F530" s="128"/>
      <c r="G530" s="128"/>
    </row>
    <row r="531" spans="6:7" x14ac:dyDescent="0.2">
      <c r="F531" s="128"/>
      <c r="G531" s="128"/>
    </row>
    <row r="532" spans="6:7" x14ac:dyDescent="0.2">
      <c r="F532" s="128"/>
      <c r="G532" s="128"/>
    </row>
    <row r="533" spans="6:7" x14ac:dyDescent="0.2">
      <c r="F533" s="128"/>
      <c r="G533" s="128"/>
    </row>
    <row r="534" spans="6:7" x14ac:dyDescent="0.2">
      <c r="F534" s="128"/>
      <c r="G534" s="128"/>
    </row>
    <row r="535" spans="6:7" x14ac:dyDescent="0.2">
      <c r="F535" s="128"/>
      <c r="G535" s="128"/>
    </row>
    <row r="536" spans="6:7" x14ac:dyDescent="0.2">
      <c r="F536" s="128"/>
      <c r="G536" s="128"/>
    </row>
    <row r="537" spans="6:7" x14ac:dyDescent="0.2">
      <c r="F537" s="128"/>
      <c r="G537" s="128"/>
    </row>
    <row r="538" spans="6:7" x14ac:dyDescent="0.2">
      <c r="F538" s="128"/>
      <c r="G538" s="128"/>
    </row>
    <row r="539" spans="6:7" x14ac:dyDescent="0.2">
      <c r="F539" s="128"/>
      <c r="G539" s="128"/>
    </row>
    <row r="540" spans="6:7" x14ac:dyDescent="0.2">
      <c r="F540" s="128"/>
      <c r="G540" s="128"/>
    </row>
    <row r="541" spans="6:7" x14ac:dyDescent="0.2">
      <c r="F541" s="128"/>
      <c r="G541" s="128"/>
    </row>
    <row r="542" spans="6:7" x14ac:dyDescent="0.2">
      <c r="F542" s="128"/>
      <c r="G542" s="128"/>
    </row>
    <row r="543" spans="6:7" x14ac:dyDescent="0.2">
      <c r="F543" s="128"/>
      <c r="G543" s="128"/>
    </row>
    <row r="544" spans="6:7" x14ac:dyDescent="0.2">
      <c r="F544" s="128"/>
      <c r="G544" s="128"/>
    </row>
    <row r="545" spans="6:7" x14ac:dyDescent="0.2">
      <c r="F545" s="128"/>
      <c r="G545" s="128"/>
    </row>
    <row r="546" spans="6:7" x14ac:dyDescent="0.2">
      <c r="F546" s="128"/>
      <c r="G546" s="128"/>
    </row>
    <row r="547" spans="6:7" x14ac:dyDescent="0.2">
      <c r="F547" s="128"/>
      <c r="G547" s="128"/>
    </row>
    <row r="548" spans="6:7" x14ac:dyDescent="0.2">
      <c r="F548" s="128"/>
      <c r="G548" s="128"/>
    </row>
    <row r="549" spans="6:7" x14ac:dyDescent="0.2">
      <c r="F549" s="128"/>
      <c r="G549" s="128"/>
    </row>
    <row r="550" spans="6:7" x14ac:dyDescent="0.2">
      <c r="F550" s="128"/>
      <c r="G550" s="128"/>
    </row>
    <row r="551" spans="6:7" x14ac:dyDescent="0.2">
      <c r="F551" s="128"/>
      <c r="G551" s="128"/>
    </row>
    <row r="552" spans="6:7" x14ac:dyDescent="0.2">
      <c r="F552" s="128"/>
      <c r="G552" s="128"/>
    </row>
    <row r="553" spans="6:7" x14ac:dyDescent="0.2">
      <c r="F553" s="128"/>
      <c r="G553" s="128"/>
    </row>
    <row r="554" spans="6:7" x14ac:dyDescent="0.2">
      <c r="F554" s="128"/>
      <c r="G554" s="128"/>
    </row>
    <row r="555" spans="6:7" x14ac:dyDescent="0.2">
      <c r="F555" s="128"/>
      <c r="G555" s="128"/>
    </row>
    <row r="556" spans="6:7" x14ac:dyDescent="0.2">
      <c r="F556" s="128"/>
      <c r="G556" s="128"/>
    </row>
    <row r="557" spans="6:7" x14ac:dyDescent="0.2">
      <c r="F557" s="128"/>
      <c r="G557" s="128"/>
    </row>
    <row r="558" spans="6:7" x14ac:dyDescent="0.2">
      <c r="F558" s="128"/>
      <c r="G558" s="128"/>
    </row>
    <row r="559" spans="6:7" x14ac:dyDescent="0.2">
      <c r="F559" s="128"/>
      <c r="G559" s="128"/>
    </row>
    <row r="560" spans="6:7" x14ac:dyDescent="0.2">
      <c r="F560" s="128"/>
      <c r="G560" s="128"/>
    </row>
    <row r="561" spans="6:7" x14ac:dyDescent="0.2">
      <c r="F561" s="128"/>
      <c r="G561" s="128"/>
    </row>
    <row r="562" spans="6:7" x14ac:dyDescent="0.2">
      <c r="F562" s="128"/>
      <c r="G562" s="128"/>
    </row>
    <row r="563" spans="6:7" x14ac:dyDescent="0.2">
      <c r="F563" s="128"/>
      <c r="G563" s="128"/>
    </row>
    <row r="564" spans="6:7" x14ac:dyDescent="0.2">
      <c r="F564" s="128"/>
      <c r="G564" s="128"/>
    </row>
    <row r="565" spans="6:7" x14ac:dyDescent="0.2">
      <c r="F565" s="128"/>
      <c r="G565" s="128"/>
    </row>
    <row r="566" spans="6:7" x14ac:dyDescent="0.2">
      <c r="F566" s="128"/>
      <c r="G566" s="128"/>
    </row>
    <row r="567" spans="6:7" x14ac:dyDescent="0.2">
      <c r="F567" s="128"/>
      <c r="G567" s="128"/>
    </row>
    <row r="568" spans="6:7" x14ac:dyDescent="0.2">
      <c r="F568" s="128"/>
      <c r="G568" s="128"/>
    </row>
    <row r="569" spans="6:7" x14ac:dyDescent="0.2">
      <c r="F569" s="128"/>
      <c r="G569" s="128"/>
    </row>
    <row r="570" spans="6:7" x14ac:dyDescent="0.2">
      <c r="F570" s="128"/>
      <c r="G570" s="128"/>
    </row>
    <row r="571" spans="6:7" x14ac:dyDescent="0.2">
      <c r="F571" s="128"/>
      <c r="G571" s="128"/>
    </row>
    <row r="572" spans="6:7" x14ac:dyDescent="0.2">
      <c r="F572" s="128"/>
      <c r="G572" s="128"/>
    </row>
    <row r="573" spans="6:7" x14ac:dyDescent="0.2">
      <c r="F573" s="128"/>
      <c r="G573" s="128"/>
    </row>
    <row r="574" spans="6:7" x14ac:dyDescent="0.2">
      <c r="F574" s="128"/>
      <c r="G574" s="128"/>
    </row>
    <row r="575" spans="6:7" x14ac:dyDescent="0.2">
      <c r="F575" s="128"/>
      <c r="G575" s="128"/>
    </row>
    <row r="576" spans="6:7" x14ac:dyDescent="0.2">
      <c r="F576" s="128"/>
      <c r="G576" s="128"/>
    </row>
    <row r="577" spans="6:7" x14ac:dyDescent="0.2">
      <c r="F577" s="128"/>
      <c r="G577" s="128"/>
    </row>
    <row r="578" spans="6:7" x14ac:dyDescent="0.2">
      <c r="F578" s="128"/>
      <c r="G578" s="128"/>
    </row>
    <row r="579" spans="6:7" x14ac:dyDescent="0.2">
      <c r="F579" s="128"/>
      <c r="G579" s="128"/>
    </row>
    <row r="580" spans="6:7" x14ac:dyDescent="0.2">
      <c r="F580" s="128"/>
      <c r="G580" s="128"/>
    </row>
    <row r="581" spans="6:7" x14ac:dyDescent="0.2">
      <c r="F581" s="128"/>
      <c r="G581" s="128"/>
    </row>
    <row r="582" spans="6:7" x14ac:dyDescent="0.2">
      <c r="F582" s="128"/>
      <c r="G582" s="128"/>
    </row>
    <row r="583" spans="6:7" x14ac:dyDescent="0.2">
      <c r="F583" s="128"/>
      <c r="G583" s="128"/>
    </row>
    <row r="584" spans="6:7" x14ac:dyDescent="0.2">
      <c r="F584" s="128"/>
      <c r="G584" s="128"/>
    </row>
    <row r="585" spans="6:7" x14ac:dyDescent="0.2">
      <c r="F585" s="128"/>
      <c r="G585" s="128"/>
    </row>
    <row r="586" spans="6:7" x14ac:dyDescent="0.2">
      <c r="F586" s="128"/>
      <c r="G586" s="128"/>
    </row>
    <row r="587" spans="6:7" x14ac:dyDescent="0.2">
      <c r="F587" s="128"/>
      <c r="G587" s="128"/>
    </row>
    <row r="588" spans="6:7" x14ac:dyDescent="0.2">
      <c r="F588" s="128"/>
      <c r="G588" s="128"/>
    </row>
    <row r="589" spans="6:7" x14ac:dyDescent="0.2">
      <c r="F589" s="128"/>
      <c r="G589" s="128"/>
    </row>
    <row r="590" spans="6:7" x14ac:dyDescent="0.2">
      <c r="F590" s="128"/>
      <c r="G590" s="128"/>
    </row>
    <row r="591" spans="6:7" x14ac:dyDescent="0.2">
      <c r="F591" s="128"/>
      <c r="G591" s="128"/>
    </row>
    <row r="592" spans="6:7" x14ac:dyDescent="0.2">
      <c r="F592" s="128"/>
      <c r="G592" s="128"/>
    </row>
    <row r="593" spans="6:7" x14ac:dyDescent="0.2">
      <c r="F593" s="128"/>
      <c r="G593" s="128"/>
    </row>
    <row r="594" spans="6:7" x14ac:dyDescent="0.2">
      <c r="F594" s="128"/>
      <c r="G594" s="128"/>
    </row>
    <row r="595" spans="6:7" x14ac:dyDescent="0.2">
      <c r="F595" s="128"/>
      <c r="G595" s="128"/>
    </row>
    <row r="596" spans="6:7" x14ac:dyDescent="0.2">
      <c r="F596" s="128"/>
      <c r="G596" s="128"/>
    </row>
    <row r="597" spans="6:7" x14ac:dyDescent="0.2">
      <c r="F597" s="128"/>
      <c r="G597" s="128"/>
    </row>
    <row r="598" spans="6:7" x14ac:dyDescent="0.2">
      <c r="F598" s="128"/>
      <c r="G598" s="128"/>
    </row>
    <row r="599" spans="6:7" x14ac:dyDescent="0.2">
      <c r="F599" s="128"/>
      <c r="G599" s="128"/>
    </row>
    <row r="600" spans="6:7" x14ac:dyDescent="0.2">
      <c r="F600" s="128"/>
      <c r="G600" s="128"/>
    </row>
    <row r="601" spans="6:7" x14ac:dyDescent="0.2">
      <c r="F601" s="128"/>
      <c r="G601" s="128"/>
    </row>
    <row r="602" spans="6:7" x14ac:dyDescent="0.2">
      <c r="F602" s="128"/>
      <c r="G602" s="128"/>
    </row>
    <row r="603" spans="6:7" x14ac:dyDescent="0.2">
      <c r="F603" s="128"/>
      <c r="G603" s="128"/>
    </row>
    <row r="604" spans="6:7" x14ac:dyDescent="0.2">
      <c r="F604" s="128"/>
      <c r="G604" s="128"/>
    </row>
    <row r="605" spans="6:7" x14ac:dyDescent="0.2">
      <c r="F605" s="128"/>
      <c r="G605" s="128"/>
    </row>
    <row r="606" spans="6:7" x14ac:dyDescent="0.2">
      <c r="F606" s="128"/>
      <c r="G606" s="128"/>
    </row>
    <row r="607" spans="6:7" x14ac:dyDescent="0.2">
      <c r="F607" s="128"/>
      <c r="G607" s="128"/>
    </row>
    <row r="608" spans="6:7" x14ac:dyDescent="0.2">
      <c r="F608" s="128"/>
      <c r="G608" s="128"/>
    </row>
    <row r="609" spans="6:7" x14ac:dyDescent="0.2">
      <c r="F609" s="128"/>
      <c r="G609" s="128"/>
    </row>
    <row r="610" spans="6:7" x14ac:dyDescent="0.2">
      <c r="F610" s="128"/>
      <c r="G610" s="128"/>
    </row>
    <row r="611" spans="6:7" x14ac:dyDescent="0.2">
      <c r="F611" s="128"/>
      <c r="G611" s="128"/>
    </row>
    <row r="612" spans="6:7" x14ac:dyDescent="0.2">
      <c r="F612" s="128"/>
      <c r="G612" s="128"/>
    </row>
    <row r="613" spans="6:7" x14ac:dyDescent="0.2">
      <c r="F613" s="128"/>
      <c r="G613" s="128"/>
    </row>
    <row r="614" spans="6:7" x14ac:dyDescent="0.2">
      <c r="F614" s="128"/>
      <c r="G614" s="128"/>
    </row>
    <row r="615" spans="6:7" x14ac:dyDescent="0.2">
      <c r="F615" s="128"/>
      <c r="G615" s="128"/>
    </row>
    <row r="616" spans="6:7" x14ac:dyDescent="0.2">
      <c r="F616" s="128"/>
      <c r="G616" s="128"/>
    </row>
    <row r="617" spans="6:7" x14ac:dyDescent="0.2">
      <c r="F617" s="128"/>
      <c r="G617" s="128"/>
    </row>
    <row r="618" spans="6:7" x14ac:dyDescent="0.2">
      <c r="F618" s="128"/>
      <c r="G618" s="128"/>
    </row>
    <row r="619" spans="6:7" x14ac:dyDescent="0.2">
      <c r="F619" s="128"/>
      <c r="G619" s="128"/>
    </row>
    <row r="620" spans="6:7" x14ac:dyDescent="0.2">
      <c r="F620" s="128"/>
      <c r="G620" s="128"/>
    </row>
    <row r="621" spans="6:7" x14ac:dyDescent="0.2">
      <c r="F621" s="128"/>
      <c r="G621" s="128"/>
    </row>
    <row r="622" spans="6:7" x14ac:dyDescent="0.2">
      <c r="F622" s="128"/>
      <c r="G622" s="128"/>
    </row>
    <row r="623" spans="6:7" x14ac:dyDescent="0.2">
      <c r="F623" s="128"/>
      <c r="G623" s="128"/>
    </row>
    <row r="624" spans="6:7" x14ac:dyDescent="0.2">
      <c r="F624" s="128"/>
      <c r="G624" s="128"/>
    </row>
    <row r="625" spans="6:7" x14ac:dyDescent="0.2">
      <c r="F625" s="128"/>
      <c r="G625" s="128"/>
    </row>
    <row r="626" spans="6:7" x14ac:dyDescent="0.2">
      <c r="F626" s="128"/>
      <c r="G626" s="128"/>
    </row>
    <row r="627" spans="6:7" x14ac:dyDescent="0.2">
      <c r="F627" s="128"/>
      <c r="G627" s="128"/>
    </row>
    <row r="628" spans="6:7" x14ac:dyDescent="0.2">
      <c r="F628" s="128"/>
      <c r="G628" s="128"/>
    </row>
    <row r="629" spans="6:7" x14ac:dyDescent="0.2">
      <c r="F629" s="128"/>
      <c r="G629" s="128"/>
    </row>
    <row r="630" spans="6:7" x14ac:dyDescent="0.2">
      <c r="F630" s="128"/>
      <c r="G630" s="128"/>
    </row>
    <row r="631" spans="6:7" x14ac:dyDescent="0.2">
      <c r="F631" s="128"/>
      <c r="G631" s="128"/>
    </row>
    <row r="632" spans="6:7" x14ac:dyDescent="0.2">
      <c r="F632" s="128"/>
      <c r="G632" s="128"/>
    </row>
    <row r="633" spans="6:7" x14ac:dyDescent="0.2">
      <c r="F633" s="128"/>
      <c r="G633" s="128"/>
    </row>
    <row r="634" spans="6:7" x14ac:dyDescent="0.2">
      <c r="F634" s="128"/>
      <c r="G634" s="128"/>
    </row>
    <row r="635" spans="6:7" x14ac:dyDescent="0.2">
      <c r="F635" s="128"/>
      <c r="G635" s="128"/>
    </row>
    <row r="636" spans="6:7" x14ac:dyDescent="0.2">
      <c r="F636" s="128"/>
      <c r="G636" s="128"/>
    </row>
    <row r="637" spans="6:7" x14ac:dyDescent="0.2">
      <c r="F637" s="128"/>
      <c r="G637" s="128"/>
    </row>
    <row r="638" spans="6:7" x14ac:dyDescent="0.2">
      <c r="F638" s="128"/>
      <c r="G638" s="128"/>
    </row>
    <row r="639" spans="6:7" x14ac:dyDescent="0.2">
      <c r="F639" s="128"/>
      <c r="G639" s="128"/>
    </row>
    <row r="640" spans="6:7" x14ac:dyDescent="0.2">
      <c r="F640" s="128"/>
      <c r="G640" s="128"/>
    </row>
    <row r="641" spans="6:7" x14ac:dyDescent="0.2">
      <c r="F641" s="128"/>
      <c r="G641" s="128"/>
    </row>
    <row r="642" spans="6:7" x14ac:dyDescent="0.2">
      <c r="F642" s="128"/>
      <c r="G642" s="128"/>
    </row>
    <row r="643" spans="6:7" x14ac:dyDescent="0.2">
      <c r="F643" s="128"/>
      <c r="G643" s="128"/>
    </row>
    <row r="644" spans="6:7" x14ac:dyDescent="0.2">
      <c r="F644" s="128"/>
      <c r="G644" s="128"/>
    </row>
    <row r="645" spans="6:7" x14ac:dyDescent="0.2">
      <c r="F645" s="128"/>
      <c r="G645" s="128"/>
    </row>
    <row r="646" spans="6:7" x14ac:dyDescent="0.2">
      <c r="F646" s="128"/>
      <c r="G646" s="128"/>
    </row>
    <row r="647" spans="6:7" x14ac:dyDescent="0.2">
      <c r="F647" s="128"/>
      <c r="G647" s="128"/>
    </row>
    <row r="648" spans="6:7" x14ac:dyDescent="0.2">
      <c r="F648" s="128"/>
      <c r="G648" s="128"/>
    </row>
    <row r="649" spans="6:7" x14ac:dyDescent="0.2">
      <c r="F649" s="128"/>
      <c r="G649" s="128"/>
    </row>
    <row r="650" spans="6:7" x14ac:dyDescent="0.2">
      <c r="F650" s="128"/>
      <c r="G650" s="128"/>
    </row>
    <row r="651" spans="6:7" x14ac:dyDescent="0.2">
      <c r="F651" s="128"/>
      <c r="G651" s="128"/>
    </row>
    <row r="652" spans="6:7" x14ac:dyDescent="0.2">
      <c r="F652" s="128"/>
      <c r="G652" s="128"/>
    </row>
    <row r="653" spans="6:7" x14ac:dyDescent="0.2">
      <c r="F653" s="128"/>
      <c r="G653" s="128"/>
    </row>
    <row r="654" spans="6:7" x14ac:dyDescent="0.2">
      <c r="F654" s="128"/>
      <c r="G654" s="128"/>
    </row>
    <row r="655" spans="6:7" x14ac:dyDescent="0.2">
      <c r="F655" s="128"/>
      <c r="G655" s="128"/>
    </row>
    <row r="656" spans="6:7" x14ac:dyDescent="0.2">
      <c r="F656" s="128"/>
      <c r="G656" s="128"/>
    </row>
    <row r="657" spans="6:7" x14ac:dyDescent="0.2">
      <c r="F657" s="128"/>
      <c r="G657" s="128"/>
    </row>
    <row r="658" spans="6:7" x14ac:dyDescent="0.2">
      <c r="F658" s="128"/>
      <c r="G658" s="128"/>
    </row>
    <row r="659" spans="6:7" x14ac:dyDescent="0.2">
      <c r="F659" s="128"/>
      <c r="G659" s="128"/>
    </row>
    <row r="660" spans="6:7" x14ac:dyDescent="0.2">
      <c r="F660" s="128"/>
      <c r="G660" s="128"/>
    </row>
    <row r="661" spans="6:7" x14ac:dyDescent="0.2">
      <c r="F661" s="128"/>
      <c r="G661" s="128"/>
    </row>
    <row r="662" spans="6:7" x14ac:dyDescent="0.2">
      <c r="F662" s="128"/>
      <c r="G662" s="128"/>
    </row>
    <row r="663" spans="6:7" x14ac:dyDescent="0.2">
      <c r="F663" s="128"/>
      <c r="G663" s="128"/>
    </row>
    <row r="664" spans="6:7" x14ac:dyDescent="0.2">
      <c r="F664" s="128"/>
      <c r="G664" s="128"/>
    </row>
    <row r="665" spans="6:7" x14ac:dyDescent="0.2">
      <c r="F665" s="128"/>
      <c r="G665" s="128"/>
    </row>
    <row r="666" spans="6:7" x14ac:dyDescent="0.2">
      <c r="F666" s="128"/>
      <c r="G666" s="128"/>
    </row>
    <row r="667" spans="6:7" x14ac:dyDescent="0.2">
      <c r="F667" s="128"/>
      <c r="G667" s="128"/>
    </row>
    <row r="668" spans="6:7" x14ac:dyDescent="0.2">
      <c r="F668" s="128"/>
      <c r="G668" s="128"/>
    </row>
    <row r="669" spans="6:7" x14ac:dyDescent="0.2">
      <c r="F669" s="128"/>
      <c r="G669" s="128"/>
    </row>
    <row r="670" spans="6:7" x14ac:dyDescent="0.2">
      <c r="F670" s="128"/>
      <c r="G670" s="128"/>
    </row>
    <row r="671" spans="6:7" x14ac:dyDescent="0.2">
      <c r="F671" s="128"/>
      <c r="G671" s="128"/>
    </row>
    <row r="672" spans="6:7" x14ac:dyDescent="0.2">
      <c r="F672" s="128"/>
      <c r="G672" s="128"/>
    </row>
    <row r="673" spans="6:7" x14ac:dyDescent="0.2">
      <c r="F673" s="128"/>
      <c r="G673" s="128"/>
    </row>
    <row r="674" spans="6:7" x14ac:dyDescent="0.2">
      <c r="F674" s="128"/>
      <c r="G674" s="128"/>
    </row>
    <row r="675" spans="6:7" x14ac:dyDescent="0.2">
      <c r="F675" s="128"/>
      <c r="G675" s="128"/>
    </row>
    <row r="676" spans="6:7" x14ac:dyDescent="0.2">
      <c r="F676" s="128"/>
      <c r="G676" s="128"/>
    </row>
    <row r="677" spans="6:7" x14ac:dyDescent="0.2">
      <c r="F677" s="128"/>
      <c r="G677" s="128"/>
    </row>
    <row r="678" spans="6:7" x14ac:dyDescent="0.2">
      <c r="F678" s="128"/>
      <c r="G678" s="128"/>
    </row>
    <row r="679" spans="6:7" x14ac:dyDescent="0.2">
      <c r="F679" s="128"/>
      <c r="G679" s="128"/>
    </row>
    <row r="680" spans="6:7" x14ac:dyDescent="0.2">
      <c r="F680" s="128"/>
      <c r="G680" s="128"/>
    </row>
    <row r="681" spans="6:7" x14ac:dyDescent="0.2">
      <c r="F681" s="128"/>
      <c r="G681" s="128"/>
    </row>
    <row r="682" spans="6:7" x14ac:dyDescent="0.2">
      <c r="F682" s="128"/>
      <c r="G682" s="128"/>
    </row>
    <row r="683" spans="6:7" x14ac:dyDescent="0.2">
      <c r="F683" s="128"/>
      <c r="G683" s="128"/>
    </row>
    <row r="684" spans="6:7" x14ac:dyDescent="0.2">
      <c r="F684" s="128"/>
      <c r="G684" s="128"/>
    </row>
    <row r="685" spans="6:7" x14ac:dyDescent="0.2">
      <c r="F685" s="128"/>
      <c r="G685" s="128"/>
    </row>
    <row r="686" spans="6:7" x14ac:dyDescent="0.2">
      <c r="F686" s="128"/>
      <c r="G686" s="128"/>
    </row>
    <row r="687" spans="6:7" x14ac:dyDescent="0.2">
      <c r="F687" s="128"/>
      <c r="G687" s="128"/>
    </row>
    <row r="688" spans="6:7" x14ac:dyDescent="0.2">
      <c r="F688" s="128"/>
      <c r="G688" s="128"/>
    </row>
    <row r="689" spans="6:7" x14ac:dyDescent="0.2">
      <c r="F689" s="128"/>
      <c r="G689" s="128"/>
    </row>
    <row r="690" spans="6:7" x14ac:dyDescent="0.2">
      <c r="F690" s="128"/>
      <c r="G690" s="128"/>
    </row>
    <row r="691" spans="6:7" x14ac:dyDescent="0.2">
      <c r="F691" s="128"/>
      <c r="G691" s="128"/>
    </row>
    <row r="692" spans="6:7" x14ac:dyDescent="0.2">
      <c r="F692" s="128"/>
      <c r="G692" s="128"/>
    </row>
    <row r="693" spans="6:7" x14ac:dyDescent="0.2">
      <c r="F693" s="128"/>
      <c r="G693" s="128"/>
    </row>
    <row r="694" spans="6:7" x14ac:dyDescent="0.2">
      <c r="F694" s="128"/>
      <c r="G694" s="128"/>
    </row>
    <row r="695" spans="6:7" x14ac:dyDescent="0.2">
      <c r="F695" s="128"/>
      <c r="G695" s="128"/>
    </row>
    <row r="696" spans="6:7" x14ac:dyDescent="0.2">
      <c r="F696" s="128"/>
      <c r="G696" s="128"/>
    </row>
    <row r="697" spans="6:7" x14ac:dyDescent="0.2">
      <c r="F697" s="128"/>
      <c r="G697" s="128"/>
    </row>
    <row r="698" spans="6:7" x14ac:dyDescent="0.2">
      <c r="F698" s="128"/>
      <c r="G698" s="128"/>
    </row>
    <row r="699" spans="6:7" x14ac:dyDescent="0.2">
      <c r="F699" s="128"/>
      <c r="G699" s="128"/>
    </row>
    <row r="700" spans="6:7" x14ac:dyDescent="0.2">
      <c r="F700" s="128"/>
      <c r="G700" s="128"/>
    </row>
    <row r="701" spans="6:7" x14ac:dyDescent="0.2">
      <c r="F701" s="128"/>
      <c r="G701" s="128"/>
    </row>
    <row r="702" spans="6:7" x14ac:dyDescent="0.2">
      <c r="F702" s="128"/>
      <c r="G702" s="128"/>
    </row>
    <row r="703" spans="6:7" x14ac:dyDescent="0.2">
      <c r="F703" s="128"/>
      <c r="G703" s="128"/>
    </row>
    <row r="704" spans="6:7" x14ac:dyDescent="0.2">
      <c r="F704" s="128"/>
      <c r="G704" s="128"/>
    </row>
    <row r="705" spans="6:7" x14ac:dyDescent="0.2">
      <c r="F705" s="128"/>
      <c r="G705" s="128"/>
    </row>
    <row r="706" spans="6:7" x14ac:dyDescent="0.2">
      <c r="F706" s="128"/>
      <c r="G706" s="128"/>
    </row>
    <row r="707" spans="6:7" x14ac:dyDescent="0.2">
      <c r="F707" s="128"/>
      <c r="G707" s="128"/>
    </row>
    <row r="708" spans="6:7" x14ac:dyDescent="0.2">
      <c r="F708" s="128"/>
      <c r="G708" s="128"/>
    </row>
    <row r="709" spans="6:7" x14ac:dyDescent="0.2">
      <c r="F709" s="128"/>
      <c r="G709" s="128"/>
    </row>
    <row r="710" spans="6:7" x14ac:dyDescent="0.2">
      <c r="F710" s="128"/>
      <c r="G710" s="128"/>
    </row>
    <row r="711" spans="6:7" x14ac:dyDescent="0.2">
      <c r="F711" s="128"/>
      <c r="G711" s="128"/>
    </row>
    <row r="712" spans="6:7" x14ac:dyDescent="0.2">
      <c r="F712" s="128"/>
      <c r="G712" s="128"/>
    </row>
    <row r="713" spans="6:7" x14ac:dyDescent="0.2">
      <c r="F713" s="128"/>
      <c r="G713" s="128"/>
    </row>
    <row r="714" spans="6:7" x14ac:dyDescent="0.2">
      <c r="F714" s="128"/>
      <c r="G714" s="128"/>
    </row>
    <row r="715" spans="6:7" x14ac:dyDescent="0.2">
      <c r="F715" s="128"/>
      <c r="G715" s="128"/>
    </row>
    <row r="716" spans="6:7" x14ac:dyDescent="0.2">
      <c r="F716" s="128"/>
      <c r="G716" s="128"/>
    </row>
    <row r="717" spans="6:7" x14ac:dyDescent="0.2">
      <c r="F717" s="128"/>
      <c r="G717" s="128"/>
    </row>
    <row r="718" spans="6:7" x14ac:dyDescent="0.2">
      <c r="F718" s="128"/>
      <c r="G718" s="128"/>
    </row>
    <row r="719" spans="6:7" x14ac:dyDescent="0.2">
      <c r="F719" s="128"/>
      <c r="G719" s="128"/>
    </row>
    <row r="720" spans="6:7" x14ac:dyDescent="0.2">
      <c r="F720" s="128"/>
      <c r="G720" s="128"/>
    </row>
    <row r="721" spans="6:7" x14ac:dyDescent="0.2">
      <c r="F721" s="128"/>
      <c r="G721" s="128"/>
    </row>
    <row r="722" spans="6:7" x14ac:dyDescent="0.2">
      <c r="F722" s="128"/>
      <c r="G722" s="128"/>
    </row>
    <row r="723" spans="6:7" x14ac:dyDescent="0.2">
      <c r="F723" s="128"/>
      <c r="G723" s="128"/>
    </row>
    <row r="724" spans="6:7" x14ac:dyDescent="0.2">
      <c r="F724" s="128"/>
      <c r="G724" s="128"/>
    </row>
    <row r="725" spans="6:7" x14ac:dyDescent="0.2">
      <c r="F725" s="128"/>
      <c r="G725" s="128"/>
    </row>
    <row r="726" spans="6:7" x14ac:dyDescent="0.2">
      <c r="F726" s="128"/>
      <c r="G726" s="128"/>
    </row>
    <row r="727" spans="6:7" x14ac:dyDescent="0.2">
      <c r="F727" s="128"/>
      <c r="G727" s="128"/>
    </row>
    <row r="728" spans="6:7" x14ac:dyDescent="0.2">
      <c r="F728" s="128"/>
      <c r="G728" s="128"/>
    </row>
    <row r="729" spans="6:7" x14ac:dyDescent="0.2">
      <c r="F729" s="128"/>
      <c r="G729" s="128"/>
    </row>
    <row r="730" spans="6:7" x14ac:dyDescent="0.2">
      <c r="F730" s="128"/>
      <c r="G730" s="128"/>
    </row>
    <row r="731" spans="6:7" x14ac:dyDescent="0.2">
      <c r="F731" s="128"/>
      <c r="G731" s="128"/>
    </row>
    <row r="732" spans="6:7" x14ac:dyDescent="0.2">
      <c r="F732" s="128"/>
      <c r="G732" s="128"/>
    </row>
    <row r="733" spans="6:7" x14ac:dyDescent="0.2">
      <c r="F733" s="128"/>
      <c r="G733" s="128"/>
    </row>
    <row r="734" spans="6:7" x14ac:dyDescent="0.2">
      <c r="F734" s="128"/>
      <c r="G734" s="128"/>
    </row>
    <row r="735" spans="6:7" x14ac:dyDescent="0.2">
      <c r="F735" s="128"/>
      <c r="G735" s="128"/>
    </row>
    <row r="736" spans="6:7" x14ac:dyDescent="0.2">
      <c r="F736" s="128"/>
      <c r="G736" s="128"/>
    </row>
    <row r="737" spans="6:7" x14ac:dyDescent="0.2">
      <c r="F737" s="128"/>
      <c r="G737" s="128"/>
    </row>
    <row r="738" spans="6:7" x14ac:dyDescent="0.2">
      <c r="F738" s="128"/>
      <c r="G738" s="128"/>
    </row>
    <row r="739" spans="6:7" x14ac:dyDescent="0.2">
      <c r="F739" s="128"/>
      <c r="G739" s="128"/>
    </row>
    <row r="740" spans="6:7" x14ac:dyDescent="0.2">
      <c r="F740" s="128"/>
      <c r="G740" s="128"/>
    </row>
    <row r="741" spans="6:7" x14ac:dyDescent="0.2">
      <c r="F741" s="128"/>
      <c r="G741" s="128"/>
    </row>
    <row r="742" spans="6:7" x14ac:dyDescent="0.2">
      <c r="F742" s="128"/>
      <c r="G742" s="128"/>
    </row>
    <row r="743" spans="6:7" x14ac:dyDescent="0.2">
      <c r="F743" s="128"/>
      <c r="G743" s="128"/>
    </row>
    <row r="744" spans="6:7" x14ac:dyDescent="0.2">
      <c r="F744" s="128"/>
      <c r="G744" s="128"/>
    </row>
    <row r="745" spans="6:7" x14ac:dyDescent="0.2">
      <c r="F745" s="128"/>
      <c r="G745" s="128"/>
    </row>
    <row r="746" spans="6:7" x14ac:dyDescent="0.2">
      <c r="F746" s="128"/>
      <c r="G746" s="128"/>
    </row>
    <row r="747" spans="6:7" x14ac:dyDescent="0.2">
      <c r="F747" s="128"/>
      <c r="G747" s="128"/>
    </row>
    <row r="748" spans="6:7" x14ac:dyDescent="0.2">
      <c r="F748" s="128"/>
      <c r="G748" s="128"/>
    </row>
    <row r="749" spans="6:7" x14ac:dyDescent="0.2">
      <c r="F749" s="128"/>
      <c r="G749" s="128"/>
    </row>
    <row r="750" spans="6:7" x14ac:dyDescent="0.2">
      <c r="F750" s="128"/>
      <c r="G750" s="128"/>
    </row>
    <row r="751" spans="6:7" x14ac:dyDescent="0.2">
      <c r="F751" s="128"/>
      <c r="G751" s="128"/>
    </row>
    <row r="752" spans="6:7" x14ac:dyDescent="0.2">
      <c r="F752" s="128"/>
      <c r="G752" s="128"/>
    </row>
    <row r="753" spans="6:7" x14ac:dyDescent="0.2">
      <c r="F753" s="128"/>
      <c r="G753" s="128"/>
    </row>
    <row r="754" spans="6:7" x14ac:dyDescent="0.2">
      <c r="F754" s="128"/>
      <c r="G754" s="128"/>
    </row>
    <row r="755" spans="6:7" x14ac:dyDescent="0.2">
      <c r="F755" s="128"/>
      <c r="G755" s="128"/>
    </row>
    <row r="756" spans="6:7" x14ac:dyDescent="0.2">
      <c r="F756" s="128"/>
      <c r="G756" s="128"/>
    </row>
    <row r="757" spans="6:7" x14ac:dyDescent="0.2">
      <c r="F757" s="128"/>
      <c r="G757" s="128"/>
    </row>
    <row r="758" spans="6:7" x14ac:dyDescent="0.2">
      <c r="F758" s="128"/>
      <c r="G758" s="128"/>
    </row>
    <row r="759" spans="6:7" x14ac:dyDescent="0.2">
      <c r="F759" s="128"/>
      <c r="G759" s="128"/>
    </row>
    <row r="760" spans="6:7" x14ac:dyDescent="0.2">
      <c r="F760" s="128"/>
      <c r="G760" s="128"/>
    </row>
    <row r="761" spans="6:7" x14ac:dyDescent="0.2">
      <c r="F761" s="128"/>
      <c r="G761" s="128"/>
    </row>
    <row r="762" spans="6:7" x14ac:dyDescent="0.2">
      <c r="F762" s="128"/>
      <c r="G762" s="128"/>
    </row>
    <row r="763" spans="6:7" x14ac:dyDescent="0.2">
      <c r="F763" s="128"/>
      <c r="G763" s="128"/>
    </row>
    <row r="764" spans="6:7" x14ac:dyDescent="0.2">
      <c r="F764" s="128"/>
      <c r="G764" s="128"/>
    </row>
    <row r="765" spans="6:7" x14ac:dyDescent="0.2">
      <c r="F765" s="128"/>
      <c r="G765" s="128"/>
    </row>
    <row r="766" spans="6:7" x14ac:dyDescent="0.2">
      <c r="F766" s="128"/>
      <c r="G766" s="128"/>
    </row>
    <row r="767" spans="6:7" x14ac:dyDescent="0.2">
      <c r="F767" s="128"/>
      <c r="G767" s="128"/>
    </row>
    <row r="768" spans="6:7" x14ac:dyDescent="0.2">
      <c r="F768" s="128"/>
      <c r="G768" s="128"/>
    </row>
    <row r="769" spans="6:7" x14ac:dyDescent="0.2">
      <c r="F769" s="128"/>
      <c r="G769" s="128"/>
    </row>
    <row r="770" spans="6:7" x14ac:dyDescent="0.2">
      <c r="F770" s="128"/>
      <c r="G770" s="128"/>
    </row>
    <row r="771" spans="6:7" x14ac:dyDescent="0.2">
      <c r="F771" s="128"/>
      <c r="G771" s="128"/>
    </row>
    <row r="772" spans="6:7" x14ac:dyDescent="0.2">
      <c r="F772" s="128"/>
      <c r="G772" s="128"/>
    </row>
    <row r="773" spans="6:7" x14ac:dyDescent="0.2">
      <c r="F773" s="128"/>
      <c r="G773" s="128"/>
    </row>
    <row r="774" spans="6:7" x14ac:dyDescent="0.2">
      <c r="F774" s="128"/>
      <c r="G774" s="128"/>
    </row>
    <row r="775" spans="6:7" x14ac:dyDescent="0.2">
      <c r="F775" s="128"/>
      <c r="G775" s="128"/>
    </row>
    <row r="776" spans="6:7" x14ac:dyDescent="0.2">
      <c r="F776" s="128"/>
      <c r="G776" s="128"/>
    </row>
    <row r="777" spans="6:7" x14ac:dyDescent="0.2">
      <c r="F777" s="128"/>
      <c r="G777" s="128"/>
    </row>
    <row r="778" spans="6:7" x14ac:dyDescent="0.2">
      <c r="F778" s="128"/>
      <c r="G778" s="128"/>
    </row>
    <row r="779" spans="6:7" x14ac:dyDescent="0.2">
      <c r="F779" s="128"/>
      <c r="G779" s="128"/>
    </row>
    <row r="780" spans="6:7" x14ac:dyDescent="0.2">
      <c r="F780" s="128"/>
      <c r="G780" s="128"/>
    </row>
    <row r="781" spans="6:7" x14ac:dyDescent="0.2">
      <c r="F781" s="128"/>
      <c r="G781" s="128"/>
    </row>
    <row r="782" spans="6:7" x14ac:dyDescent="0.2">
      <c r="F782" s="128"/>
      <c r="G782" s="128"/>
    </row>
    <row r="783" spans="6:7" x14ac:dyDescent="0.2">
      <c r="F783" s="128"/>
      <c r="G783" s="128"/>
    </row>
    <row r="784" spans="6:7" x14ac:dyDescent="0.2">
      <c r="F784" s="128"/>
      <c r="G784" s="128"/>
    </row>
    <row r="785" spans="6:7" x14ac:dyDescent="0.2">
      <c r="F785" s="128"/>
      <c r="G785" s="128"/>
    </row>
    <row r="786" spans="6:7" x14ac:dyDescent="0.2">
      <c r="F786" s="128"/>
      <c r="G786" s="128"/>
    </row>
    <row r="787" spans="6:7" x14ac:dyDescent="0.2">
      <c r="F787" s="128"/>
      <c r="G787" s="128"/>
    </row>
    <row r="788" spans="6:7" x14ac:dyDescent="0.2">
      <c r="F788" s="128"/>
      <c r="G788" s="128"/>
    </row>
    <row r="789" spans="6:7" x14ac:dyDescent="0.2">
      <c r="F789" s="128"/>
      <c r="G789" s="128"/>
    </row>
    <row r="790" spans="6:7" x14ac:dyDescent="0.2">
      <c r="F790" s="128"/>
      <c r="G790" s="128"/>
    </row>
    <row r="791" spans="6:7" x14ac:dyDescent="0.2">
      <c r="F791" s="128"/>
      <c r="G791" s="128"/>
    </row>
    <row r="792" spans="6:7" x14ac:dyDescent="0.2">
      <c r="F792" s="128"/>
      <c r="G792" s="128"/>
    </row>
    <row r="793" spans="6:7" x14ac:dyDescent="0.2">
      <c r="F793" s="128"/>
      <c r="G793" s="128"/>
    </row>
    <row r="794" spans="6:7" x14ac:dyDescent="0.2">
      <c r="F794" s="128"/>
      <c r="G794" s="128"/>
    </row>
    <row r="795" spans="6:7" x14ac:dyDescent="0.2">
      <c r="F795" s="128"/>
      <c r="G795" s="128"/>
    </row>
    <row r="796" spans="6:7" x14ac:dyDescent="0.2">
      <c r="F796" s="128"/>
      <c r="G796" s="128"/>
    </row>
    <row r="797" spans="6:7" x14ac:dyDescent="0.2">
      <c r="F797" s="128"/>
      <c r="G797" s="128"/>
    </row>
    <row r="798" spans="6:7" x14ac:dyDescent="0.2">
      <c r="F798" s="128"/>
      <c r="G798" s="128"/>
    </row>
    <row r="799" spans="6:7" x14ac:dyDescent="0.2">
      <c r="F799" s="128"/>
      <c r="G799" s="128"/>
    </row>
    <row r="800" spans="6:7" x14ac:dyDescent="0.2">
      <c r="F800" s="128"/>
      <c r="G800" s="128"/>
    </row>
    <row r="801" spans="6:7" x14ac:dyDescent="0.2">
      <c r="F801" s="128"/>
      <c r="G801" s="128"/>
    </row>
    <row r="802" spans="6:7" x14ac:dyDescent="0.2">
      <c r="F802" s="128"/>
      <c r="G802" s="128"/>
    </row>
    <row r="803" spans="6:7" x14ac:dyDescent="0.2">
      <c r="F803" s="128"/>
      <c r="G803" s="128"/>
    </row>
    <row r="804" spans="6:7" x14ac:dyDescent="0.2">
      <c r="F804" s="128"/>
      <c r="G804" s="128"/>
    </row>
    <row r="805" spans="6:7" x14ac:dyDescent="0.2">
      <c r="F805" s="128"/>
      <c r="G805" s="128"/>
    </row>
    <row r="806" spans="6:7" x14ac:dyDescent="0.2">
      <c r="F806" s="128"/>
      <c r="G806" s="128"/>
    </row>
    <row r="807" spans="6:7" x14ac:dyDescent="0.2">
      <c r="F807" s="128"/>
      <c r="G807" s="128"/>
    </row>
    <row r="808" spans="6:7" x14ac:dyDescent="0.2">
      <c r="F808" s="128"/>
      <c r="G808" s="128"/>
    </row>
    <row r="809" spans="6:7" x14ac:dyDescent="0.2">
      <c r="F809" s="128"/>
      <c r="G809" s="128"/>
    </row>
    <row r="810" spans="6:7" x14ac:dyDescent="0.2">
      <c r="F810" s="128"/>
      <c r="G810" s="128"/>
    </row>
    <row r="811" spans="6:7" x14ac:dyDescent="0.2">
      <c r="F811" s="128"/>
      <c r="G811" s="128"/>
    </row>
    <row r="812" spans="6:7" x14ac:dyDescent="0.2">
      <c r="F812" s="128"/>
      <c r="G812" s="128"/>
    </row>
    <row r="813" spans="6:7" x14ac:dyDescent="0.2">
      <c r="F813" s="128"/>
      <c r="G813" s="128"/>
    </row>
    <row r="814" spans="6:7" x14ac:dyDescent="0.2">
      <c r="F814" s="128"/>
      <c r="G814" s="128"/>
    </row>
    <row r="815" spans="6:7" x14ac:dyDescent="0.2">
      <c r="F815" s="128"/>
      <c r="G815" s="128"/>
    </row>
    <row r="816" spans="6:7" x14ac:dyDescent="0.2">
      <c r="F816" s="128"/>
      <c r="G816" s="128"/>
    </row>
    <row r="817" spans="6:7" x14ac:dyDescent="0.2">
      <c r="F817" s="128"/>
      <c r="G817" s="128"/>
    </row>
    <row r="818" spans="6:7" x14ac:dyDescent="0.2">
      <c r="F818" s="128"/>
      <c r="G818" s="128"/>
    </row>
    <row r="819" spans="6:7" x14ac:dyDescent="0.2">
      <c r="F819" s="128"/>
      <c r="G819" s="128"/>
    </row>
    <row r="820" spans="6:7" x14ac:dyDescent="0.2">
      <c r="F820" s="128"/>
      <c r="G820" s="128"/>
    </row>
    <row r="821" spans="6:7" x14ac:dyDescent="0.2">
      <c r="F821" s="128"/>
      <c r="G821" s="128"/>
    </row>
    <row r="822" spans="6:7" x14ac:dyDescent="0.2">
      <c r="F822" s="128"/>
      <c r="G822" s="128"/>
    </row>
    <row r="823" spans="6:7" x14ac:dyDescent="0.2">
      <c r="F823" s="128"/>
      <c r="G823" s="128"/>
    </row>
    <row r="824" spans="6:7" x14ac:dyDescent="0.2">
      <c r="F824" s="128"/>
      <c r="G824" s="128"/>
    </row>
    <row r="825" spans="6:7" x14ac:dyDescent="0.2">
      <c r="F825" s="128"/>
      <c r="G825" s="128"/>
    </row>
    <row r="826" spans="6:7" x14ac:dyDescent="0.2">
      <c r="F826" s="128"/>
      <c r="G826" s="128"/>
    </row>
    <row r="827" spans="6:7" x14ac:dyDescent="0.2">
      <c r="F827" s="128"/>
      <c r="G827" s="128"/>
    </row>
    <row r="828" spans="6:7" x14ac:dyDescent="0.2">
      <c r="F828" s="128"/>
      <c r="G828" s="128"/>
    </row>
    <row r="829" spans="6:7" x14ac:dyDescent="0.2">
      <c r="F829" s="128"/>
      <c r="G829" s="128"/>
    </row>
    <row r="830" spans="6:7" x14ac:dyDescent="0.2">
      <c r="F830" s="128"/>
      <c r="G830" s="128"/>
    </row>
    <row r="831" spans="6:7" x14ac:dyDescent="0.2">
      <c r="F831" s="128"/>
      <c r="G831" s="128"/>
    </row>
    <row r="832" spans="6:7" x14ac:dyDescent="0.2">
      <c r="F832" s="128"/>
      <c r="G832" s="128"/>
    </row>
    <row r="833" spans="6:7" x14ac:dyDescent="0.2">
      <c r="F833" s="128"/>
      <c r="G833" s="128"/>
    </row>
    <row r="834" spans="6:7" x14ac:dyDescent="0.2">
      <c r="F834" s="128"/>
      <c r="G834" s="128"/>
    </row>
    <row r="835" spans="6:7" x14ac:dyDescent="0.2">
      <c r="F835" s="128"/>
      <c r="G835" s="128"/>
    </row>
    <row r="836" spans="6:7" x14ac:dyDescent="0.2">
      <c r="F836" s="128"/>
      <c r="G836" s="128"/>
    </row>
    <row r="837" spans="6:7" x14ac:dyDescent="0.2">
      <c r="F837" s="128"/>
      <c r="G837" s="128"/>
    </row>
    <row r="838" spans="6:7" x14ac:dyDescent="0.2">
      <c r="F838" s="128"/>
      <c r="G838" s="128"/>
    </row>
    <row r="839" spans="6:7" x14ac:dyDescent="0.2">
      <c r="F839" s="128"/>
      <c r="G839" s="128"/>
    </row>
    <row r="840" spans="6:7" x14ac:dyDescent="0.2">
      <c r="F840" s="128"/>
      <c r="G840" s="128"/>
    </row>
    <row r="841" spans="6:7" x14ac:dyDescent="0.2">
      <c r="F841" s="128"/>
      <c r="G841" s="128"/>
    </row>
    <row r="842" spans="6:7" x14ac:dyDescent="0.2">
      <c r="F842" s="128"/>
      <c r="G842" s="128"/>
    </row>
    <row r="843" spans="6:7" x14ac:dyDescent="0.2">
      <c r="F843" s="128"/>
      <c r="G843" s="128"/>
    </row>
    <row r="844" spans="6:7" x14ac:dyDescent="0.2">
      <c r="F844" s="128"/>
      <c r="G844" s="128"/>
    </row>
    <row r="845" spans="6:7" x14ac:dyDescent="0.2">
      <c r="F845" s="128"/>
      <c r="G845" s="128"/>
    </row>
    <row r="846" spans="6:7" x14ac:dyDescent="0.2">
      <c r="F846" s="128"/>
      <c r="G846" s="128"/>
    </row>
    <row r="847" spans="6:7" x14ac:dyDescent="0.2">
      <c r="F847" s="128"/>
      <c r="G847" s="128"/>
    </row>
    <row r="848" spans="6:7" x14ac:dyDescent="0.2">
      <c r="F848" s="128"/>
      <c r="G848" s="128"/>
    </row>
    <row r="849" spans="6:7" x14ac:dyDescent="0.2">
      <c r="F849" s="128"/>
      <c r="G849" s="128"/>
    </row>
    <row r="850" spans="6:7" x14ac:dyDescent="0.2">
      <c r="F850" s="128"/>
      <c r="G850" s="128"/>
    </row>
    <row r="851" spans="6:7" x14ac:dyDescent="0.2">
      <c r="F851" s="128"/>
      <c r="G851" s="128"/>
    </row>
    <row r="852" spans="6:7" x14ac:dyDescent="0.2">
      <c r="F852" s="128"/>
      <c r="G852" s="128"/>
    </row>
    <row r="853" spans="6:7" x14ac:dyDescent="0.2">
      <c r="F853" s="128"/>
      <c r="G853" s="128"/>
    </row>
    <row r="854" spans="6:7" x14ac:dyDescent="0.2">
      <c r="F854" s="128"/>
      <c r="G854" s="128"/>
    </row>
    <row r="855" spans="6:7" x14ac:dyDescent="0.2">
      <c r="F855" s="128"/>
      <c r="G855" s="128"/>
    </row>
    <row r="856" spans="6:7" x14ac:dyDescent="0.2">
      <c r="F856" s="128"/>
      <c r="G856" s="128"/>
    </row>
    <row r="857" spans="6:7" x14ac:dyDescent="0.2">
      <c r="F857" s="128"/>
      <c r="G857" s="128"/>
    </row>
    <row r="858" spans="6:7" x14ac:dyDescent="0.2">
      <c r="F858" s="128"/>
      <c r="G858" s="128"/>
    </row>
    <row r="859" spans="6:7" x14ac:dyDescent="0.2">
      <c r="F859" s="128"/>
      <c r="G859" s="128"/>
    </row>
    <row r="860" spans="6:7" x14ac:dyDescent="0.2">
      <c r="F860" s="128"/>
      <c r="G860" s="128"/>
    </row>
    <row r="861" spans="6:7" x14ac:dyDescent="0.2">
      <c r="F861" s="128"/>
      <c r="G861" s="128"/>
    </row>
    <row r="862" spans="6:7" x14ac:dyDescent="0.2">
      <c r="F862" s="128"/>
      <c r="G862" s="128"/>
    </row>
    <row r="863" spans="6:7" x14ac:dyDescent="0.2">
      <c r="F863" s="128"/>
      <c r="G863" s="128"/>
    </row>
    <row r="864" spans="6:7" x14ac:dyDescent="0.2">
      <c r="F864" s="128"/>
      <c r="G864" s="128"/>
    </row>
    <row r="865" spans="6:7" x14ac:dyDescent="0.2">
      <c r="F865" s="128"/>
      <c r="G865" s="128"/>
    </row>
    <row r="866" spans="6:7" x14ac:dyDescent="0.2">
      <c r="F866" s="128"/>
      <c r="G866" s="128"/>
    </row>
    <row r="867" spans="6:7" x14ac:dyDescent="0.2">
      <c r="F867" s="128"/>
      <c r="G867" s="128"/>
    </row>
    <row r="868" spans="6:7" x14ac:dyDescent="0.2">
      <c r="F868" s="128"/>
      <c r="G868" s="128"/>
    </row>
    <row r="869" spans="6:7" x14ac:dyDescent="0.2">
      <c r="F869" s="128"/>
      <c r="G869" s="128"/>
    </row>
    <row r="870" spans="6:7" x14ac:dyDescent="0.2">
      <c r="F870" s="128"/>
      <c r="G870" s="128"/>
    </row>
    <row r="871" spans="6:7" x14ac:dyDescent="0.2">
      <c r="F871" s="128"/>
      <c r="G871" s="128"/>
    </row>
    <row r="872" spans="6:7" x14ac:dyDescent="0.2">
      <c r="F872" s="128"/>
      <c r="G872" s="128"/>
    </row>
    <row r="873" spans="6:7" x14ac:dyDescent="0.2">
      <c r="F873" s="128"/>
      <c r="G873" s="128"/>
    </row>
    <row r="874" spans="6:7" x14ac:dyDescent="0.2">
      <c r="F874" s="128"/>
      <c r="G874" s="128"/>
    </row>
    <row r="875" spans="6:7" x14ac:dyDescent="0.2">
      <c r="F875" s="128"/>
      <c r="G875" s="128"/>
    </row>
    <row r="876" spans="6:7" x14ac:dyDescent="0.2">
      <c r="F876" s="128"/>
      <c r="G876" s="128"/>
    </row>
    <row r="877" spans="6:7" x14ac:dyDescent="0.2">
      <c r="F877" s="128"/>
      <c r="G877" s="128"/>
    </row>
    <row r="878" spans="6:7" x14ac:dyDescent="0.2">
      <c r="F878" s="128"/>
      <c r="G878" s="128"/>
    </row>
    <row r="879" spans="6:7" x14ac:dyDescent="0.2">
      <c r="F879" s="128"/>
      <c r="G879" s="128"/>
    </row>
    <row r="880" spans="6:7" x14ac:dyDescent="0.2">
      <c r="F880" s="128"/>
      <c r="G880" s="128"/>
    </row>
    <row r="881" spans="6:7" x14ac:dyDescent="0.2">
      <c r="F881" s="128"/>
      <c r="G881" s="128"/>
    </row>
    <row r="882" spans="6:7" x14ac:dyDescent="0.2">
      <c r="F882" s="128"/>
      <c r="G882" s="128"/>
    </row>
    <row r="883" spans="6:7" x14ac:dyDescent="0.2">
      <c r="F883" s="128"/>
      <c r="G883" s="128"/>
    </row>
    <row r="884" spans="6:7" x14ac:dyDescent="0.2">
      <c r="F884" s="128"/>
      <c r="G884" s="128"/>
    </row>
    <row r="885" spans="6:7" x14ac:dyDescent="0.2">
      <c r="F885" s="128"/>
      <c r="G885" s="128"/>
    </row>
    <row r="886" spans="6:7" x14ac:dyDescent="0.2">
      <c r="F886" s="128"/>
      <c r="G886" s="128"/>
    </row>
    <row r="887" spans="6:7" x14ac:dyDescent="0.2">
      <c r="F887" s="128"/>
      <c r="G887" s="128"/>
    </row>
    <row r="888" spans="6:7" x14ac:dyDescent="0.2">
      <c r="F888" s="128"/>
      <c r="G888" s="128"/>
    </row>
    <row r="889" spans="6:7" x14ac:dyDescent="0.2">
      <c r="F889" s="128"/>
      <c r="G889" s="128"/>
    </row>
    <row r="890" spans="6:7" x14ac:dyDescent="0.2">
      <c r="F890" s="128"/>
      <c r="G890" s="128"/>
    </row>
    <row r="891" spans="6:7" x14ac:dyDescent="0.2">
      <c r="F891" s="128"/>
      <c r="G891" s="128"/>
    </row>
    <row r="892" spans="6:7" x14ac:dyDescent="0.2">
      <c r="F892" s="128"/>
      <c r="G892" s="128"/>
    </row>
    <row r="893" spans="6:7" x14ac:dyDescent="0.2">
      <c r="F893" s="128"/>
      <c r="G893" s="128"/>
    </row>
    <row r="894" spans="6:7" x14ac:dyDescent="0.2">
      <c r="F894" s="128"/>
      <c r="G894" s="128"/>
    </row>
    <row r="895" spans="6:7" x14ac:dyDescent="0.2">
      <c r="F895" s="128"/>
      <c r="G895" s="128"/>
    </row>
    <row r="896" spans="6:7" x14ac:dyDescent="0.2">
      <c r="F896" s="128"/>
      <c r="G896" s="128"/>
    </row>
    <row r="897" spans="6:7" x14ac:dyDescent="0.2">
      <c r="F897" s="128"/>
      <c r="G897" s="128"/>
    </row>
    <row r="898" spans="6:7" x14ac:dyDescent="0.2">
      <c r="F898" s="128"/>
      <c r="G898" s="128"/>
    </row>
    <row r="899" spans="6:7" x14ac:dyDescent="0.2">
      <c r="F899" s="128"/>
      <c r="G899" s="128"/>
    </row>
    <row r="900" spans="6:7" x14ac:dyDescent="0.2">
      <c r="F900" s="128"/>
      <c r="G900" s="128"/>
    </row>
    <row r="901" spans="6:7" x14ac:dyDescent="0.2">
      <c r="F901" s="128"/>
      <c r="G901" s="128"/>
    </row>
    <row r="902" spans="6:7" x14ac:dyDescent="0.2">
      <c r="F902" s="128"/>
      <c r="G902" s="128"/>
    </row>
    <row r="903" spans="6:7" x14ac:dyDescent="0.2">
      <c r="F903" s="128"/>
      <c r="G903" s="128"/>
    </row>
    <row r="904" spans="6:7" x14ac:dyDescent="0.2">
      <c r="F904" s="128"/>
      <c r="G904" s="128"/>
    </row>
    <row r="905" spans="6:7" x14ac:dyDescent="0.2">
      <c r="F905" s="128"/>
      <c r="G905" s="128"/>
    </row>
    <row r="906" spans="6:7" x14ac:dyDescent="0.2">
      <c r="F906" s="128"/>
      <c r="G906" s="128"/>
    </row>
    <row r="907" spans="6:7" x14ac:dyDescent="0.2">
      <c r="F907" s="128"/>
      <c r="G907" s="128"/>
    </row>
    <row r="908" spans="6:7" x14ac:dyDescent="0.2">
      <c r="F908" s="128"/>
      <c r="G908" s="128"/>
    </row>
    <row r="909" spans="6:7" x14ac:dyDescent="0.2">
      <c r="F909" s="128"/>
      <c r="G909" s="128"/>
    </row>
    <row r="910" spans="6:7" x14ac:dyDescent="0.2">
      <c r="F910" s="128"/>
      <c r="G910" s="128"/>
    </row>
    <row r="911" spans="6:7" x14ac:dyDescent="0.2">
      <c r="F911" s="128"/>
      <c r="G911" s="128"/>
    </row>
    <row r="912" spans="6:7" x14ac:dyDescent="0.2">
      <c r="F912" s="128"/>
      <c r="G912" s="128"/>
    </row>
    <row r="913" spans="6:7" x14ac:dyDescent="0.2">
      <c r="F913" s="128"/>
      <c r="G913" s="128"/>
    </row>
    <row r="914" spans="6:7" x14ac:dyDescent="0.2">
      <c r="F914" s="128"/>
      <c r="G914" s="128"/>
    </row>
    <row r="915" spans="6:7" x14ac:dyDescent="0.2">
      <c r="F915" s="128"/>
      <c r="G915" s="128"/>
    </row>
    <row r="916" spans="6:7" x14ac:dyDescent="0.2">
      <c r="F916" s="128"/>
      <c r="G916" s="128"/>
    </row>
    <row r="917" spans="6:7" x14ac:dyDescent="0.2">
      <c r="F917" s="128"/>
      <c r="G917" s="128"/>
    </row>
    <row r="918" spans="6:7" x14ac:dyDescent="0.2">
      <c r="F918" s="128"/>
      <c r="G918" s="128"/>
    </row>
    <row r="919" spans="6:7" x14ac:dyDescent="0.2">
      <c r="F919" s="128"/>
      <c r="G919" s="128"/>
    </row>
    <row r="920" spans="6:7" x14ac:dyDescent="0.2">
      <c r="F920" s="128"/>
      <c r="G920" s="128"/>
    </row>
    <row r="921" spans="6:7" x14ac:dyDescent="0.2">
      <c r="F921" s="128"/>
      <c r="G921" s="128"/>
    </row>
    <row r="922" spans="6:7" x14ac:dyDescent="0.2">
      <c r="F922" s="128"/>
      <c r="G922" s="128"/>
    </row>
    <row r="923" spans="6:7" x14ac:dyDescent="0.2">
      <c r="F923" s="128"/>
      <c r="G923" s="128"/>
    </row>
    <row r="924" spans="6:7" x14ac:dyDescent="0.2">
      <c r="F924" s="128"/>
      <c r="G924" s="128"/>
    </row>
    <row r="925" spans="6:7" x14ac:dyDescent="0.2">
      <c r="F925" s="128"/>
      <c r="G925" s="128"/>
    </row>
    <row r="926" spans="6:7" x14ac:dyDescent="0.2">
      <c r="F926" s="128"/>
      <c r="G926" s="128"/>
    </row>
    <row r="927" spans="6:7" x14ac:dyDescent="0.2">
      <c r="F927" s="128"/>
      <c r="G927" s="128"/>
    </row>
    <row r="928" spans="6:7" x14ac:dyDescent="0.2">
      <c r="F928" s="128"/>
      <c r="G928" s="128"/>
    </row>
    <row r="929" spans="6:7" x14ac:dyDescent="0.2">
      <c r="F929" s="128"/>
      <c r="G929" s="128"/>
    </row>
    <row r="930" spans="6:7" x14ac:dyDescent="0.2">
      <c r="F930" s="128"/>
      <c r="G930" s="128"/>
    </row>
    <row r="931" spans="6:7" x14ac:dyDescent="0.2">
      <c r="F931" s="128"/>
      <c r="G931" s="128"/>
    </row>
    <row r="932" spans="6:7" x14ac:dyDescent="0.2">
      <c r="F932" s="128"/>
      <c r="G932" s="128"/>
    </row>
    <row r="933" spans="6:7" x14ac:dyDescent="0.2">
      <c r="F933" s="128"/>
      <c r="G933" s="128"/>
    </row>
    <row r="934" spans="6:7" x14ac:dyDescent="0.2">
      <c r="F934" s="128"/>
      <c r="G934" s="128"/>
    </row>
    <row r="935" spans="6:7" x14ac:dyDescent="0.2">
      <c r="F935" s="128"/>
      <c r="G935" s="128"/>
    </row>
    <row r="936" spans="6:7" x14ac:dyDescent="0.2">
      <c r="F936" s="128"/>
      <c r="G936" s="128"/>
    </row>
    <row r="937" spans="6:7" x14ac:dyDescent="0.2">
      <c r="F937" s="128"/>
      <c r="G937" s="128"/>
    </row>
    <row r="938" spans="6:7" x14ac:dyDescent="0.2">
      <c r="F938" s="128"/>
      <c r="G938" s="128"/>
    </row>
    <row r="939" spans="6:7" x14ac:dyDescent="0.2">
      <c r="F939" s="128"/>
      <c r="G939" s="128"/>
    </row>
    <row r="940" spans="6:7" x14ac:dyDescent="0.2">
      <c r="F940" s="128"/>
      <c r="G940" s="128"/>
    </row>
    <row r="941" spans="6:7" x14ac:dyDescent="0.2">
      <c r="F941" s="128"/>
      <c r="G941" s="128"/>
    </row>
    <row r="942" spans="6:7" x14ac:dyDescent="0.2">
      <c r="F942" s="128"/>
      <c r="G942" s="128"/>
    </row>
    <row r="943" spans="6:7" x14ac:dyDescent="0.2">
      <c r="F943" s="128"/>
      <c r="G943" s="128"/>
    </row>
    <row r="944" spans="6:7" x14ac:dyDescent="0.2">
      <c r="F944" s="128"/>
      <c r="G944" s="128"/>
    </row>
    <row r="945" spans="6:7" x14ac:dyDescent="0.2">
      <c r="F945" s="128"/>
      <c r="G945" s="128"/>
    </row>
    <row r="946" spans="6:7" x14ac:dyDescent="0.2">
      <c r="F946" s="128"/>
      <c r="G946" s="128"/>
    </row>
    <row r="947" spans="6:7" x14ac:dyDescent="0.2">
      <c r="F947" s="128"/>
      <c r="G947" s="128"/>
    </row>
    <row r="948" spans="6:7" x14ac:dyDescent="0.2">
      <c r="F948" s="128"/>
      <c r="G948" s="128"/>
    </row>
    <row r="949" spans="6:7" x14ac:dyDescent="0.2">
      <c r="F949" s="128"/>
      <c r="G949" s="128"/>
    </row>
    <row r="950" spans="6:7" x14ac:dyDescent="0.2">
      <c r="F950" s="128"/>
      <c r="G950" s="128"/>
    </row>
    <row r="951" spans="6:7" x14ac:dyDescent="0.2">
      <c r="F951" s="128"/>
      <c r="G951" s="128"/>
    </row>
    <row r="952" spans="6:7" x14ac:dyDescent="0.2">
      <c r="F952" s="128"/>
      <c r="G952" s="128"/>
    </row>
    <row r="953" spans="6:7" x14ac:dyDescent="0.2">
      <c r="F953" s="128"/>
      <c r="G953" s="128"/>
    </row>
    <row r="954" spans="6:7" x14ac:dyDescent="0.2">
      <c r="F954" s="128"/>
      <c r="G954" s="128"/>
    </row>
    <row r="955" spans="6:7" x14ac:dyDescent="0.2">
      <c r="F955" s="128"/>
      <c r="G955" s="128"/>
    </row>
    <row r="956" spans="6:7" x14ac:dyDescent="0.2">
      <c r="F956" s="128"/>
      <c r="G956" s="128"/>
    </row>
    <row r="957" spans="6:7" x14ac:dyDescent="0.2">
      <c r="F957" s="128"/>
      <c r="G957" s="128"/>
    </row>
    <row r="958" spans="6:7" x14ac:dyDescent="0.2">
      <c r="F958" s="128"/>
      <c r="G958" s="128"/>
    </row>
    <row r="959" spans="6:7" x14ac:dyDescent="0.2">
      <c r="F959" s="128"/>
      <c r="G959" s="128"/>
    </row>
    <row r="960" spans="6:7" x14ac:dyDescent="0.2">
      <c r="F960" s="128"/>
      <c r="G960" s="128"/>
    </row>
    <row r="961" spans="6:7" x14ac:dyDescent="0.2">
      <c r="F961" s="128"/>
      <c r="G961" s="128"/>
    </row>
    <row r="962" spans="6:7" x14ac:dyDescent="0.2">
      <c r="F962" s="128"/>
      <c r="G962" s="128"/>
    </row>
    <row r="963" spans="6:7" x14ac:dyDescent="0.2">
      <c r="F963" s="128"/>
      <c r="G963" s="128"/>
    </row>
    <row r="964" spans="6:7" x14ac:dyDescent="0.2">
      <c r="F964" s="128"/>
      <c r="G964" s="128"/>
    </row>
    <row r="965" spans="6:7" x14ac:dyDescent="0.2">
      <c r="F965" s="128"/>
      <c r="G965" s="128"/>
    </row>
    <row r="966" spans="6:7" x14ac:dyDescent="0.2">
      <c r="F966" s="128"/>
      <c r="G966" s="128"/>
    </row>
    <row r="967" spans="6:7" x14ac:dyDescent="0.2">
      <c r="F967" s="128"/>
      <c r="G967" s="128"/>
    </row>
    <row r="968" spans="6:7" x14ac:dyDescent="0.2">
      <c r="F968" s="128"/>
      <c r="G968" s="128"/>
    </row>
    <row r="969" spans="6:7" x14ac:dyDescent="0.2">
      <c r="F969" s="128"/>
      <c r="G969" s="128"/>
    </row>
    <row r="970" spans="6:7" x14ac:dyDescent="0.2">
      <c r="F970" s="128"/>
      <c r="G970" s="128"/>
    </row>
    <row r="971" spans="6:7" x14ac:dyDescent="0.2">
      <c r="F971" s="128"/>
      <c r="G971" s="128"/>
    </row>
    <row r="972" spans="6:7" x14ac:dyDescent="0.2">
      <c r="F972" s="128"/>
      <c r="G972" s="128"/>
    </row>
    <row r="973" spans="6:7" x14ac:dyDescent="0.2">
      <c r="F973" s="128"/>
      <c r="G973" s="128"/>
    </row>
    <row r="974" spans="6:7" x14ac:dyDescent="0.2">
      <c r="F974" s="128"/>
      <c r="G974" s="128"/>
    </row>
    <row r="975" spans="6:7" x14ac:dyDescent="0.2">
      <c r="F975" s="128"/>
      <c r="G975" s="128"/>
    </row>
    <row r="976" spans="6:7" x14ac:dyDescent="0.2">
      <c r="F976" s="128"/>
      <c r="G976" s="128"/>
    </row>
    <row r="977" spans="6:7" x14ac:dyDescent="0.2">
      <c r="F977" s="128"/>
      <c r="G977" s="128"/>
    </row>
    <row r="978" spans="6:7" x14ac:dyDescent="0.2">
      <c r="F978" s="128"/>
      <c r="G978" s="128"/>
    </row>
    <row r="979" spans="6:7" x14ac:dyDescent="0.2">
      <c r="F979" s="128"/>
      <c r="G979" s="128"/>
    </row>
    <row r="980" spans="6:7" x14ac:dyDescent="0.2">
      <c r="F980" s="128"/>
      <c r="G980" s="128"/>
    </row>
    <row r="981" spans="6:7" x14ac:dyDescent="0.2">
      <c r="F981" s="128"/>
      <c r="G981" s="128"/>
    </row>
    <row r="982" spans="6:7" x14ac:dyDescent="0.2">
      <c r="F982" s="128"/>
      <c r="G982" s="128"/>
    </row>
    <row r="983" spans="6:7" x14ac:dyDescent="0.2">
      <c r="F983" s="128"/>
      <c r="G983" s="128"/>
    </row>
    <row r="984" spans="6:7" x14ac:dyDescent="0.2">
      <c r="F984" s="128"/>
      <c r="G984" s="128"/>
    </row>
    <row r="985" spans="6:7" x14ac:dyDescent="0.2">
      <c r="F985" s="128"/>
      <c r="G985" s="128"/>
    </row>
    <row r="986" spans="6:7" x14ac:dyDescent="0.2">
      <c r="F986" s="128"/>
      <c r="G986" s="128"/>
    </row>
    <row r="987" spans="6:7" x14ac:dyDescent="0.2">
      <c r="F987" s="128"/>
      <c r="G987" s="128"/>
    </row>
    <row r="988" spans="6:7" x14ac:dyDescent="0.2">
      <c r="F988" s="128"/>
      <c r="G988" s="128"/>
    </row>
    <row r="989" spans="6:7" x14ac:dyDescent="0.2">
      <c r="F989" s="128"/>
      <c r="G989" s="128"/>
    </row>
    <row r="990" spans="6:7" x14ac:dyDescent="0.2">
      <c r="F990" s="128"/>
      <c r="G990" s="128"/>
    </row>
    <row r="991" spans="6:7" x14ac:dyDescent="0.2">
      <c r="F991" s="128"/>
      <c r="G991" s="128"/>
    </row>
    <row r="992" spans="6:7" x14ac:dyDescent="0.2">
      <c r="F992" s="128"/>
      <c r="G992" s="128"/>
    </row>
    <row r="993" spans="6:7" x14ac:dyDescent="0.2">
      <c r="F993" s="128"/>
      <c r="G993" s="128"/>
    </row>
    <row r="994" spans="6:7" x14ac:dyDescent="0.2">
      <c r="F994" s="128"/>
      <c r="G994" s="128"/>
    </row>
    <row r="995" spans="6:7" x14ac:dyDescent="0.2">
      <c r="F995" s="128"/>
      <c r="G995" s="128"/>
    </row>
    <row r="996" spans="6:7" x14ac:dyDescent="0.2">
      <c r="F996" s="128"/>
      <c r="G996" s="128"/>
    </row>
    <row r="997" spans="6:7" x14ac:dyDescent="0.2">
      <c r="F997" s="128"/>
      <c r="G997" s="128"/>
    </row>
    <row r="998" spans="6:7" x14ac:dyDescent="0.2">
      <c r="F998" s="128"/>
      <c r="G998" s="128"/>
    </row>
    <row r="999" spans="6:7" x14ac:dyDescent="0.2">
      <c r="F999" s="128"/>
      <c r="G999" s="128"/>
    </row>
    <row r="1000" spans="6:7" x14ac:dyDescent="0.2">
      <c r="F1000" s="128"/>
      <c r="G1000" s="128"/>
    </row>
    <row r="1001" spans="6:7" x14ac:dyDescent="0.2">
      <c r="F1001" s="128"/>
      <c r="G1001" s="128"/>
    </row>
    <row r="1002" spans="6:7" x14ac:dyDescent="0.2">
      <c r="F1002" s="128"/>
      <c r="G1002" s="128"/>
    </row>
    <row r="1003" spans="6:7" x14ac:dyDescent="0.2">
      <c r="F1003" s="128"/>
      <c r="G1003" s="128"/>
    </row>
    <row r="1004" spans="6:7" x14ac:dyDescent="0.2">
      <c r="F1004" s="128"/>
      <c r="G1004" s="128"/>
    </row>
    <row r="1005" spans="6:7" x14ac:dyDescent="0.2">
      <c r="F1005" s="128"/>
      <c r="G1005" s="128"/>
    </row>
    <row r="1006" spans="6:7" x14ac:dyDescent="0.2">
      <c r="F1006" s="128"/>
      <c r="G1006" s="128"/>
    </row>
    <row r="1007" spans="6:7" x14ac:dyDescent="0.2">
      <c r="F1007" s="128"/>
      <c r="G1007" s="128"/>
    </row>
    <row r="1008" spans="6:7" x14ac:dyDescent="0.2">
      <c r="F1008" s="128"/>
      <c r="G1008" s="128"/>
    </row>
    <row r="1009" spans="6:7" x14ac:dyDescent="0.2">
      <c r="F1009" s="128"/>
      <c r="G1009" s="128"/>
    </row>
    <row r="1010" spans="6:7" x14ac:dyDescent="0.2">
      <c r="F1010" s="128"/>
      <c r="G1010" s="128"/>
    </row>
    <row r="1011" spans="6:7" x14ac:dyDescent="0.2">
      <c r="F1011" s="128"/>
      <c r="G1011" s="128"/>
    </row>
    <row r="1012" spans="6:7" x14ac:dyDescent="0.2">
      <c r="F1012" s="128"/>
      <c r="G1012" s="128"/>
    </row>
    <row r="1013" spans="6:7" x14ac:dyDescent="0.2">
      <c r="F1013" s="128"/>
      <c r="G1013" s="128"/>
    </row>
    <row r="1014" spans="6:7" x14ac:dyDescent="0.2">
      <c r="F1014" s="128"/>
      <c r="G1014" s="128"/>
    </row>
    <row r="1015" spans="6:7" x14ac:dyDescent="0.2">
      <c r="F1015" s="128"/>
      <c r="G1015" s="128"/>
    </row>
    <row r="1016" spans="6:7" x14ac:dyDescent="0.2">
      <c r="F1016" s="128"/>
      <c r="G1016" s="128"/>
    </row>
    <row r="1017" spans="6:7" x14ac:dyDescent="0.2">
      <c r="F1017" s="128"/>
      <c r="G1017" s="128"/>
    </row>
    <row r="1018" spans="6:7" x14ac:dyDescent="0.2">
      <c r="F1018" s="128"/>
      <c r="G1018" s="128"/>
    </row>
    <row r="1019" spans="6:7" x14ac:dyDescent="0.2">
      <c r="F1019" s="128"/>
      <c r="G1019" s="128"/>
    </row>
    <row r="1020" spans="6:7" x14ac:dyDescent="0.2">
      <c r="F1020" s="128"/>
      <c r="G1020" s="128"/>
    </row>
    <row r="1021" spans="6:7" x14ac:dyDescent="0.2">
      <c r="F1021" s="128"/>
      <c r="G1021" s="128"/>
    </row>
    <row r="1022" spans="6:7" x14ac:dyDescent="0.2">
      <c r="F1022" s="128"/>
      <c r="G1022" s="128"/>
    </row>
    <row r="1023" spans="6:7" x14ac:dyDescent="0.2">
      <c r="F1023" s="128"/>
      <c r="G1023" s="128"/>
    </row>
    <row r="1024" spans="6:7" x14ac:dyDescent="0.2">
      <c r="F1024" s="128"/>
      <c r="G1024" s="128"/>
    </row>
    <row r="1025" spans="6:7" x14ac:dyDescent="0.2">
      <c r="F1025" s="128"/>
      <c r="G1025" s="128"/>
    </row>
    <row r="1026" spans="6:7" x14ac:dyDescent="0.2">
      <c r="F1026" s="128"/>
      <c r="G1026" s="128"/>
    </row>
    <row r="1027" spans="6:7" x14ac:dyDescent="0.2">
      <c r="F1027" s="128"/>
      <c r="G1027" s="128"/>
    </row>
    <row r="1028" spans="6:7" x14ac:dyDescent="0.2">
      <c r="F1028" s="128"/>
      <c r="G1028" s="128"/>
    </row>
    <row r="1029" spans="6:7" x14ac:dyDescent="0.2">
      <c r="F1029" s="128"/>
      <c r="G1029" s="128"/>
    </row>
    <row r="1030" spans="6:7" x14ac:dyDescent="0.2">
      <c r="F1030" s="128"/>
      <c r="G1030" s="128"/>
    </row>
    <row r="1031" spans="6:7" x14ac:dyDescent="0.2">
      <c r="F1031" s="128"/>
      <c r="G1031" s="128"/>
    </row>
    <row r="1032" spans="6:7" x14ac:dyDescent="0.2">
      <c r="F1032" s="128"/>
      <c r="G1032" s="128"/>
    </row>
    <row r="1033" spans="6:7" x14ac:dyDescent="0.2">
      <c r="F1033" s="128"/>
      <c r="G1033" s="128"/>
    </row>
    <row r="1034" spans="6:7" x14ac:dyDescent="0.2">
      <c r="F1034" s="128"/>
      <c r="G1034" s="128"/>
    </row>
    <row r="1035" spans="6:7" x14ac:dyDescent="0.2">
      <c r="F1035" s="128"/>
      <c r="G1035" s="128"/>
    </row>
    <row r="1036" spans="6:7" x14ac:dyDescent="0.2">
      <c r="F1036" s="128"/>
      <c r="G1036" s="128"/>
    </row>
    <row r="1037" spans="6:7" x14ac:dyDescent="0.2">
      <c r="F1037" s="128"/>
      <c r="G1037" s="128"/>
    </row>
    <row r="1038" spans="6:7" x14ac:dyDescent="0.2">
      <c r="F1038" s="128"/>
      <c r="G1038" s="128"/>
    </row>
    <row r="1039" spans="6:7" x14ac:dyDescent="0.2">
      <c r="F1039" s="128"/>
      <c r="G1039" s="128"/>
    </row>
    <row r="1040" spans="6:7" x14ac:dyDescent="0.2">
      <c r="F1040" s="128"/>
      <c r="G1040" s="128"/>
    </row>
    <row r="1041" spans="6:7" x14ac:dyDescent="0.2">
      <c r="F1041" s="128"/>
      <c r="G1041" s="128"/>
    </row>
    <row r="1042" spans="6:7" x14ac:dyDescent="0.2">
      <c r="F1042" s="128"/>
      <c r="G1042" s="128"/>
    </row>
    <row r="1043" spans="6:7" x14ac:dyDescent="0.2">
      <c r="F1043" s="128"/>
      <c r="G1043" s="128"/>
    </row>
    <row r="1044" spans="6:7" x14ac:dyDescent="0.2">
      <c r="F1044" s="128"/>
      <c r="G1044" s="128"/>
    </row>
    <row r="1045" spans="6:7" x14ac:dyDescent="0.2">
      <c r="F1045" s="128"/>
      <c r="G1045" s="128"/>
    </row>
    <row r="1046" spans="6:7" x14ac:dyDescent="0.2">
      <c r="F1046" s="128"/>
      <c r="G1046" s="128"/>
    </row>
    <row r="1047" spans="6:7" x14ac:dyDescent="0.2">
      <c r="F1047" s="128"/>
      <c r="G1047" s="128"/>
    </row>
    <row r="1048" spans="6:7" x14ac:dyDescent="0.2">
      <c r="F1048" s="128"/>
      <c r="G1048" s="128"/>
    </row>
    <row r="1049" spans="6:7" x14ac:dyDescent="0.2">
      <c r="F1049" s="128"/>
      <c r="G1049" s="128"/>
    </row>
    <row r="1050" spans="6:7" x14ac:dyDescent="0.2">
      <c r="F1050" s="128"/>
      <c r="G1050" s="128"/>
    </row>
    <row r="1051" spans="6:7" x14ac:dyDescent="0.2">
      <c r="F1051" s="128"/>
      <c r="G1051" s="128"/>
    </row>
    <row r="1052" spans="6:7" x14ac:dyDescent="0.2">
      <c r="F1052" s="128"/>
      <c r="G1052" s="128"/>
    </row>
    <row r="1053" spans="6:7" x14ac:dyDescent="0.2">
      <c r="F1053" s="128"/>
      <c r="G1053" s="128"/>
    </row>
    <row r="1054" spans="6:7" x14ac:dyDescent="0.2">
      <c r="F1054" s="128"/>
      <c r="G1054" s="128"/>
    </row>
    <row r="1055" spans="6:7" x14ac:dyDescent="0.2">
      <c r="F1055" s="128"/>
      <c r="G1055" s="128"/>
    </row>
    <row r="1056" spans="6:7" x14ac:dyDescent="0.2">
      <c r="F1056" s="128"/>
      <c r="G1056" s="128"/>
    </row>
    <row r="1057" spans="6:7" x14ac:dyDescent="0.2">
      <c r="F1057" s="128"/>
      <c r="G1057" s="128"/>
    </row>
    <row r="1058" spans="6:7" x14ac:dyDescent="0.2">
      <c r="F1058" s="128"/>
      <c r="G1058" s="128"/>
    </row>
    <row r="1059" spans="6:7" x14ac:dyDescent="0.2">
      <c r="F1059" s="128"/>
      <c r="G1059" s="128"/>
    </row>
    <row r="1060" spans="6:7" x14ac:dyDescent="0.2">
      <c r="F1060" s="128"/>
      <c r="G1060" s="128"/>
    </row>
    <row r="1061" spans="6:7" x14ac:dyDescent="0.2">
      <c r="F1061" s="128"/>
      <c r="G1061" s="128"/>
    </row>
    <row r="1062" spans="6:7" x14ac:dyDescent="0.2">
      <c r="F1062" s="128"/>
      <c r="G1062" s="128"/>
    </row>
    <row r="1063" spans="6:7" x14ac:dyDescent="0.2">
      <c r="F1063" s="128"/>
      <c r="G1063" s="128"/>
    </row>
    <row r="1064" spans="6:7" x14ac:dyDescent="0.2">
      <c r="F1064" s="128"/>
      <c r="G1064" s="128"/>
    </row>
    <row r="1065" spans="6:7" x14ac:dyDescent="0.2">
      <c r="F1065" s="128"/>
      <c r="G1065" s="128"/>
    </row>
    <row r="1066" spans="6:7" x14ac:dyDescent="0.2">
      <c r="F1066" s="128"/>
      <c r="G1066" s="128"/>
    </row>
    <row r="1067" spans="6:7" x14ac:dyDescent="0.2">
      <c r="F1067" s="128"/>
      <c r="G1067" s="128"/>
    </row>
    <row r="1068" spans="6:7" x14ac:dyDescent="0.2">
      <c r="F1068" s="128"/>
      <c r="G1068" s="128"/>
    </row>
    <row r="1069" spans="6:7" x14ac:dyDescent="0.2">
      <c r="F1069" s="128"/>
      <c r="G1069" s="128"/>
    </row>
    <row r="1070" spans="6:7" x14ac:dyDescent="0.2">
      <c r="F1070" s="128"/>
      <c r="G1070" s="128"/>
    </row>
    <row r="1071" spans="6:7" x14ac:dyDescent="0.2">
      <c r="F1071" s="128"/>
      <c r="G1071" s="128"/>
    </row>
    <row r="1072" spans="6:7" x14ac:dyDescent="0.2">
      <c r="F1072" s="128"/>
      <c r="G1072" s="128"/>
    </row>
    <row r="1073" spans="6:7" x14ac:dyDescent="0.2">
      <c r="F1073" s="128"/>
      <c r="G1073" s="128"/>
    </row>
    <row r="1074" spans="6:7" x14ac:dyDescent="0.2">
      <c r="F1074" s="128"/>
      <c r="G1074" s="128"/>
    </row>
    <row r="1075" spans="6:7" x14ac:dyDescent="0.2">
      <c r="F1075" s="128"/>
      <c r="G1075" s="128"/>
    </row>
    <row r="1076" spans="6:7" x14ac:dyDescent="0.2">
      <c r="F1076" s="128"/>
      <c r="G1076" s="128"/>
    </row>
    <row r="1077" spans="6:7" x14ac:dyDescent="0.2">
      <c r="F1077" s="128"/>
      <c r="G1077" s="128"/>
    </row>
    <row r="1078" spans="6:7" x14ac:dyDescent="0.2">
      <c r="F1078" s="128"/>
      <c r="G1078" s="128"/>
    </row>
    <row r="1079" spans="6:7" x14ac:dyDescent="0.2">
      <c r="F1079" s="128"/>
      <c r="G1079" s="128"/>
    </row>
    <row r="1080" spans="6:7" x14ac:dyDescent="0.2">
      <c r="F1080" s="128"/>
      <c r="G1080" s="128"/>
    </row>
    <row r="1081" spans="6:7" x14ac:dyDescent="0.2">
      <c r="F1081" s="128"/>
      <c r="G1081" s="128"/>
    </row>
    <row r="1082" spans="6:7" x14ac:dyDescent="0.2">
      <c r="F1082" s="128"/>
      <c r="G1082" s="128"/>
    </row>
    <row r="1083" spans="6:7" x14ac:dyDescent="0.2">
      <c r="F1083" s="128"/>
      <c r="G1083" s="128"/>
    </row>
    <row r="1084" spans="6:7" x14ac:dyDescent="0.2">
      <c r="F1084" s="128"/>
      <c r="G1084" s="128"/>
    </row>
    <row r="1085" spans="6:7" x14ac:dyDescent="0.2">
      <c r="F1085" s="128"/>
      <c r="G1085" s="128"/>
    </row>
    <row r="1086" spans="6:7" x14ac:dyDescent="0.2">
      <c r="F1086" s="128"/>
      <c r="G1086" s="128"/>
    </row>
    <row r="1087" spans="6:7" x14ac:dyDescent="0.2">
      <c r="F1087" s="128"/>
      <c r="G1087" s="128"/>
    </row>
    <row r="1088" spans="6:7" x14ac:dyDescent="0.2">
      <c r="F1088" s="128"/>
      <c r="G1088" s="128"/>
    </row>
    <row r="1089" spans="6:7" x14ac:dyDescent="0.2">
      <c r="F1089" s="128"/>
      <c r="G1089" s="128"/>
    </row>
    <row r="1090" spans="6:7" x14ac:dyDescent="0.2">
      <c r="F1090" s="128"/>
      <c r="G1090" s="128"/>
    </row>
    <row r="1091" spans="6:7" x14ac:dyDescent="0.2">
      <c r="F1091" s="128"/>
      <c r="G1091" s="128"/>
    </row>
    <row r="1092" spans="6:7" x14ac:dyDescent="0.2">
      <c r="F1092" s="128"/>
      <c r="G1092" s="128"/>
    </row>
    <row r="1093" spans="6:7" x14ac:dyDescent="0.2">
      <c r="F1093" s="128"/>
      <c r="G1093" s="128"/>
    </row>
    <row r="1094" spans="6:7" x14ac:dyDescent="0.2">
      <c r="F1094" s="128"/>
      <c r="G1094" s="128"/>
    </row>
    <row r="1095" spans="6:7" x14ac:dyDescent="0.2">
      <c r="F1095" s="128"/>
      <c r="G1095" s="128"/>
    </row>
    <row r="1096" spans="6:7" x14ac:dyDescent="0.2">
      <c r="F1096" s="128"/>
      <c r="G1096" s="128"/>
    </row>
    <row r="1097" spans="6:7" x14ac:dyDescent="0.2">
      <c r="F1097" s="128"/>
      <c r="G1097" s="128"/>
    </row>
    <row r="1098" spans="6:7" x14ac:dyDescent="0.2">
      <c r="F1098" s="128"/>
      <c r="G1098" s="128"/>
    </row>
    <row r="1099" spans="6:7" x14ac:dyDescent="0.2">
      <c r="F1099" s="128"/>
      <c r="G1099" s="128"/>
    </row>
    <row r="1100" spans="6:7" x14ac:dyDescent="0.2">
      <c r="F1100" s="128"/>
      <c r="G1100" s="128"/>
    </row>
    <row r="1101" spans="6:7" x14ac:dyDescent="0.2">
      <c r="F1101" s="128"/>
      <c r="G1101" s="128"/>
    </row>
    <row r="1102" spans="6:7" x14ac:dyDescent="0.2">
      <c r="F1102" s="128"/>
      <c r="G1102" s="128"/>
    </row>
    <row r="1103" spans="6:7" x14ac:dyDescent="0.2">
      <c r="F1103" s="128"/>
      <c r="G1103" s="128"/>
    </row>
    <row r="1104" spans="6:7" x14ac:dyDescent="0.2">
      <c r="F1104" s="128"/>
      <c r="G1104" s="128"/>
    </row>
    <row r="1105" spans="6:7" x14ac:dyDescent="0.2">
      <c r="F1105" s="128"/>
      <c r="G1105" s="128"/>
    </row>
    <row r="1106" spans="6:7" x14ac:dyDescent="0.2">
      <c r="F1106" s="128"/>
      <c r="G1106" s="128"/>
    </row>
    <row r="1107" spans="6:7" x14ac:dyDescent="0.2">
      <c r="F1107" s="128"/>
      <c r="G1107" s="128"/>
    </row>
    <row r="1108" spans="6:7" x14ac:dyDescent="0.2">
      <c r="F1108" s="128"/>
      <c r="G1108" s="128"/>
    </row>
    <row r="1109" spans="6:7" x14ac:dyDescent="0.2">
      <c r="F1109" s="128"/>
      <c r="G1109" s="128"/>
    </row>
    <row r="1110" spans="6:7" x14ac:dyDescent="0.2">
      <c r="F1110" s="128"/>
      <c r="G1110" s="128"/>
    </row>
    <row r="1111" spans="6:7" x14ac:dyDescent="0.2">
      <c r="F1111" s="128"/>
      <c r="G1111" s="128"/>
    </row>
    <row r="1112" spans="6:7" x14ac:dyDescent="0.2">
      <c r="F1112" s="128"/>
      <c r="G1112" s="128"/>
    </row>
    <row r="1113" spans="6:7" x14ac:dyDescent="0.2">
      <c r="F1113" s="128"/>
      <c r="G1113" s="128"/>
    </row>
    <row r="1114" spans="6:7" x14ac:dyDescent="0.2">
      <c r="F1114" s="128"/>
      <c r="G1114" s="128"/>
    </row>
    <row r="1115" spans="6:7" x14ac:dyDescent="0.2">
      <c r="F1115" s="128"/>
      <c r="G1115" s="128"/>
    </row>
    <row r="1116" spans="6:7" x14ac:dyDescent="0.2">
      <c r="F1116" s="128"/>
      <c r="G1116" s="128"/>
    </row>
    <row r="1117" spans="6:7" x14ac:dyDescent="0.2">
      <c r="F1117" s="128"/>
      <c r="G1117" s="128"/>
    </row>
    <row r="1118" spans="6:7" x14ac:dyDescent="0.2">
      <c r="F1118" s="128"/>
      <c r="G1118" s="128"/>
    </row>
    <row r="1119" spans="6:7" x14ac:dyDescent="0.2">
      <c r="F1119" s="128"/>
      <c r="G1119" s="128"/>
    </row>
    <row r="1120" spans="6:7" x14ac:dyDescent="0.2">
      <c r="F1120" s="128"/>
      <c r="G1120" s="128"/>
    </row>
    <row r="1121" spans="6:7" x14ac:dyDescent="0.2">
      <c r="F1121" s="128"/>
      <c r="G1121" s="128"/>
    </row>
    <row r="1122" spans="6:7" x14ac:dyDescent="0.2">
      <c r="F1122" s="128"/>
      <c r="G1122" s="128"/>
    </row>
    <row r="1123" spans="6:7" x14ac:dyDescent="0.2">
      <c r="F1123" s="128"/>
      <c r="G1123" s="128"/>
    </row>
    <row r="1124" spans="6:7" x14ac:dyDescent="0.2">
      <c r="F1124" s="128"/>
      <c r="G1124" s="128"/>
    </row>
    <row r="1125" spans="6:7" x14ac:dyDescent="0.2">
      <c r="F1125" s="128"/>
      <c r="G1125" s="128"/>
    </row>
    <row r="1126" spans="6:7" x14ac:dyDescent="0.2">
      <c r="F1126" s="128"/>
      <c r="G1126" s="128"/>
    </row>
    <row r="1127" spans="6:7" x14ac:dyDescent="0.2">
      <c r="F1127" s="128"/>
      <c r="G1127" s="128"/>
    </row>
    <row r="1128" spans="6:7" x14ac:dyDescent="0.2">
      <c r="F1128" s="128"/>
      <c r="G1128" s="128"/>
    </row>
    <row r="1129" spans="6:7" x14ac:dyDescent="0.2">
      <c r="F1129" s="128"/>
      <c r="G1129" s="128"/>
    </row>
    <row r="1130" spans="6:7" x14ac:dyDescent="0.2">
      <c r="F1130" s="128"/>
      <c r="G1130" s="128"/>
    </row>
    <row r="1131" spans="6:7" x14ac:dyDescent="0.2">
      <c r="F1131" s="128"/>
      <c r="G1131" s="128"/>
    </row>
    <row r="1132" spans="6:7" x14ac:dyDescent="0.2">
      <c r="F1132" s="128"/>
      <c r="G1132" s="128"/>
    </row>
    <row r="1133" spans="6:7" x14ac:dyDescent="0.2">
      <c r="F1133" s="128"/>
      <c r="G1133" s="128"/>
    </row>
    <row r="1134" spans="6:7" x14ac:dyDescent="0.2">
      <c r="F1134" s="128"/>
      <c r="G1134" s="128"/>
    </row>
    <row r="1135" spans="6:7" x14ac:dyDescent="0.2">
      <c r="F1135" s="128"/>
      <c r="G1135" s="128"/>
    </row>
    <row r="1136" spans="6:7" x14ac:dyDescent="0.2">
      <c r="F1136" s="128"/>
      <c r="G1136" s="128"/>
    </row>
    <row r="1137" spans="6:7" x14ac:dyDescent="0.2">
      <c r="F1137" s="128"/>
      <c r="G1137" s="128"/>
    </row>
    <row r="1138" spans="6:7" x14ac:dyDescent="0.2">
      <c r="F1138" s="128"/>
      <c r="G1138" s="128"/>
    </row>
    <row r="1139" spans="6:7" x14ac:dyDescent="0.2">
      <c r="F1139" s="128"/>
      <c r="G1139" s="128"/>
    </row>
    <row r="1140" spans="6:7" x14ac:dyDescent="0.2">
      <c r="F1140" s="128"/>
      <c r="G1140" s="128"/>
    </row>
    <row r="1141" spans="6:7" x14ac:dyDescent="0.2">
      <c r="F1141" s="128"/>
      <c r="G1141" s="128"/>
    </row>
    <row r="1142" spans="6:7" x14ac:dyDescent="0.2">
      <c r="F1142" s="128"/>
      <c r="G1142" s="128"/>
    </row>
    <row r="1143" spans="6:7" x14ac:dyDescent="0.2">
      <c r="F1143" s="128"/>
      <c r="G1143" s="128"/>
    </row>
    <row r="1144" spans="6:7" x14ac:dyDescent="0.2">
      <c r="F1144" s="128"/>
      <c r="G1144" s="128"/>
    </row>
    <row r="1145" spans="6:7" x14ac:dyDescent="0.2">
      <c r="F1145" s="128"/>
      <c r="G1145" s="128"/>
    </row>
    <row r="1146" spans="6:7" x14ac:dyDescent="0.2">
      <c r="F1146" s="128"/>
      <c r="G1146" s="128"/>
    </row>
    <row r="1147" spans="6:7" x14ac:dyDescent="0.2">
      <c r="F1147" s="128"/>
      <c r="G1147" s="128"/>
    </row>
    <row r="1148" spans="6:7" x14ac:dyDescent="0.2">
      <c r="F1148" s="128"/>
      <c r="G1148" s="128"/>
    </row>
    <row r="1149" spans="6:7" x14ac:dyDescent="0.2">
      <c r="F1149" s="128"/>
      <c r="G1149" s="128"/>
    </row>
    <row r="1150" spans="6:7" x14ac:dyDescent="0.2">
      <c r="F1150" s="128"/>
      <c r="G1150" s="128"/>
    </row>
    <row r="1151" spans="6:7" x14ac:dyDescent="0.2">
      <c r="F1151" s="128"/>
      <c r="G1151" s="128"/>
    </row>
    <row r="1152" spans="6:7" x14ac:dyDescent="0.2">
      <c r="F1152" s="128"/>
      <c r="G1152" s="128"/>
    </row>
    <row r="1153" spans="6:7" x14ac:dyDescent="0.2">
      <c r="F1153" s="128"/>
      <c r="G1153" s="128"/>
    </row>
    <row r="1154" spans="6:7" x14ac:dyDescent="0.2">
      <c r="F1154" s="128"/>
      <c r="G1154" s="128"/>
    </row>
    <row r="1155" spans="6:7" x14ac:dyDescent="0.2">
      <c r="F1155" s="128"/>
      <c r="G1155" s="128"/>
    </row>
    <row r="1156" spans="6:7" x14ac:dyDescent="0.2">
      <c r="F1156" s="128"/>
      <c r="G1156" s="128"/>
    </row>
    <row r="1157" spans="6:7" x14ac:dyDescent="0.2">
      <c r="F1157" s="128"/>
      <c r="G1157" s="128"/>
    </row>
    <row r="1158" spans="6:7" x14ac:dyDescent="0.2">
      <c r="F1158" s="128"/>
      <c r="G1158" s="128"/>
    </row>
    <row r="1159" spans="6:7" x14ac:dyDescent="0.2">
      <c r="F1159" s="128"/>
      <c r="G1159" s="128"/>
    </row>
    <row r="1160" spans="6:7" x14ac:dyDescent="0.2">
      <c r="F1160" s="128"/>
      <c r="G1160" s="128"/>
    </row>
    <row r="1161" spans="6:7" x14ac:dyDescent="0.2">
      <c r="F1161" s="128"/>
      <c r="G1161" s="128"/>
    </row>
    <row r="1162" spans="6:7" x14ac:dyDescent="0.2">
      <c r="F1162" s="128"/>
      <c r="G1162" s="128"/>
    </row>
    <row r="1163" spans="6:7" x14ac:dyDescent="0.2">
      <c r="F1163" s="128"/>
      <c r="G1163" s="128"/>
    </row>
    <row r="1164" spans="6:7" x14ac:dyDescent="0.2">
      <c r="F1164" s="128"/>
      <c r="G1164" s="128"/>
    </row>
    <row r="1165" spans="6:7" x14ac:dyDescent="0.2">
      <c r="F1165" s="128"/>
      <c r="G1165" s="128"/>
    </row>
    <row r="1166" spans="6:7" x14ac:dyDescent="0.2">
      <c r="F1166" s="128"/>
      <c r="G1166" s="128"/>
    </row>
    <row r="1167" spans="6:7" x14ac:dyDescent="0.2">
      <c r="F1167" s="128"/>
      <c r="G1167" s="128"/>
    </row>
    <row r="1168" spans="6:7" x14ac:dyDescent="0.2">
      <c r="F1168" s="128"/>
      <c r="G1168" s="128"/>
    </row>
    <row r="1169" spans="6:7" x14ac:dyDescent="0.2">
      <c r="F1169" s="128"/>
      <c r="G1169" s="128"/>
    </row>
    <row r="1170" spans="6:7" x14ac:dyDescent="0.2">
      <c r="F1170" s="128"/>
      <c r="G1170" s="128"/>
    </row>
    <row r="1171" spans="6:7" x14ac:dyDescent="0.2">
      <c r="F1171" s="128"/>
      <c r="G1171" s="128"/>
    </row>
    <row r="1172" spans="6:7" x14ac:dyDescent="0.2">
      <c r="F1172" s="128"/>
      <c r="G1172" s="128"/>
    </row>
    <row r="1173" spans="6:7" x14ac:dyDescent="0.2">
      <c r="F1173" s="128"/>
      <c r="G1173" s="128"/>
    </row>
    <row r="1174" spans="6:7" x14ac:dyDescent="0.2">
      <c r="F1174" s="128"/>
      <c r="G1174" s="128"/>
    </row>
    <row r="1175" spans="6:7" x14ac:dyDescent="0.2">
      <c r="F1175" s="128"/>
      <c r="G1175" s="128"/>
    </row>
    <row r="1176" spans="6:7" x14ac:dyDescent="0.2">
      <c r="F1176" s="128"/>
      <c r="G1176" s="128"/>
    </row>
    <row r="1177" spans="6:7" x14ac:dyDescent="0.2">
      <c r="F1177" s="128"/>
      <c r="G1177" s="128"/>
    </row>
    <row r="1178" spans="6:7" x14ac:dyDescent="0.2">
      <c r="F1178" s="128"/>
      <c r="G1178" s="128"/>
    </row>
    <row r="1179" spans="6:7" x14ac:dyDescent="0.2">
      <c r="F1179" s="128"/>
      <c r="G1179" s="128"/>
    </row>
    <row r="1180" spans="6:7" x14ac:dyDescent="0.2">
      <c r="F1180" s="128"/>
      <c r="G1180" s="128"/>
    </row>
    <row r="1181" spans="6:7" x14ac:dyDescent="0.2">
      <c r="F1181" s="128"/>
      <c r="G1181" s="128"/>
    </row>
    <row r="1182" spans="6:7" x14ac:dyDescent="0.2">
      <c r="F1182" s="128"/>
      <c r="G1182" s="128"/>
    </row>
    <row r="1183" spans="6:7" x14ac:dyDescent="0.2">
      <c r="F1183" s="128"/>
      <c r="G1183" s="128"/>
    </row>
    <row r="1184" spans="6:7" x14ac:dyDescent="0.2">
      <c r="F1184" s="128"/>
      <c r="G1184" s="128"/>
    </row>
    <row r="1185" spans="6:7" x14ac:dyDescent="0.2">
      <c r="F1185" s="128"/>
      <c r="G1185" s="128"/>
    </row>
    <row r="1186" spans="6:7" x14ac:dyDescent="0.2">
      <c r="F1186" s="128"/>
      <c r="G1186" s="128"/>
    </row>
    <row r="1187" spans="6:7" x14ac:dyDescent="0.2">
      <c r="F1187" s="128"/>
      <c r="G1187" s="128"/>
    </row>
    <row r="1188" spans="6:7" x14ac:dyDescent="0.2">
      <c r="F1188" s="128"/>
      <c r="G1188" s="128"/>
    </row>
    <row r="1189" spans="6:7" x14ac:dyDescent="0.2">
      <c r="F1189" s="128"/>
      <c r="G1189" s="128"/>
    </row>
    <row r="1190" spans="6:7" x14ac:dyDescent="0.2">
      <c r="F1190" s="128"/>
      <c r="G1190" s="128"/>
    </row>
    <row r="1191" spans="6:7" x14ac:dyDescent="0.2">
      <c r="F1191" s="128"/>
      <c r="G1191" s="128"/>
    </row>
    <row r="1192" spans="6:7" x14ac:dyDescent="0.2">
      <c r="F1192" s="128"/>
      <c r="G1192" s="128"/>
    </row>
    <row r="1193" spans="6:7" x14ac:dyDescent="0.2">
      <c r="F1193" s="128"/>
      <c r="G1193" s="128"/>
    </row>
    <row r="1194" spans="6:7" x14ac:dyDescent="0.2">
      <c r="F1194" s="128"/>
      <c r="G1194" s="128"/>
    </row>
    <row r="1195" spans="6:7" x14ac:dyDescent="0.2">
      <c r="F1195" s="128"/>
      <c r="G1195" s="128"/>
    </row>
    <row r="1196" spans="6:7" x14ac:dyDescent="0.2">
      <c r="F1196" s="128"/>
      <c r="G1196" s="128"/>
    </row>
    <row r="1197" spans="6:7" x14ac:dyDescent="0.2">
      <c r="F1197" s="128"/>
      <c r="G1197" s="128"/>
    </row>
    <row r="1198" spans="6:7" x14ac:dyDescent="0.2">
      <c r="F1198" s="128"/>
      <c r="G1198" s="128"/>
    </row>
    <row r="1199" spans="6:7" x14ac:dyDescent="0.2">
      <c r="F1199" s="128"/>
      <c r="G1199" s="128"/>
    </row>
    <row r="1200" spans="6:7" x14ac:dyDescent="0.2">
      <c r="F1200" s="128"/>
      <c r="G1200" s="128"/>
    </row>
    <row r="1201" spans="6:7" x14ac:dyDescent="0.2">
      <c r="F1201" s="128"/>
      <c r="G1201" s="128"/>
    </row>
    <row r="1202" spans="6:7" x14ac:dyDescent="0.2">
      <c r="F1202" s="128"/>
      <c r="G1202" s="128"/>
    </row>
    <row r="1203" spans="6:7" x14ac:dyDescent="0.2">
      <c r="F1203" s="128"/>
      <c r="G1203" s="128"/>
    </row>
    <row r="1204" spans="6:7" x14ac:dyDescent="0.2">
      <c r="F1204" s="128"/>
      <c r="G1204" s="128"/>
    </row>
    <row r="1205" spans="6:7" x14ac:dyDescent="0.2">
      <c r="F1205" s="128"/>
      <c r="G1205" s="128"/>
    </row>
    <row r="1206" spans="6:7" x14ac:dyDescent="0.2">
      <c r="F1206" s="128"/>
      <c r="G1206" s="128"/>
    </row>
    <row r="1207" spans="6:7" x14ac:dyDescent="0.2">
      <c r="F1207" s="128"/>
      <c r="G1207" s="128"/>
    </row>
    <row r="1208" spans="6:7" x14ac:dyDescent="0.2">
      <c r="F1208" s="128"/>
      <c r="G1208" s="128"/>
    </row>
    <row r="1209" spans="6:7" x14ac:dyDescent="0.2">
      <c r="F1209" s="128"/>
      <c r="G1209" s="128"/>
    </row>
    <row r="1210" spans="6:7" x14ac:dyDescent="0.2">
      <c r="F1210" s="128"/>
      <c r="G1210" s="128"/>
    </row>
    <row r="1211" spans="6:7" x14ac:dyDescent="0.2">
      <c r="F1211" s="128"/>
      <c r="G1211" s="128"/>
    </row>
    <row r="1212" spans="6:7" x14ac:dyDescent="0.2">
      <c r="F1212" s="128"/>
      <c r="G1212" s="128"/>
    </row>
    <row r="1213" spans="6:7" x14ac:dyDescent="0.2">
      <c r="F1213" s="128"/>
      <c r="G1213" s="128"/>
    </row>
    <row r="1214" spans="6:7" x14ac:dyDescent="0.2">
      <c r="F1214" s="128"/>
      <c r="G1214" s="128"/>
    </row>
    <row r="1215" spans="6:7" x14ac:dyDescent="0.2">
      <c r="F1215" s="128"/>
      <c r="G1215" s="128"/>
    </row>
    <row r="1216" spans="6:7" x14ac:dyDescent="0.2">
      <c r="F1216" s="128"/>
      <c r="G1216" s="128"/>
    </row>
    <row r="1217" spans="6:7" x14ac:dyDescent="0.2">
      <c r="F1217" s="128"/>
      <c r="G1217" s="128"/>
    </row>
    <row r="1218" spans="6:7" x14ac:dyDescent="0.2">
      <c r="F1218" s="128"/>
      <c r="G1218" s="128"/>
    </row>
    <row r="1219" spans="6:7" x14ac:dyDescent="0.2">
      <c r="F1219" s="128"/>
      <c r="G1219" s="128"/>
    </row>
    <row r="1220" spans="6:7" x14ac:dyDescent="0.2">
      <c r="F1220" s="128"/>
      <c r="G1220" s="128"/>
    </row>
    <row r="1221" spans="6:7" x14ac:dyDescent="0.2">
      <c r="F1221" s="128"/>
      <c r="G1221" s="128"/>
    </row>
    <row r="1222" spans="6:7" x14ac:dyDescent="0.2">
      <c r="F1222" s="128"/>
      <c r="G1222" s="128"/>
    </row>
    <row r="1223" spans="6:7" x14ac:dyDescent="0.2">
      <c r="F1223" s="128"/>
      <c r="G1223" s="128"/>
    </row>
    <row r="1224" spans="6:7" x14ac:dyDescent="0.2">
      <c r="F1224" s="128"/>
      <c r="G1224" s="128"/>
    </row>
    <row r="1225" spans="6:7" x14ac:dyDescent="0.2">
      <c r="F1225" s="128"/>
      <c r="G1225" s="128"/>
    </row>
    <row r="1226" spans="6:7" x14ac:dyDescent="0.2">
      <c r="F1226" s="128"/>
      <c r="G1226" s="128"/>
    </row>
    <row r="1227" spans="6:7" x14ac:dyDescent="0.2">
      <c r="F1227" s="128"/>
      <c r="G1227" s="128"/>
    </row>
    <row r="1228" spans="6:7" x14ac:dyDescent="0.2">
      <c r="F1228" s="128"/>
      <c r="G1228" s="128"/>
    </row>
    <row r="1229" spans="6:7" x14ac:dyDescent="0.2">
      <c r="F1229" s="128"/>
      <c r="G1229" s="128"/>
    </row>
    <row r="1230" spans="6:7" x14ac:dyDescent="0.2">
      <c r="F1230" s="128"/>
      <c r="G1230" s="128"/>
    </row>
    <row r="1231" spans="6:7" x14ac:dyDescent="0.2">
      <c r="F1231" s="128"/>
      <c r="G1231" s="128"/>
    </row>
    <row r="1232" spans="6:7" x14ac:dyDescent="0.2">
      <c r="F1232" s="128"/>
      <c r="G1232" s="128"/>
    </row>
    <row r="1233" spans="6:7" x14ac:dyDescent="0.2">
      <c r="F1233" s="128"/>
      <c r="G1233" s="128"/>
    </row>
    <row r="1234" spans="6:7" x14ac:dyDescent="0.2">
      <c r="F1234" s="128"/>
      <c r="G1234" s="128"/>
    </row>
    <row r="1235" spans="6:7" x14ac:dyDescent="0.2">
      <c r="F1235" s="128"/>
      <c r="G1235" s="128"/>
    </row>
    <row r="1236" spans="6:7" x14ac:dyDescent="0.2">
      <c r="F1236" s="128"/>
      <c r="G1236" s="128"/>
    </row>
    <row r="1237" spans="6:7" x14ac:dyDescent="0.2">
      <c r="F1237" s="128"/>
      <c r="G1237" s="128"/>
    </row>
    <row r="1238" spans="6:7" x14ac:dyDescent="0.2">
      <c r="F1238" s="128"/>
      <c r="G1238" s="128"/>
    </row>
    <row r="1239" spans="6:7" x14ac:dyDescent="0.2">
      <c r="F1239" s="128"/>
      <c r="G1239" s="128"/>
    </row>
    <row r="1240" spans="6:7" x14ac:dyDescent="0.2">
      <c r="F1240" s="128"/>
      <c r="G1240" s="128"/>
    </row>
    <row r="1241" spans="6:7" x14ac:dyDescent="0.2">
      <c r="F1241" s="128"/>
      <c r="G1241" s="128"/>
    </row>
    <row r="1242" spans="6:7" x14ac:dyDescent="0.2">
      <c r="F1242" s="128"/>
      <c r="G1242" s="128"/>
    </row>
    <row r="1243" spans="6:7" x14ac:dyDescent="0.2">
      <c r="F1243" s="128"/>
      <c r="G1243" s="128"/>
    </row>
    <row r="1244" spans="6:7" x14ac:dyDescent="0.2">
      <c r="F1244" s="128"/>
      <c r="G1244" s="128"/>
    </row>
    <row r="1245" spans="6:7" x14ac:dyDescent="0.2">
      <c r="F1245" s="128"/>
      <c r="G1245" s="128"/>
    </row>
    <row r="1246" spans="6:7" x14ac:dyDescent="0.2">
      <c r="F1246" s="128"/>
      <c r="G1246" s="128"/>
    </row>
    <row r="1247" spans="6:7" x14ac:dyDescent="0.2">
      <c r="F1247" s="128"/>
      <c r="G1247" s="128"/>
    </row>
    <row r="1248" spans="6:7" x14ac:dyDescent="0.2">
      <c r="F1248" s="128"/>
      <c r="G1248" s="128"/>
    </row>
    <row r="1249" spans="6:7" x14ac:dyDescent="0.2">
      <c r="F1249" s="128"/>
      <c r="G1249" s="128"/>
    </row>
    <row r="1250" spans="6:7" x14ac:dyDescent="0.2">
      <c r="F1250" s="128"/>
      <c r="G1250" s="128"/>
    </row>
    <row r="1251" spans="6:7" x14ac:dyDescent="0.2">
      <c r="F1251" s="128"/>
      <c r="G1251" s="128"/>
    </row>
    <row r="1252" spans="6:7" x14ac:dyDescent="0.2">
      <c r="F1252" s="128"/>
      <c r="G1252" s="128"/>
    </row>
    <row r="1253" spans="6:7" x14ac:dyDescent="0.2">
      <c r="F1253" s="128"/>
      <c r="G1253" s="128"/>
    </row>
    <row r="1254" spans="6:7" x14ac:dyDescent="0.2">
      <c r="F1254" s="128"/>
      <c r="G1254" s="128"/>
    </row>
    <row r="1255" spans="6:7" x14ac:dyDescent="0.2">
      <c r="F1255" s="128"/>
      <c r="G1255" s="128"/>
    </row>
    <row r="1256" spans="6:7" x14ac:dyDescent="0.2">
      <c r="F1256" s="128"/>
      <c r="G1256" s="128"/>
    </row>
    <row r="1257" spans="6:7" x14ac:dyDescent="0.2">
      <c r="F1257" s="128"/>
      <c r="G1257" s="128"/>
    </row>
    <row r="1258" spans="6:7" x14ac:dyDescent="0.2">
      <c r="F1258" s="128"/>
      <c r="G1258" s="128"/>
    </row>
    <row r="1259" spans="6:7" x14ac:dyDescent="0.2">
      <c r="F1259" s="128"/>
      <c r="G1259" s="128"/>
    </row>
    <row r="1260" spans="6:7" x14ac:dyDescent="0.2">
      <c r="F1260" s="128"/>
      <c r="G1260" s="128"/>
    </row>
    <row r="1261" spans="6:7" x14ac:dyDescent="0.2">
      <c r="F1261" s="128"/>
      <c r="G1261" s="128"/>
    </row>
    <row r="1262" spans="6:7" x14ac:dyDescent="0.2">
      <c r="F1262" s="128"/>
      <c r="G1262" s="128"/>
    </row>
    <row r="1263" spans="6:7" x14ac:dyDescent="0.2">
      <c r="F1263" s="128"/>
      <c r="G1263" s="128"/>
    </row>
    <row r="1264" spans="6:7" x14ac:dyDescent="0.2">
      <c r="F1264" s="128"/>
      <c r="G1264" s="128"/>
    </row>
    <row r="1265" spans="6:7" x14ac:dyDescent="0.2">
      <c r="F1265" s="128"/>
      <c r="G1265" s="128"/>
    </row>
    <row r="1266" spans="6:7" x14ac:dyDescent="0.2">
      <c r="F1266" s="128"/>
      <c r="G1266" s="128"/>
    </row>
    <row r="1267" spans="6:7" x14ac:dyDescent="0.2">
      <c r="F1267" s="128"/>
      <c r="G1267" s="128"/>
    </row>
    <row r="1268" spans="6:7" x14ac:dyDescent="0.2">
      <c r="F1268" s="128"/>
      <c r="G1268" s="128"/>
    </row>
    <row r="1269" spans="6:7" x14ac:dyDescent="0.2">
      <c r="F1269" s="128"/>
      <c r="G1269" s="128"/>
    </row>
    <row r="1270" spans="6:7" x14ac:dyDescent="0.2">
      <c r="F1270" s="128"/>
      <c r="G1270" s="128"/>
    </row>
    <row r="1271" spans="6:7" x14ac:dyDescent="0.2">
      <c r="F1271" s="128"/>
      <c r="G1271" s="128"/>
    </row>
    <row r="1272" spans="6:7" x14ac:dyDescent="0.2">
      <c r="F1272" s="128"/>
      <c r="G1272" s="128"/>
    </row>
    <row r="1273" spans="6:7" x14ac:dyDescent="0.2">
      <c r="F1273" s="128"/>
      <c r="G1273" s="128"/>
    </row>
    <row r="1274" spans="6:7" x14ac:dyDescent="0.2">
      <c r="F1274" s="128"/>
      <c r="G1274" s="128"/>
    </row>
    <row r="1275" spans="6:7" x14ac:dyDescent="0.2">
      <c r="F1275" s="128"/>
      <c r="G1275" s="128"/>
    </row>
    <row r="1276" spans="6:7" x14ac:dyDescent="0.2">
      <c r="F1276" s="128"/>
      <c r="G1276" s="128"/>
    </row>
    <row r="1277" spans="6:7" x14ac:dyDescent="0.2">
      <c r="F1277" s="128"/>
      <c r="G1277" s="128"/>
    </row>
    <row r="1278" spans="6:7" x14ac:dyDescent="0.2">
      <c r="F1278" s="128"/>
      <c r="G1278" s="128"/>
    </row>
    <row r="1279" spans="6:7" x14ac:dyDescent="0.2">
      <c r="F1279" s="128"/>
      <c r="G1279" s="128"/>
    </row>
    <row r="1280" spans="6:7" x14ac:dyDescent="0.2">
      <c r="F1280" s="128"/>
      <c r="G1280" s="128"/>
    </row>
    <row r="1281" spans="6:7" x14ac:dyDescent="0.2">
      <c r="F1281" s="128"/>
      <c r="G1281" s="128"/>
    </row>
    <row r="1282" spans="6:7" x14ac:dyDescent="0.2">
      <c r="F1282" s="128"/>
      <c r="G1282" s="128"/>
    </row>
    <row r="1283" spans="6:7" x14ac:dyDescent="0.2">
      <c r="F1283" s="128"/>
      <c r="G1283" s="128"/>
    </row>
    <row r="1284" spans="6:7" x14ac:dyDescent="0.2">
      <c r="F1284" s="128"/>
      <c r="G1284" s="128"/>
    </row>
    <row r="1285" spans="6:7" x14ac:dyDescent="0.2">
      <c r="F1285" s="128"/>
      <c r="G1285" s="128"/>
    </row>
    <row r="1286" spans="6:7" x14ac:dyDescent="0.2">
      <c r="F1286" s="128"/>
      <c r="G1286" s="128"/>
    </row>
    <row r="1287" spans="6:7" x14ac:dyDescent="0.2">
      <c r="F1287" s="128"/>
      <c r="G1287" s="128"/>
    </row>
    <row r="1288" spans="6:7" x14ac:dyDescent="0.2">
      <c r="F1288" s="128"/>
      <c r="G1288" s="128"/>
    </row>
    <row r="1289" spans="6:7" x14ac:dyDescent="0.2">
      <c r="F1289" s="128"/>
      <c r="G1289" s="128"/>
    </row>
    <row r="1290" spans="6:7" x14ac:dyDescent="0.2">
      <c r="F1290" s="128"/>
      <c r="G1290" s="128"/>
    </row>
    <row r="1291" spans="6:7" x14ac:dyDescent="0.2">
      <c r="F1291" s="128"/>
      <c r="G1291" s="128"/>
    </row>
    <row r="1292" spans="6:7" x14ac:dyDescent="0.2">
      <c r="F1292" s="128"/>
      <c r="G1292" s="128"/>
    </row>
    <row r="1293" spans="6:7" x14ac:dyDescent="0.2">
      <c r="F1293" s="128"/>
      <c r="G1293" s="128"/>
    </row>
    <row r="1294" spans="6:7" x14ac:dyDescent="0.2">
      <c r="F1294" s="128"/>
      <c r="G1294" s="128"/>
    </row>
    <row r="1295" spans="6:7" x14ac:dyDescent="0.2">
      <c r="F1295" s="128"/>
      <c r="G1295" s="128"/>
    </row>
    <row r="1296" spans="6:7" x14ac:dyDescent="0.2">
      <c r="F1296" s="128"/>
      <c r="G1296" s="128"/>
    </row>
    <row r="1297" spans="6:7" x14ac:dyDescent="0.2">
      <c r="F1297" s="128"/>
      <c r="G1297" s="128"/>
    </row>
    <row r="1298" spans="6:7" x14ac:dyDescent="0.2">
      <c r="F1298" s="128"/>
      <c r="G1298" s="128"/>
    </row>
    <row r="1299" spans="6:7" x14ac:dyDescent="0.2">
      <c r="F1299" s="128"/>
      <c r="G1299" s="128"/>
    </row>
    <row r="1300" spans="6:7" x14ac:dyDescent="0.2">
      <c r="F1300" s="128"/>
      <c r="G1300" s="128"/>
    </row>
    <row r="1301" spans="6:7" x14ac:dyDescent="0.2">
      <c r="F1301" s="128"/>
      <c r="G1301" s="128"/>
    </row>
    <row r="1302" spans="6:7" x14ac:dyDescent="0.2">
      <c r="F1302" s="128"/>
      <c r="G1302" s="128"/>
    </row>
    <row r="1303" spans="6:7" x14ac:dyDescent="0.2">
      <c r="F1303" s="128"/>
      <c r="G1303" s="128"/>
    </row>
    <row r="1304" spans="6:7" x14ac:dyDescent="0.2">
      <c r="F1304" s="128"/>
      <c r="G1304" s="128"/>
    </row>
    <row r="1305" spans="6:7" x14ac:dyDescent="0.2">
      <c r="F1305" s="128"/>
      <c r="G1305" s="128"/>
    </row>
    <row r="1306" spans="6:7" x14ac:dyDescent="0.2">
      <c r="F1306" s="128"/>
      <c r="G1306" s="128"/>
    </row>
    <row r="1307" spans="6:7" x14ac:dyDescent="0.2">
      <c r="F1307" s="128"/>
      <c r="G1307" s="128"/>
    </row>
    <row r="1308" spans="6:7" x14ac:dyDescent="0.2">
      <c r="F1308" s="128"/>
      <c r="G1308" s="128"/>
    </row>
    <row r="1309" spans="6:7" x14ac:dyDescent="0.2">
      <c r="F1309" s="128"/>
      <c r="G1309" s="128"/>
    </row>
    <row r="1310" spans="6:7" x14ac:dyDescent="0.2">
      <c r="F1310" s="128"/>
      <c r="G1310" s="128"/>
    </row>
    <row r="1311" spans="6:7" x14ac:dyDescent="0.2">
      <c r="F1311" s="128"/>
      <c r="G1311" s="128"/>
    </row>
    <row r="1312" spans="6:7" x14ac:dyDescent="0.2">
      <c r="F1312" s="128"/>
      <c r="G1312" s="128"/>
    </row>
    <row r="1313" spans="6:7" x14ac:dyDescent="0.2">
      <c r="F1313" s="128"/>
      <c r="G1313" s="128"/>
    </row>
    <row r="1314" spans="6:7" x14ac:dyDescent="0.2">
      <c r="F1314" s="128"/>
      <c r="G1314" s="128"/>
    </row>
    <row r="1315" spans="6:7" x14ac:dyDescent="0.2">
      <c r="F1315" s="128"/>
      <c r="G1315" s="128"/>
    </row>
    <row r="1316" spans="6:7" x14ac:dyDescent="0.2">
      <c r="F1316" s="128"/>
      <c r="G1316" s="128"/>
    </row>
    <row r="1317" spans="6:7" x14ac:dyDescent="0.2">
      <c r="F1317" s="128"/>
      <c r="G1317" s="128"/>
    </row>
    <row r="1318" spans="6:7" x14ac:dyDescent="0.2">
      <c r="F1318" s="128"/>
      <c r="G1318" s="128"/>
    </row>
    <row r="1319" spans="6:7" x14ac:dyDescent="0.2">
      <c r="F1319" s="128"/>
      <c r="G1319" s="128"/>
    </row>
    <row r="1320" spans="6:7" x14ac:dyDescent="0.2">
      <c r="F1320" s="128"/>
      <c r="G1320" s="128"/>
    </row>
    <row r="1321" spans="6:7" x14ac:dyDescent="0.2">
      <c r="F1321" s="128"/>
      <c r="G1321" s="128"/>
    </row>
    <row r="1322" spans="6:7" x14ac:dyDescent="0.2">
      <c r="F1322" s="128"/>
      <c r="G1322" s="128"/>
    </row>
    <row r="1323" spans="6:7" x14ac:dyDescent="0.2">
      <c r="F1323" s="128"/>
      <c r="G1323" s="128"/>
    </row>
    <row r="1324" spans="6:7" x14ac:dyDescent="0.2">
      <c r="F1324" s="128"/>
      <c r="G1324" s="128"/>
    </row>
    <row r="1325" spans="6:7" x14ac:dyDescent="0.2">
      <c r="F1325" s="128"/>
      <c r="G1325" s="128"/>
    </row>
    <row r="1326" spans="6:7" x14ac:dyDescent="0.2">
      <c r="F1326" s="128"/>
      <c r="G1326" s="128"/>
    </row>
    <row r="1327" spans="6:7" x14ac:dyDescent="0.2">
      <c r="F1327" s="128"/>
      <c r="G1327" s="128"/>
    </row>
    <row r="1328" spans="6:7" x14ac:dyDescent="0.2">
      <c r="F1328" s="128"/>
      <c r="G1328" s="128"/>
    </row>
    <row r="1329" spans="6:7" x14ac:dyDescent="0.2">
      <c r="F1329" s="128"/>
      <c r="G1329" s="128"/>
    </row>
    <row r="1330" spans="6:7" x14ac:dyDescent="0.2">
      <c r="F1330" s="128"/>
      <c r="G1330" s="128"/>
    </row>
    <row r="1331" spans="6:7" x14ac:dyDescent="0.2">
      <c r="F1331" s="128"/>
      <c r="G1331" s="128"/>
    </row>
    <row r="1332" spans="6:7" x14ac:dyDescent="0.2">
      <c r="F1332" s="128"/>
      <c r="G1332" s="128"/>
    </row>
    <row r="1333" spans="6:7" x14ac:dyDescent="0.2">
      <c r="F1333" s="128"/>
      <c r="G1333" s="128"/>
    </row>
    <row r="1334" spans="6:7" x14ac:dyDescent="0.2">
      <c r="F1334" s="128"/>
      <c r="G1334" s="128"/>
    </row>
    <row r="1335" spans="6:7" x14ac:dyDescent="0.2">
      <c r="F1335" s="128"/>
      <c r="G1335" s="128"/>
    </row>
    <row r="1336" spans="6:7" x14ac:dyDescent="0.2">
      <c r="F1336" s="128"/>
      <c r="G1336" s="128"/>
    </row>
    <row r="1337" spans="6:7" x14ac:dyDescent="0.2">
      <c r="F1337" s="128"/>
      <c r="G1337" s="128"/>
    </row>
    <row r="1338" spans="6:7" x14ac:dyDescent="0.2">
      <c r="F1338" s="128"/>
      <c r="G1338" s="128"/>
    </row>
    <row r="1339" spans="6:7" x14ac:dyDescent="0.2">
      <c r="F1339" s="128"/>
      <c r="G1339" s="128"/>
    </row>
    <row r="1340" spans="6:7" x14ac:dyDescent="0.2">
      <c r="F1340" s="128"/>
      <c r="G1340" s="128"/>
    </row>
    <row r="1341" spans="6:7" x14ac:dyDescent="0.2">
      <c r="F1341" s="128"/>
      <c r="G1341" s="128"/>
    </row>
    <row r="1342" spans="6:7" x14ac:dyDescent="0.2">
      <c r="F1342" s="128"/>
      <c r="G1342" s="128"/>
    </row>
    <row r="1343" spans="6:7" x14ac:dyDescent="0.2">
      <c r="F1343" s="128"/>
      <c r="G1343" s="128"/>
    </row>
  </sheetData>
  <sheetProtection algorithmName="SHA-512" hashValue="8C6/W6QhQsZUI/wtcudXjuVHVVxXRhNoUOzVN9vtcZu4+IFrfdfFANVFc3RzO9e19h5Npc7mNV+1LfaACfNV7A==" saltValue="RJEzmrtpQvnnE7pPeCmDAA==" spinCount="100000" sheet="1" formatColumns="0" formatRows="0"/>
  <mergeCells count="8">
    <mergeCell ref="F10:G10"/>
    <mergeCell ref="F11:G11"/>
    <mergeCell ref="A1:H2"/>
    <mergeCell ref="B11:C11"/>
    <mergeCell ref="E4:F4"/>
    <mergeCell ref="E5:F5"/>
    <mergeCell ref="E8:F8"/>
    <mergeCell ref="E7:F7"/>
  </mergeCells>
  <pageMargins left="0.25" right="0.25" top="0.75" bottom="0.75" header="0.3" footer="0.3"/>
  <pageSetup paperSize="9" scale="75" orientation="portrait" r:id="rId1"/>
  <headerFooter>
    <oddHeader>&amp;C&amp;"Arial"&amp;12&amp;KA80000 OFFICIAL&amp;1#_x000D_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000-000000000000}">
          <x14:formula1>
            <xm:f>'Tree height category'!$I$6:$I$14</xm:f>
          </x14:formula1>
          <xm:sqref>B4</xm:sqref>
        </x14:dataValidation>
        <x14:dataValidation type="list" allowBlank="1" showInputMessage="1" showErrorMessage="1" xr:uid="{00000000-0002-0000-0000-000001000000}">
          <x14:formula1>
            <xm:f>'Tree height category'!$I$16:$I$21</xm:f>
          </x14:formula1>
          <xm:sqref>B6</xm:sqref>
        </x14:dataValidation>
        <x14:dataValidation type="list" allowBlank="1" showInputMessage="1" showErrorMessage="1" xr:uid="{00000000-0002-0000-0000-000002000000}">
          <x14:formula1>
            <xm:f>'Tree height category'!$I$27:$I$30</xm:f>
          </x14:formula1>
          <xm:sqref>F12</xm:sqref>
        </x14:dataValidation>
        <x14:dataValidation type="list" allowBlank="1" showInputMessage="1" showErrorMessage="1" xr:uid="{00000000-0002-0000-0000-000003000000}">
          <x14:formula1>
            <xm:f>'IBRA %'!$A$4:$A$385</xm:f>
          </x14:formula1>
          <xm:sqref>B10:B13</xm:sqref>
        </x14:dataValidation>
        <x14:dataValidation type="list" allowBlank="1" showInputMessage="1" showErrorMessage="1" xr:uid="{00000000-0002-0000-0000-000004000000}">
          <x14:formula1>
            <xm:f>'Tree height category'!$K$2:$K$5</xm:f>
          </x14:formula1>
          <xm:sqref>B8</xm:sqref>
        </x14:dataValidation>
        <x14:dataValidation type="list" allowBlank="1" showInputMessage="1" showErrorMessage="1" xr:uid="{00000000-0002-0000-0000-000005000000}">
          <x14:formula1>
            <xm:f>'Tree height category'!$K$9:$K$13</xm:f>
          </x14:formula1>
          <xm:sqref>B9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WWP2082"/>
  <sheetViews>
    <sheetView zoomScaleNormal="100" workbookViewId="0">
      <pane ySplit="5" topLeftCell="A7" activePane="bottomLeft" state="frozen"/>
      <selection pane="bottomLeft" activeCell="B7" sqref="B7"/>
    </sheetView>
  </sheetViews>
  <sheetFormatPr defaultColWidth="9.140625" defaultRowHeight="15" x14ac:dyDescent="0.25"/>
  <cols>
    <col min="1" max="1" width="5.5703125" style="156" customWidth="1"/>
    <col min="2" max="2" width="23.85546875" style="28" customWidth="1"/>
    <col min="3" max="3" width="9" style="38" customWidth="1"/>
    <col min="4" max="4" width="5.5703125" style="17" customWidth="1"/>
    <col min="5" max="5" width="8.28515625" style="17" customWidth="1"/>
    <col min="6" max="6" width="6.42578125" style="17" customWidth="1"/>
    <col min="7" max="7" width="3.85546875" style="17" customWidth="1"/>
    <col min="8" max="8" width="3.5703125" style="17" customWidth="1"/>
    <col min="9" max="9" width="3.7109375" style="17" customWidth="1"/>
    <col min="10" max="10" width="3.28515625" style="17" customWidth="1"/>
    <col min="11" max="11" width="3.5703125" style="17" customWidth="1"/>
    <col min="12" max="12" width="7.28515625" style="17" customWidth="1"/>
    <col min="13" max="13" width="3.5703125" style="17" customWidth="1"/>
    <col min="14" max="14" width="11.42578125" style="17" customWidth="1"/>
    <col min="15" max="15" width="9.140625" style="17" customWidth="1"/>
    <col min="16" max="16" width="7.5703125" style="31" customWidth="1"/>
    <col min="17" max="17" width="9.7109375" style="17" hidden="1" customWidth="1"/>
    <col min="18" max="18" width="10.140625" style="29" hidden="1" customWidth="1"/>
    <col min="19" max="19" width="10.140625" style="17" hidden="1" customWidth="1"/>
    <col min="20" max="20" width="14.140625" style="21" hidden="1" customWidth="1"/>
    <col min="21" max="21" width="9.28515625" style="17" hidden="1" customWidth="1"/>
    <col min="22" max="22" width="27.85546875" style="12" customWidth="1"/>
    <col min="23" max="23" width="9.42578125" style="17" customWidth="1"/>
    <col min="24" max="24" width="10" style="17" customWidth="1"/>
    <col min="25" max="25" width="14.28515625" style="17" hidden="1" customWidth="1"/>
    <col min="26" max="26" width="11.28515625" style="12" hidden="1" customWidth="1"/>
    <col min="27" max="27" width="11" style="30" customWidth="1"/>
    <col min="28" max="28" width="10.85546875" style="222" customWidth="1"/>
    <col min="29" max="29" width="8.28515625" style="30" customWidth="1"/>
    <col min="30" max="30" width="12.5703125" style="151" customWidth="1"/>
    <col min="31" max="31" width="12.42578125" style="149" customWidth="1"/>
    <col min="32" max="32" width="11.42578125" style="149" customWidth="1"/>
    <col min="33" max="33" width="12.28515625" style="140" hidden="1" customWidth="1"/>
    <col min="34" max="34" width="14.28515625" style="140" hidden="1" customWidth="1"/>
    <col min="35" max="35" width="9.28515625" style="140" customWidth="1"/>
    <col min="36" max="36" width="9.140625" style="140" customWidth="1"/>
    <col min="37" max="37" width="6.42578125" style="140" customWidth="1"/>
    <col min="38" max="38" width="9.140625" style="12" hidden="1" customWidth="1"/>
    <col min="39" max="39" width="45.7109375" style="157" customWidth="1"/>
    <col min="40" max="266" width="9.140625" style="12"/>
    <col min="267" max="267" width="4.42578125" style="12" customWidth="1"/>
    <col min="268" max="268" width="47.28515625" style="12" customWidth="1"/>
    <col min="269" max="269" width="8" style="12" customWidth="1"/>
    <col min="270" max="270" width="10.140625" style="12" customWidth="1"/>
    <col min="271" max="271" width="7.140625" style="12" customWidth="1"/>
    <col min="272" max="272" width="6.85546875" style="12" customWidth="1"/>
    <col min="273" max="274" width="7" style="12" customWidth="1"/>
    <col min="275" max="275" width="8.7109375" style="12" customWidth="1"/>
    <col min="276" max="276" width="8.42578125" style="12" customWidth="1"/>
    <col min="277" max="277" width="7.85546875" style="12" customWidth="1"/>
    <col min="278" max="278" width="9.5703125" style="12" customWidth="1"/>
    <col min="279" max="279" width="8.140625" style="12" customWidth="1"/>
    <col min="280" max="280" width="9.5703125" style="12" customWidth="1"/>
    <col min="281" max="281" width="7.85546875" style="12" customWidth="1"/>
    <col min="282" max="282" width="14.140625" style="12" customWidth="1"/>
    <col min="283" max="283" width="9.5703125" style="12" customWidth="1"/>
    <col min="284" max="284" width="8.140625" style="12" customWidth="1"/>
    <col min="285" max="285" width="9.42578125" style="12" customWidth="1"/>
    <col min="286" max="286" width="15.5703125" style="12" customWidth="1"/>
    <col min="287" max="287" width="13.5703125" style="12" customWidth="1"/>
    <col min="288" max="288" width="9.140625" style="12"/>
    <col min="289" max="290" width="9.140625" style="12" hidden="1" customWidth="1"/>
    <col min="291" max="293" width="14.5703125" style="12" customWidth="1"/>
    <col min="294" max="522" width="9.140625" style="12"/>
    <col min="523" max="523" width="4.42578125" style="12" customWidth="1"/>
    <col min="524" max="524" width="47.28515625" style="12" customWidth="1"/>
    <col min="525" max="525" width="8" style="12" customWidth="1"/>
    <col min="526" max="526" width="10.140625" style="12" customWidth="1"/>
    <col min="527" max="527" width="7.140625" style="12" customWidth="1"/>
    <col min="528" max="528" width="6.85546875" style="12" customWidth="1"/>
    <col min="529" max="530" width="7" style="12" customWidth="1"/>
    <col min="531" max="531" width="8.7109375" style="12" customWidth="1"/>
    <col min="532" max="532" width="8.42578125" style="12" customWidth="1"/>
    <col min="533" max="533" width="7.85546875" style="12" customWidth="1"/>
    <col min="534" max="534" width="9.5703125" style="12" customWidth="1"/>
    <col min="535" max="535" width="8.140625" style="12" customWidth="1"/>
    <col min="536" max="536" width="9.5703125" style="12" customWidth="1"/>
    <col min="537" max="537" width="7.85546875" style="12" customWidth="1"/>
    <col min="538" max="538" width="14.140625" style="12" customWidth="1"/>
    <col min="539" max="539" width="9.5703125" style="12" customWidth="1"/>
    <col min="540" max="540" width="8.140625" style="12" customWidth="1"/>
    <col min="541" max="541" width="9.42578125" style="12" customWidth="1"/>
    <col min="542" max="542" width="15.5703125" style="12" customWidth="1"/>
    <col min="543" max="543" width="13.5703125" style="12" customWidth="1"/>
    <col min="544" max="544" width="9.140625" style="12"/>
    <col min="545" max="546" width="9.140625" style="12" hidden="1" customWidth="1"/>
    <col min="547" max="549" width="14.5703125" style="12" customWidth="1"/>
    <col min="550" max="778" width="9.140625" style="12"/>
    <col min="779" max="779" width="4.42578125" style="12" customWidth="1"/>
    <col min="780" max="780" width="47.28515625" style="12" customWidth="1"/>
    <col min="781" max="781" width="8" style="12" customWidth="1"/>
    <col min="782" max="782" width="10.140625" style="12" customWidth="1"/>
    <col min="783" max="783" width="7.140625" style="12" customWidth="1"/>
    <col min="784" max="784" width="6.85546875" style="12" customWidth="1"/>
    <col min="785" max="786" width="7" style="12" customWidth="1"/>
    <col min="787" max="787" width="8.7109375" style="12" customWidth="1"/>
    <col min="788" max="788" width="8.42578125" style="12" customWidth="1"/>
    <col min="789" max="789" width="7.85546875" style="12" customWidth="1"/>
    <col min="790" max="790" width="9.5703125" style="12" customWidth="1"/>
    <col min="791" max="791" width="8.140625" style="12" customWidth="1"/>
    <col min="792" max="792" width="9.5703125" style="12" customWidth="1"/>
    <col min="793" max="793" width="7.85546875" style="12" customWidth="1"/>
    <col min="794" max="794" width="14.140625" style="12" customWidth="1"/>
    <col min="795" max="795" width="9.5703125" style="12" customWidth="1"/>
    <col min="796" max="796" width="8.140625" style="12" customWidth="1"/>
    <col min="797" max="797" width="9.42578125" style="12" customWidth="1"/>
    <col min="798" max="798" width="15.5703125" style="12" customWidth="1"/>
    <col min="799" max="799" width="13.5703125" style="12" customWidth="1"/>
    <col min="800" max="800" width="9.140625" style="12"/>
    <col min="801" max="802" width="9.140625" style="12" hidden="1" customWidth="1"/>
    <col min="803" max="805" width="14.5703125" style="12" customWidth="1"/>
    <col min="806" max="1034" width="9.140625" style="12"/>
    <col min="1035" max="1035" width="4.42578125" style="12" customWidth="1"/>
    <col min="1036" max="1036" width="47.28515625" style="12" customWidth="1"/>
    <col min="1037" max="1037" width="8" style="12" customWidth="1"/>
    <col min="1038" max="1038" width="10.140625" style="12" customWidth="1"/>
    <col min="1039" max="1039" width="7.140625" style="12" customWidth="1"/>
    <col min="1040" max="1040" width="6.85546875" style="12" customWidth="1"/>
    <col min="1041" max="1042" width="7" style="12" customWidth="1"/>
    <col min="1043" max="1043" width="8.7109375" style="12" customWidth="1"/>
    <col min="1044" max="1044" width="8.42578125" style="12" customWidth="1"/>
    <col min="1045" max="1045" width="7.85546875" style="12" customWidth="1"/>
    <col min="1046" max="1046" width="9.5703125" style="12" customWidth="1"/>
    <col min="1047" max="1047" width="8.140625" style="12" customWidth="1"/>
    <col min="1048" max="1048" width="9.5703125" style="12" customWidth="1"/>
    <col min="1049" max="1049" width="7.85546875" style="12" customWidth="1"/>
    <col min="1050" max="1050" width="14.140625" style="12" customWidth="1"/>
    <col min="1051" max="1051" width="9.5703125" style="12" customWidth="1"/>
    <col min="1052" max="1052" width="8.140625" style="12" customWidth="1"/>
    <col min="1053" max="1053" width="9.42578125" style="12" customWidth="1"/>
    <col min="1054" max="1054" width="15.5703125" style="12" customWidth="1"/>
    <col min="1055" max="1055" width="13.5703125" style="12" customWidth="1"/>
    <col min="1056" max="1056" width="9.140625" style="12"/>
    <col min="1057" max="1058" width="9.140625" style="12" hidden="1" customWidth="1"/>
    <col min="1059" max="1061" width="14.5703125" style="12" customWidth="1"/>
    <col min="1062" max="1290" width="9.140625" style="12"/>
    <col min="1291" max="1291" width="4.42578125" style="12" customWidth="1"/>
    <col min="1292" max="1292" width="47.28515625" style="12" customWidth="1"/>
    <col min="1293" max="1293" width="8" style="12" customWidth="1"/>
    <col min="1294" max="1294" width="10.140625" style="12" customWidth="1"/>
    <col min="1295" max="1295" width="7.140625" style="12" customWidth="1"/>
    <col min="1296" max="1296" width="6.85546875" style="12" customWidth="1"/>
    <col min="1297" max="1298" width="7" style="12" customWidth="1"/>
    <col min="1299" max="1299" width="8.7109375" style="12" customWidth="1"/>
    <col min="1300" max="1300" width="8.42578125" style="12" customWidth="1"/>
    <col min="1301" max="1301" width="7.85546875" style="12" customWidth="1"/>
    <col min="1302" max="1302" width="9.5703125" style="12" customWidth="1"/>
    <col min="1303" max="1303" width="8.140625" style="12" customWidth="1"/>
    <col min="1304" max="1304" width="9.5703125" style="12" customWidth="1"/>
    <col min="1305" max="1305" width="7.85546875" style="12" customWidth="1"/>
    <col min="1306" max="1306" width="14.140625" style="12" customWidth="1"/>
    <col min="1307" max="1307" width="9.5703125" style="12" customWidth="1"/>
    <col min="1308" max="1308" width="8.140625" style="12" customWidth="1"/>
    <col min="1309" max="1309" width="9.42578125" style="12" customWidth="1"/>
    <col min="1310" max="1310" width="15.5703125" style="12" customWidth="1"/>
    <col min="1311" max="1311" width="13.5703125" style="12" customWidth="1"/>
    <col min="1312" max="1312" width="9.140625" style="12"/>
    <col min="1313" max="1314" width="9.140625" style="12" hidden="1" customWidth="1"/>
    <col min="1315" max="1317" width="14.5703125" style="12" customWidth="1"/>
    <col min="1318" max="1546" width="9.140625" style="12"/>
    <col min="1547" max="1547" width="4.42578125" style="12" customWidth="1"/>
    <col min="1548" max="1548" width="47.28515625" style="12" customWidth="1"/>
    <col min="1549" max="1549" width="8" style="12" customWidth="1"/>
    <col min="1550" max="1550" width="10.140625" style="12" customWidth="1"/>
    <col min="1551" max="1551" width="7.140625" style="12" customWidth="1"/>
    <col min="1552" max="1552" width="6.85546875" style="12" customWidth="1"/>
    <col min="1553" max="1554" width="7" style="12" customWidth="1"/>
    <col min="1555" max="1555" width="8.7109375" style="12" customWidth="1"/>
    <col min="1556" max="1556" width="8.42578125" style="12" customWidth="1"/>
    <col min="1557" max="1557" width="7.85546875" style="12" customWidth="1"/>
    <col min="1558" max="1558" width="9.5703125" style="12" customWidth="1"/>
    <col min="1559" max="1559" width="8.140625" style="12" customWidth="1"/>
    <col min="1560" max="1560" width="9.5703125" style="12" customWidth="1"/>
    <col min="1561" max="1561" width="7.85546875" style="12" customWidth="1"/>
    <col min="1562" max="1562" width="14.140625" style="12" customWidth="1"/>
    <col min="1563" max="1563" width="9.5703125" style="12" customWidth="1"/>
    <col min="1564" max="1564" width="8.140625" style="12" customWidth="1"/>
    <col min="1565" max="1565" width="9.42578125" style="12" customWidth="1"/>
    <col min="1566" max="1566" width="15.5703125" style="12" customWidth="1"/>
    <col min="1567" max="1567" width="13.5703125" style="12" customWidth="1"/>
    <col min="1568" max="1568" width="9.140625" style="12"/>
    <col min="1569" max="1570" width="9.140625" style="12" hidden="1" customWidth="1"/>
    <col min="1571" max="1573" width="14.5703125" style="12" customWidth="1"/>
    <col min="1574" max="1802" width="9.140625" style="12"/>
    <col min="1803" max="1803" width="4.42578125" style="12" customWidth="1"/>
    <col min="1804" max="1804" width="47.28515625" style="12" customWidth="1"/>
    <col min="1805" max="1805" width="8" style="12" customWidth="1"/>
    <col min="1806" max="1806" width="10.140625" style="12" customWidth="1"/>
    <col min="1807" max="1807" width="7.140625" style="12" customWidth="1"/>
    <col min="1808" max="1808" width="6.85546875" style="12" customWidth="1"/>
    <col min="1809" max="1810" width="7" style="12" customWidth="1"/>
    <col min="1811" max="1811" width="8.7109375" style="12" customWidth="1"/>
    <col min="1812" max="1812" width="8.42578125" style="12" customWidth="1"/>
    <col min="1813" max="1813" width="7.85546875" style="12" customWidth="1"/>
    <col min="1814" max="1814" width="9.5703125" style="12" customWidth="1"/>
    <col min="1815" max="1815" width="8.140625" style="12" customWidth="1"/>
    <col min="1816" max="1816" width="9.5703125" style="12" customWidth="1"/>
    <col min="1817" max="1817" width="7.85546875" style="12" customWidth="1"/>
    <col min="1818" max="1818" width="14.140625" style="12" customWidth="1"/>
    <col min="1819" max="1819" width="9.5703125" style="12" customWidth="1"/>
    <col min="1820" max="1820" width="8.140625" style="12" customWidth="1"/>
    <col min="1821" max="1821" width="9.42578125" style="12" customWidth="1"/>
    <col min="1822" max="1822" width="15.5703125" style="12" customWidth="1"/>
    <col min="1823" max="1823" width="13.5703125" style="12" customWidth="1"/>
    <col min="1824" max="1824" width="9.140625" style="12"/>
    <col min="1825" max="1826" width="9.140625" style="12" hidden="1" customWidth="1"/>
    <col min="1827" max="1829" width="14.5703125" style="12" customWidth="1"/>
    <col min="1830" max="2058" width="9.140625" style="12"/>
    <col min="2059" max="2059" width="4.42578125" style="12" customWidth="1"/>
    <col min="2060" max="2060" width="47.28515625" style="12" customWidth="1"/>
    <col min="2061" max="2061" width="8" style="12" customWidth="1"/>
    <col min="2062" max="2062" width="10.140625" style="12" customWidth="1"/>
    <col min="2063" max="2063" width="7.140625" style="12" customWidth="1"/>
    <col min="2064" max="2064" width="6.85546875" style="12" customWidth="1"/>
    <col min="2065" max="2066" width="7" style="12" customWidth="1"/>
    <col min="2067" max="2067" width="8.7109375" style="12" customWidth="1"/>
    <col min="2068" max="2068" width="8.42578125" style="12" customWidth="1"/>
    <col min="2069" max="2069" width="7.85546875" style="12" customWidth="1"/>
    <col min="2070" max="2070" width="9.5703125" style="12" customWidth="1"/>
    <col min="2071" max="2071" width="8.140625" style="12" customWidth="1"/>
    <col min="2072" max="2072" width="9.5703125" style="12" customWidth="1"/>
    <col min="2073" max="2073" width="7.85546875" style="12" customWidth="1"/>
    <col min="2074" max="2074" width="14.140625" style="12" customWidth="1"/>
    <col min="2075" max="2075" width="9.5703125" style="12" customWidth="1"/>
    <col min="2076" max="2076" width="8.140625" style="12" customWidth="1"/>
    <col min="2077" max="2077" width="9.42578125" style="12" customWidth="1"/>
    <col min="2078" max="2078" width="15.5703125" style="12" customWidth="1"/>
    <col min="2079" max="2079" width="13.5703125" style="12" customWidth="1"/>
    <col min="2080" max="2080" width="9.140625" style="12"/>
    <col min="2081" max="2082" width="9.140625" style="12" hidden="1" customWidth="1"/>
    <col min="2083" max="2085" width="14.5703125" style="12" customWidth="1"/>
    <col min="2086" max="2314" width="9.140625" style="12"/>
    <col min="2315" max="2315" width="4.42578125" style="12" customWidth="1"/>
    <col min="2316" max="2316" width="47.28515625" style="12" customWidth="1"/>
    <col min="2317" max="2317" width="8" style="12" customWidth="1"/>
    <col min="2318" max="2318" width="10.140625" style="12" customWidth="1"/>
    <col min="2319" max="2319" width="7.140625" style="12" customWidth="1"/>
    <col min="2320" max="2320" width="6.85546875" style="12" customWidth="1"/>
    <col min="2321" max="2322" width="7" style="12" customWidth="1"/>
    <col min="2323" max="2323" width="8.7109375" style="12" customWidth="1"/>
    <col min="2324" max="2324" width="8.42578125" style="12" customWidth="1"/>
    <col min="2325" max="2325" width="7.85546875" style="12" customWidth="1"/>
    <col min="2326" max="2326" width="9.5703125" style="12" customWidth="1"/>
    <col min="2327" max="2327" width="8.140625" style="12" customWidth="1"/>
    <col min="2328" max="2328" width="9.5703125" style="12" customWidth="1"/>
    <col min="2329" max="2329" width="7.85546875" style="12" customWidth="1"/>
    <col min="2330" max="2330" width="14.140625" style="12" customWidth="1"/>
    <col min="2331" max="2331" width="9.5703125" style="12" customWidth="1"/>
    <col min="2332" max="2332" width="8.140625" style="12" customWidth="1"/>
    <col min="2333" max="2333" width="9.42578125" style="12" customWidth="1"/>
    <col min="2334" max="2334" width="15.5703125" style="12" customWidth="1"/>
    <col min="2335" max="2335" width="13.5703125" style="12" customWidth="1"/>
    <col min="2336" max="2336" width="9.140625" style="12"/>
    <col min="2337" max="2338" width="9.140625" style="12" hidden="1" customWidth="1"/>
    <col min="2339" max="2341" width="14.5703125" style="12" customWidth="1"/>
    <col min="2342" max="2570" width="9.140625" style="12"/>
    <col min="2571" max="2571" width="4.42578125" style="12" customWidth="1"/>
    <col min="2572" max="2572" width="47.28515625" style="12" customWidth="1"/>
    <col min="2573" max="2573" width="8" style="12" customWidth="1"/>
    <col min="2574" max="2574" width="10.140625" style="12" customWidth="1"/>
    <col min="2575" max="2575" width="7.140625" style="12" customWidth="1"/>
    <col min="2576" max="2576" width="6.85546875" style="12" customWidth="1"/>
    <col min="2577" max="2578" width="7" style="12" customWidth="1"/>
    <col min="2579" max="2579" width="8.7109375" style="12" customWidth="1"/>
    <col min="2580" max="2580" width="8.42578125" style="12" customWidth="1"/>
    <col min="2581" max="2581" width="7.85546875" style="12" customWidth="1"/>
    <col min="2582" max="2582" width="9.5703125" style="12" customWidth="1"/>
    <col min="2583" max="2583" width="8.140625" style="12" customWidth="1"/>
    <col min="2584" max="2584" width="9.5703125" style="12" customWidth="1"/>
    <col min="2585" max="2585" width="7.85546875" style="12" customWidth="1"/>
    <col min="2586" max="2586" width="14.140625" style="12" customWidth="1"/>
    <col min="2587" max="2587" width="9.5703125" style="12" customWidth="1"/>
    <col min="2588" max="2588" width="8.140625" style="12" customWidth="1"/>
    <col min="2589" max="2589" width="9.42578125" style="12" customWidth="1"/>
    <col min="2590" max="2590" width="15.5703125" style="12" customWidth="1"/>
    <col min="2591" max="2591" width="13.5703125" style="12" customWidth="1"/>
    <col min="2592" max="2592" width="9.140625" style="12"/>
    <col min="2593" max="2594" width="9.140625" style="12" hidden="1" customWidth="1"/>
    <col min="2595" max="2597" width="14.5703125" style="12" customWidth="1"/>
    <col min="2598" max="2826" width="9.140625" style="12"/>
    <col min="2827" max="2827" width="4.42578125" style="12" customWidth="1"/>
    <col min="2828" max="2828" width="47.28515625" style="12" customWidth="1"/>
    <col min="2829" max="2829" width="8" style="12" customWidth="1"/>
    <col min="2830" max="2830" width="10.140625" style="12" customWidth="1"/>
    <col min="2831" max="2831" width="7.140625" style="12" customWidth="1"/>
    <col min="2832" max="2832" width="6.85546875" style="12" customWidth="1"/>
    <col min="2833" max="2834" width="7" style="12" customWidth="1"/>
    <col min="2835" max="2835" width="8.7109375" style="12" customWidth="1"/>
    <col min="2836" max="2836" width="8.42578125" style="12" customWidth="1"/>
    <col min="2837" max="2837" width="7.85546875" style="12" customWidth="1"/>
    <col min="2838" max="2838" width="9.5703125" style="12" customWidth="1"/>
    <col min="2839" max="2839" width="8.140625" style="12" customWidth="1"/>
    <col min="2840" max="2840" width="9.5703125" style="12" customWidth="1"/>
    <col min="2841" max="2841" width="7.85546875" style="12" customWidth="1"/>
    <col min="2842" max="2842" width="14.140625" style="12" customWidth="1"/>
    <col min="2843" max="2843" width="9.5703125" style="12" customWidth="1"/>
    <col min="2844" max="2844" width="8.140625" style="12" customWidth="1"/>
    <col min="2845" max="2845" width="9.42578125" style="12" customWidth="1"/>
    <col min="2846" max="2846" width="15.5703125" style="12" customWidth="1"/>
    <col min="2847" max="2847" width="13.5703125" style="12" customWidth="1"/>
    <col min="2848" max="2848" width="9.140625" style="12"/>
    <col min="2849" max="2850" width="9.140625" style="12" hidden="1" customWidth="1"/>
    <col min="2851" max="2853" width="14.5703125" style="12" customWidth="1"/>
    <col min="2854" max="3082" width="9.140625" style="12"/>
    <col min="3083" max="3083" width="4.42578125" style="12" customWidth="1"/>
    <col min="3084" max="3084" width="47.28515625" style="12" customWidth="1"/>
    <col min="3085" max="3085" width="8" style="12" customWidth="1"/>
    <col min="3086" max="3086" width="10.140625" style="12" customWidth="1"/>
    <col min="3087" max="3087" width="7.140625" style="12" customWidth="1"/>
    <col min="3088" max="3088" width="6.85546875" style="12" customWidth="1"/>
    <col min="3089" max="3090" width="7" style="12" customWidth="1"/>
    <col min="3091" max="3091" width="8.7109375" style="12" customWidth="1"/>
    <col min="3092" max="3092" width="8.42578125" style="12" customWidth="1"/>
    <col min="3093" max="3093" width="7.85546875" style="12" customWidth="1"/>
    <col min="3094" max="3094" width="9.5703125" style="12" customWidth="1"/>
    <col min="3095" max="3095" width="8.140625" style="12" customWidth="1"/>
    <col min="3096" max="3096" width="9.5703125" style="12" customWidth="1"/>
    <col min="3097" max="3097" width="7.85546875" style="12" customWidth="1"/>
    <col min="3098" max="3098" width="14.140625" style="12" customWidth="1"/>
    <col min="3099" max="3099" width="9.5703125" style="12" customWidth="1"/>
    <col min="3100" max="3100" width="8.140625" style="12" customWidth="1"/>
    <col min="3101" max="3101" width="9.42578125" style="12" customWidth="1"/>
    <col min="3102" max="3102" width="15.5703125" style="12" customWidth="1"/>
    <col min="3103" max="3103" width="13.5703125" style="12" customWidth="1"/>
    <col min="3104" max="3104" width="9.140625" style="12"/>
    <col min="3105" max="3106" width="9.140625" style="12" hidden="1" customWidth="1"/>
    <col min="3107" max="3109" width="14.5703125" style="12" customWidth="1"/>
    <col min="3110" max="3338" width="9.140625" style="12"/>
    <col min="3339" max="3339" width="4.42578125" style="12" customWidth="1"/>
    <col min="3340" max="3340" width="47.28515625" style="12" customWidth="1"/>
    <col min="3341" max="3341" width="8" style="12" customWidth="1"/>
    <col min="3342" max="3342" width="10.140625" style="12" customWidth="1"/>
    <col min="3343" max="3343" width="7.140625" style="12" customWidth="1"/>
    <col min="3344" max="3344" width="6.85546875" style="12" customWidth="1"/>
    <col min="3345" max="3346" width="7" style="12" customWidth="1"/>
    <col min="3347" max="3347" width="8.7109375" style="12" customWidth="1"/>
    <col min="3348" max="3348" width="8.42578125" style="12" customWidth="1"/>
    <col min="3349" max="3349" width="7.85546875" style="12" customWidth="1"/>
    <col min="3350" max="3350" width="9.5703125" style="12" customWidth="1"/>
    <col min="3351" max="3351" width="8.140625" style="12" customWidth="1"/>
    <col min="3352" max="3352" width="9.5703125" style="12" customWidth="1"/>
    <col min="3353" max="3353" width="7.85546875" style="12" customWidth="1"/>
    <col min="3354" max="3354" width="14.140625" style="12" customWidth="1"/>
    <col min="3355" max="3355" width="9.5703125" style="12" customWidth="1"/>
    <col min="3356" max="3356" width="8.140625" style="12" customWidth="1"/>
    <col min="3357" max="3357" width="9.42578125" style="12" customWidth="1"/>
    <col min="3358" max="3358" width="15.5703125" style="12" customWidth="1"/>
    <col min="3359" max="3359" width="13.5703125" style="12" customWidth="1"/>
    <col min="3360" max="3360" width="9.140625" style="12"/>
    <col min="3361" max="3362" width="9.140625" style="12" hidden="1" customWidth="1"/>
    <col min="3363" max="3365" width="14.5703125" style="12" customWidth="1"/>
    <col min="3366" max="3594" width="9.140625" style="12"/>
    <col min="3595" max="3595" width="4.42578125" style="12" customWidth="1"/>
    <col min="3596" max="3596" width="47.28515625" style="12" customWidth="1"/>
    <col min="3597" max="3597" width="8" style="12" customWidth="1"/>
    <col min="3598" max="3598" width="10.140625" style="12" customWidth="1"/>
    <col min="3599" max="3599" width="7.140625" style="12" customWidth="1"/>
    <col min="3600" max="3600" width="6.85546875" style="12" customWidth="1"/>
    <col min="3601" max="3602" width="7" style="12" customWidth="1"/>
    <col min="3603" max="3603" width="8.7109375" style="12" customWidth="1"/>
    <col min="3604" max="3604" width="8.42578125" style="12" customWidth="1"/>
    <col min="3605" max="3605" width="7.85546875" style="12" customWidth="1"/>
    <col min="3606" max="3606" width="9.5703125" style="12" customWidth="1"/>
    <col min="3607" max="3607" width="8.140625" style="12" customWidth="1"/>
    <col min="3608" max="3608" width="9.5703125" style="12" customWidth="1"/>
    <col min="3609" max="3609" width="7.85546875" style="12" customWidth="1"/>
    <col min="3610" max="3610" width="14.140625" style="12" customWidth="1"/>
    <col min="3611" max="3611" width="9.5703125" style="12" customWidth="1"/>
    <col min="3612" max="3612" width="8.140625" style="12" customWidth="1"/>
    <col min="3613" max="3613" width="9.42578125" style="12" customWidth="1"/>
    <col min="3614" max="3614" width="15.5703125" style="12" customWidth="1"/>
    <col min="3615" max="3615" width="13.5703125" style="12" customWidth="1"/>
    <col min="3616" max="3616" width="9.140625" style="12"/>
    <col min="3617" max="3618" width="9.140625" style="12" hidden="1" customWidth="1"/>
    <col min="3619" max="3621" width="14.5703125" style="12" customWidth="1"/>
    <col min="3622" max="3850" width="9.140625" style="12"/>
    <col min="3851" max="3851" width="4.42578125" style="12" customWidth="1"/>
    <col min="3852" max="3852" width="47.28515625" style="12" customWidth="1"/>
    <col min="3853" max="3853" width="8" style="12" customWidth="1"/>
    <col min="3854" max="3854" width="10.140625" style="12" customWidth="1"/>
    <col min="3855" max="3855" width="7.140625" style="12" customWidth="1"/>
    <col min="3856" max="3856" width="6.85546875" style="12" customWidth="1"/>
    <col min="3857" max="3858" width="7" style="12" customWidth="1"/>
    <col min="3859" max="3859" width="8.7109375" style="12" customWidth="1"/>
    <col min="3860" max="3860" width="8.42578125" style="12" customWidth="1"/>
    <col min="3861" max="3861" width="7.85546875" style="12" customWidth="1"/>
    <col min="3862" max="3862" width="9.5703125" style="12" customWidth="1"/>
    <col min="3863" max="3863" width="8.140625" style="12" customWidth="1"/>
    <col min="3864" max="3864" width="9.5703125" style="12" customWidth="1"/>
    <col min="3865" max="3865" width="7.85546875" style="12" customWidth="1"/>
    <col min="3866" max="3866" width="14.140625" style="12" customWidth="1"/>
    <col min="3867" max="3867" width="9.5703125" style="12" customWidth="1"/>
    <col min="3868" max="3868" width="8.140625" style="12" customWidth="1"/>
    <col min="3869" max="3869" width="9.42578125" style="12" customWidth="1"/>
    <col min="3870" max="3870" width="15.5703125" style="12" customWidth="1"/>
    <col min="3871" max="3871" width="13.5703125" style="12" customWidth="1"/>
    <col min="3872" max="3872" width="9.140625" style="12"/>
    <col min="3873" max="3874" width="9.140625" style="12" hidden="1" customWidth="1"/>
    <col min="3875" max="3877" width="14.5703125" style="12" customWidth="1"/>
    <col min="3878" max="4106" width="9.140625" style="12"/>
    <col min="4107" max="4107" width="4.42578125" style="12" customWidth="1"/>
    <col min="4108" max="4108" width="47.28515625" style="12" customWidth="1"/>
    <col min="4109" max="4109" width="8" style="12" customWidth="1"/>
    <col min="4110" max="4110" width="10.140625" style="12" customWidth="1"/>
    <col min="4111" max="4111" width="7.140625" style="12" customWidth="1"/>
    <col min="4112" max="4112" width="6.85546875" style="12" customWidth="1"/>
    <col min="4113" max="4114" width="7" style="12" customWidth="1"/>
    <col min="4115" max="4115" width="8.7109375" style="12" customWidth="1"/>
    <col min="4116" max="4116" width="8.42578125" style="12" customWidth="1"/>
    <col min="4117" max="4117" width="7.85546875" style="12" customWidth="1"/>
    <col min="4118" max="4118" width="9.5703125" style="12" customWidth="1"/>
    <col min="4119" max="4119" width="8.140625" style="12" customWidth="1"/>
    <col min="4120" max="4120" width="9.5703125" style="12" customWidth="1"/>
    <col min="4121" max="4121" width="7.85546875" style="12" customWidth="1"/>
    <col min="4122" max="4122" width="14.140625" style="12" customWidth="1"/>
    <col min="4123" max="4123" width="9.5703125" style="12" customWidth="1"/>
    <col min="4124" max="4124" width="8.140625" style="12" customWidth="1"/>
    <col min="4125" max="4125" width="9.42578125" style="12" customWidth="1"/>
    <col min="4126" max="4126" width="15.5703125" style="12" customWidth="1"/>
    <col min="4127" max="4127" width="13.5703125" style="12" customWidth="1"/>
    <col min="4128" max="4128" width="9.140625" style="12"/>
    <col min="4129" max="4130" width="9.140625" style="12" hidden="1" customWidth="1"/>
    <col min="4131" max="4133" width="14.5703125" style="12" customWidth="1"/>
    <col min="4134" max="4362" width="9.140625" style="12"/>
    <col min="4363" max="4363" width="4.42578125" style="12" customWidth="1"/>
    <col min="4364" max="4364" width="47.28515625" style="12" customWidth="1"/>
    <col min="4365" max="4365" width="8" style="12" customWidth="1"/>
    <col min="4366" max="4366" width="10.140625" style="12" customWidth="1"/>
    <col min="4367" max="4367" width="7.140625" style="12" customWidth="1"/>
    <col min="4368" max="4368" width="6.85546875" style="12" customWidth="1"/>
    <col min="4369" max="4370" width="7" style="12" customWidth="1"/>
    <col min="4371" max="4371" width="8.7109375" style="12" customWidth="1"/>
    <col min="4372" max="4372" width="8.42578125" style="12" customWidth="1"/>
    <col min="4373" max="4373" width="7.85546875" style="12" customWidth="1"/>
    <col min="4374" max="4374" width="9.5703125" style="12" customWidth="1"/>
    <col min="4375" max="4375" width="8.140625" style="12" customWidth="1"/>
    <col min="4376" max="4376" width="9.5703125" style="12" customWidth="1"/>
    <col min="4377" max="4377" width="7.85546875" style="12" customWidth="1"/>
    <col min="4378" max="4378" width="14.140625" style="12" customWidth="1"/>
    <col min="4379" max="4379" width="9.5703125" style="12" customWidth="1"/>
    <col min="4380" max="4380" width="8.140625" style="12" customWidth="1"/>
    <col min="4381" max="4381" width="9.42578125" style="12" customWidth="1"/>
    <col min="4382" max="4382" width="15.5703125" style="12" customWidth="1"/>
    <col min="4383" max="4383" width="13.5703125" style="12" customWidth="1"/>
    <col min="4384" max="4384" width="9.140625" style="12"/>
    <col min="4385" max="4386" width="9.140625" style="12" hidden="1" customWidth="1"/>
    <col min="4387" max="4389" width="14.5703125" style="12" customWidth="1"/>
    <col min="4390" max="4618" width="9.140625" style="12"/>
    <col min="4619" max="4619" width="4.42578125" style="12" customWidth="1"/>
    <col min="4620" max="4620" width="47.28515625" style="12" customWidth="1"/>
    <col min="4621" max="4621" width="8" style="12" customWidth="1"/>
    <col min="4622" max="4622" width="10.140625" style="12" customWidth="1"/>
    <col min="4623" max="4623" width="7.140625" style="12" customWidth="1"/>
    <col min="4624" max="4624" width="6.85546875" style="12" customWidth="1"/>
    <col min="4625" max="4626" width="7" style="12" customWidth="1"/>
    <col min="4627" max="4627" width="8.7109375" style="12" customWidth="1"/>
    <col min="4628" max="4628" width="8.42578125" style="12" customWidth="1"/>
    <col min="4629" max="4629" width="7.85546875" style="12" customWidth="1"/>
    <col min="4630" max="4630" width="9.5703125" style="12" customWidth="1"/>
    <col min="4631" max="4631" width="8.140625" style="12" customWidth="1"/>
    <col min="4632" max="4632" width="9.5703125" style="12" customWidth="1"/>
    <col min="4633" max="4633" width="7.85546875" style="12" customWidth="1"/>
    <col min="4634" max="4634" width="14.140625" style="12" customWidth="1"/>
    <col min="4635" max="4635" width="9.5703125" style="12" customWidth="1"/>
    <col min="4636" max="4636" width="8.140625" style="12" customWidth="1"/>
    <col min="4637" max="4637" width="9.42578125" style="12" customWidth="1"/>
    <col min="4638" max="4638" width="15.5703125" style="12" customWidth="1"/>
    <col min="4639" max="4639" width="13.5703125" style="12" customWidth="1"/>
    <col min="4640" max="4640" width="9.140625" style="12"/>
    <col min="4641" max="4642" width="9.140625" style="12" hidden="1" customWidth="1"/>
    <col min="4643" max="4645" width="14.5703125" style="12" customWidth="1"/>
    <col min="4646" max="4874" width="9.140625" style="12"/>
    <col min="4875" max="4875" width="4.42578125" style="12" customWidth="1"/>
    <col min="4876" max="4876" width="47.28515625" style="12" customWidth="1"/>
    <col min="4877" max="4877" width="8" style="12" customWidth="1"/>
    <col min="4878" max="4878" width="10.140625" style="12" customWidth="1"/>
    <col min="4879" max="4879" width="7.140625" style="12" customWidth="1"/>
    <col min="4880" max="4880" width="6.85546875" style="12" customWidth="1"/>
    <col min="4881" max="4882" width="7" style="12" customWidth="1"/>
    <col min="4883" max="4883" width="8.7109375" style="12" customWidth="1"/>
    <col min="4884" max="4884" width="8.42578125" style="12" customWidth="1"/>
    <col min="4885" max="4885" width="7.85546875" style="12" customWidth="1"/>
    <col min="4886" max="4886" width="9.5703125" style="12" customWidth="1"/>
    <col min="4887" max="4887" width="8.140625" style="12" customWidth="1"/>
    <col min="4888" max="4888" width="9.5703125" style="12" customWidth="1"/>
    <col min="4889" max="4889" width="7.85546875" style="12" customWidth="1"/>
    <col min="4890" max="4890" width="14.140625" style="12" customWidth="1"/>
    <col min="4891" max="4891" width="9.5703125" style="12" customWidth="1"/>
    <col min="4892" max="4892" width="8.140625" style="12" customWidth="1"/>
    <col min="4893" max="4893" width="9.42578125" style="12" customWidth="1"/>
    <col min="4894" max="4894" width="15.5703125" style="12" customWidth="1"/>
    <col min="4895" max="4895" width="13.5703125" style="12" customWidth="1"/>
    <col min="4896" max="4896" width="9.140625" style="12"/>
    <col min="4897" max="4898" width="9.140625" style="12" hidden="1" customWidth="1"/>
    <col min="4899" max="4901" width="14.5703125" style="12" customWidth="1"/>
    <col min="4902" max="5130" width="9.140625" style="12"/>
    <col min="5131" max="5131" width="4.42578125" style="12" customWidth="1"/>
    <col min="5132" max="5132" width="47.28515625" style="12" customWidth="1"/>
    <col min="5133" max="5133" width="8" style="12" customWidth="1"/>
    <col min="5134" max="5134" width="10.140625" style="12" customWidth="1"/>
    <col min="5135" max="5135" width="7.140625" style="12" customWidth="1"/>
    <col min="5136" max="5136" width="6.85546875" style="12" customWidth="1"/>
    <col min="5137" max="5138" width="7" style="12" customWidth="1"/>
    <col min="5139" max="5139" width="8.7109375" style="12" customWidth="1"/>
    <col min="5140" max="5140" width="8.42578125" style="12" customWidth="1"/>
    <col min="5141" max="5141" width="7.85546875" style="12" customWidth="1"/>
    <col min="5142" max="5142" width="9.5703125" style="12" customWidth="1"/>
    <col min="5143" max="5143" width="8.140625" style="12" customWidth="1"/>
    <col min="5144" max="5144" width="9.5703125" style="12" customWidth="1"/>
    <col min="5145" max="5145" width="7.85546875" style="12" customWidth="1"/>
    <col min="5146" max="5146" width="14.140625" style="12" customWidth="1"/>
    <col min="5147" max="5147" width="9.5703125" style="12" customWidth="1"/>
    <col min="5148" max="5148" width="8.140625" style="12" customWidth="1"/>
    <col min="5149" max="5149" width="9.42578125" style="12" customWidth="1"/>
    <col min="5150" max="5150" width="15.5703125" style="12" customWidth="1"/>
    <col min="5151" max="5151" width="13.5703125" style="12" customWidth="1"/>
    <col min="5152" max="5152" width="9.140625" style="12"/>
    <col min="5153" max="5154" width="9.140625" style="12" hidden="1" customWidth="1"/>
    <col min="5155" max="5157" width="14.5703125" style="12" customWidth="1"/>
    <col min="5158" max="5386" width="9.140625" style="12"/>
    <col min="5387" max="5387" width="4.42578125" style="12" customWidth="1"/>
    <col min="5388" max="5388" width="47.28515625" style="12" customWidth="1"/>
    <col min="5389" max="5389" width="8" style="12" customWidth="1"/>
    <col min="5390" max="5390" width="10.140625" style="12" customWidth="1"/>
    <col min="5391" max="5391" width="7.140625" style="12" customWidth="1"/>
    <col min="5392" max="5392" width="6.85546875" style="12" customWidth="1"/>
    <col min="5393" max="5394" width="7" style="12" customWidth="1"/>
    <col min="5395" max="5395" width="8.7109375" style="12" customWidth="1"/>
    <col min="5396" max="5396" width="8.42578125" style="12" customWidth="1"/>
    <col min="5397" max="5397" width="7.85546875" style="12" customWidth="1"/>
    <col min="5398" max="5398" width="9.5703125" style="12" customWidth="1"/>
    <col min="5399" max="5399" width="8.140625" style="12" customWidth="1"/>
    <col min="5400" max="5400" width="9.5703125" style="12" customWidth="1"/>
    <col min="5401" max="5401" width="7.85546875" style="12" customWidth="1"/>
    <col min="5402" max="5402" width="14.140625" style="12" customWidth="1"/>
    <col min="5403" max="5403" width="9.5703125" style="12" customWidth="1"/>
    <col min="5404" max="5404" width="8.140625" style="12" customWidth="1"/>
    <col min="5405" max="5405" width="9.42578125" style="12" customWidth="1"/>
    <col min="5406" max="5406" width="15.5703125" style="12" customWidth="1"/>
    <col min="5407" max="5407" width="13.5703125" style="12" customWidth="1"/>
    <col min="5408" max="5408" width="9.140625" style="12"/>
    <col min="5409" max="5410" width="9.140625" style="12" hidden="1" customWidth="1"/>
    <col min="5411" max="5413" width="14.5703125" style="12" customWidth="1"/>
    <col min="5414" max="5642" width="9.140625" style="12"/>
    <col min="5643" max="5643" width="4.42578125" style="12" customWidth="1"/>
    <col min="5644" max="5644" width="47.28515625" style="12" customWidth="1"/>
    <col min="5645" max="5645" width="8" style="12" customWidth="1"/>
    <col min="5646" max="5646" width="10.140625" style="12" customWidth="1"/>
    <col min="5647" max="5647" width="7.140625" style="12" customWidth="1"/>
    <col min="5648" max="5648" width="6.85546875" style="12" customWidth="1"/>
    <col min="5649" max="5650" width="7" style="12" customWidth="1"/>
    <col min="5651" max="5651" width="8.7109375" style="12" customWidth="1"/>
    <col min="5652" max="5652" width="8.42578125" style="12" customWidth="1"/>
    <col min="5653" max="5653" width="7.85546875" style="12" customWidth="1"/>
    <col min="5654" max="5654" width="9.5703125" style="12" customWidth="1"/>
    <col min="5655" max="5655" width="8.140625" style="12" customWidth="1"/>
    <col min="5656" max="5656" width="9.5703125" style="12" customWidth="1"/>
    <col min="5657" max="5657" width="7.85546875" style="12" customWidth="1"/>
    <col min="5658" max="5658" width="14.140625" style="12" customWidth="1"/>
    <col min="5659" max="5659" width="9.5703125" style="12" customWidth="1"/>
    <col min="5660" max="5660" width="8.140625" style="12" customWidth="1"/>
    <col min="5661" max="5661" width="9.42578125" style="12" customWidth="1"/>
    <col min="5662" max="5662" width="15.5703125" style="12" customWidth="1"/>
    <col min="5663" max="5663" width="13.5703125" style="12" customWidth="1"/>
    <col min="5664" max="5664" width="9.140625" style="12"/>
    <col min="5665" max="5666" width="9.140625" style="12" hidden="1" customWidth="1"/>
    <col min="5667" max="5669" width="14.5703125" style="12" customWidth="1"/>
    <col min="5670" max="5898" width="9.140625" style="12"/>
    <col min="5899" max="5899" width="4.42578125" style="12" customWidth="1"/>
    <col min="5900" max="5900" width="47.28515625" style="12" customWidth="1"/>
    <col min="5901" max="5901" width="8" style="12" customWidth="1"/>
    <col min="5902" max="5902" width="10.140625" style="12" customWidth="1"/>
    <col min="5903" max="5903" width="7.140625" style="12" customWidth="1"/>
    <col min="5904" max="5904" width="6.85546875" style="12" customWidth="1"/>
    <col min="5905" max="5906" width="7" style="12" customWidth="1"/>
    <col min="5907" max="5907" width="8.7109375" style="12" customWidth="1"/>
    <col min="5908" max="5908" width="8.42578125" style="12" customWidth="1"/>
    <col min="5909" max="5909" width="7.85546875" style="12" customWidth="1"/>
    <col min="5910" max="5910" width="9.5703125" style="12" customWidth="1"/>
    <col min="5911" max="5911" width="8.140625" style="12" customWidth="1"/>
    <col min="5912" max="5912" width="9.5703125" style="12" customWidth="1"/>
    <col min="5913" max="5913" width="7.85546875" style="12" customWidth="1"/>
    <col min="5914" max="5914" width="14.140625" style="12" customWidth="1"/>
    <col min="5915" max="5915" width="9.5703125" style="12" customWidth="1"/>
    <col min="5916" max="5916" width="8.140625" style="12" customWidth="1"/>
    <col min="5917" max="5917" width="9.42578125" style="12" customWidth="1"/>
    <col min="5918" max="5918" width="15.5703125" style="12" customWidth="1"/>
    <col min="5919" max="5919" width="13.5703125" style="12" customWidth="1"/>
    <col min="5920" max="5920" width="9.140625" style="12"/>
    <col min="5921" max="5922" width="9.140625" style="12" hidden="1" customWidth="1"/>
    <col min="5923" max="5925" width="14.5703125" style="12" customWidth="1"/>
    <col min="5926" max="6154" width="9.140625" style="12"/>
    <col min="6155" max="6155" width="4.42578125" style="12" customWidth="1"/>
    <col min="6156" max="6156" width="47.28515625" style="12" customWidth="1"/>
    <col min="6157" max="6157" width="8" style="12" customWidth="1"/>
    <col min="6158" max="6158" width="10.140625" style="12" customWidth="1"/>
    <col min="6159" max="6159" width="7.140625" style="12" customWidth="1"/>
    <col min="6160" max="6160" width="6.85546875" style="12" customWidth="1"/>
    <col min="6161" max="6162" width="7" style="12" customWidth="1"/>
    <col min="6163" max="6163" width="8.7109375" style="12" customWidth="1"/>
    <col min="6164" max="6164" width="8.42578125" style="12" customWidth="1"/>
    <col min="6165" max="6165" width="7.85546875" style="12" customWidth="1"/>
    <col min="6166" max="6166" width="9.5703125" style="12" customWidth="1"/>
    <col min="6167" max="6167" width="8.140625" style="12" customWidth="1"/>
    <col min="6168" max="6168" width="9.5703125" style="12" customWidth="1"/>
    <col min="6169" max="6169" width="7.85546875" style="12" customWidth="1"/>
    <col min="6170" max="6170" width="14.140625" style="12" customWidth="1"/>
    <col min="6171" max="6171" width="9.5703125" style="12" customWidth="1"/>
    <col min="6172" max="6172" width="8.140625" style="12" customWidth="1"/>
    <col min="6173" max="6173" width="9.42578125" style="12" customWidth="1"/>
    <col min="6174" max="6174" width="15.5703125" style="12" customWidth="1"/>
    <col min="6175" max="6175" width="13.5703125" style="12" customWidth="1"/>
    <col min="6176" max="6176" width="9.140625" style="12"/>
    <col min="6177" max="6178" width="9.140625" style="12" hidden="1" customWidth="1"/>
    <col min="6179" max="6181" width="14.5703125" style="12" customWidth="1"/>
    <col min="6182" max="6410" width="9.140625" style="12"/>
    <col min="6411" max="6411" width="4.42578125" style="12" customWidth="1"/>
    <col min="6412" max="6412" width="47.28515625" style="12" customWidth="1"/>
    <col min="6413" max="6413" width="8" style="12" customWidth="1"/>
    <col min="6414" max="6414" width="10.140625" style="12" customWidth="1"/>
    <col min="6415" max="6415" width="7.140625" style="12" customWidth="1"/>
    <col min="6416" max="6416" width="6.85546875" style="12" customWidth="1"/>
    <col min="6417" max="6418" width="7" style="12" customWidth="1"/>
    <col min="6419" max="6419" width="8.7109375" style="12" customWidth="1"/>
    <col min="6420" max="6420" width="8.42578125" style="12" customWidth="1"/>
    <col min="6421" max="6421" width="7.85546875" style="12" customWidth="1"/>
    <col min="6422" max="6422" width="9.5703125" style="12" customWidth="1"/>
    <col min="6423" max="6423" width="8.140625" style="12" customWidth="1"/>
    <col min="6424" max="6424" width="9.5703125" style="12" customWidth="1"/>
    <col min="6425" max="6425" width="7.85546875" style="12" customWidth="1"/>
    <col min="6426" max="6426" width="14.140625" style="12" customWidth="1"/>
    <col min="6427" max="6427" width="9.5703125" style="12" customWidth="1"/>
    <col min="6428" max="6428" width="8.140625" style="12" customWidth="1"/>
    <col min="6429" max="6429" width="9.42578125" style="12" customWidth="1"/>
    <col min="6430" max="6430" width="15.5703125" style="12" customWidth="1"/>
    <col min="6431" max="6431" width="13.5703125" style="12" customWidth="1"/>
    <col min="6432" max="6432" width="9.140625" style="12"/>
    <col min="6433" max="6434" width="9.140625" style="12" hidden="1" customWidth="1"/>
    <col min="6435" max="6437" width="14.5703125" style="12" customWidth="1"/>
    <col min="6438" max="6666" width="9.140625" style="12"/>
    <col min="6667" max="6667" width="4.42578125" style="12" customWidth="1"/>
    <col min="6668" max="6668" width="47.28515625" style="12" customWidth="1"/>
    <col min="6669" max="6669" width="8" style="12" customWidth="1"/>
    <col min="6670" max="6670" width="10.140625" style="12" customWidth="1"/>
    <col min="6671" max="6671" width="7.140625" style="12" customWidth="1"/>
    <col min="6672" max="6672" width="6.85546875" style="12" customWidth="1"/>
    <col min="6673" max="6674" width="7" style="12" customWidth="1"/>
    <col min="6675" max="6675" width="8.7109375" style="12" customWidth="1"/>
    <col min="6676" max="6676" width="8.42578125" style="12" customWidth="1"/>
    <col min="6677" max="6677" width="7.85546875" style="12" customWidth="1"/>
    <col min="6678" max="6678" width="9.5703125" style="12" customWidth="1"/>
    <col min="6679" max="6679" width="8.140625" style="12" customWidth="1"/>
    <col min="6680" max="6680" width="9.5703125" style="12" customWidth="1"/>
    <col min="6681" max="6681" width="7.85546875" style="12" customWidth="1"/>
    <col min="6682" max="6682" width="14.140625" style="12" customWidth="1"/>
    <col min="6683" max="6683" width="9.5703125" style="12" customWidth="1"/>
    <col min="6684" max="6684" width="8.140625" style="12" customWidth="1"/>
    <col min="6685" max="6685" width="9.42578125" style="12" customWidth="1"/>
    <col min="6686" max="6686" width="15.5703125" style="12" customWidth="1"/>
    <col min="6687" max="6687" width="13.5703125" style="12" customWidth="1"/>
    <col min="6688" max="6688" width="9.140625" style="12"/>
    <col min="6689" max="6690" width="9.140625" style="12" hidden="1" customWidth="1"/>
    <col min="6691" max="6693" width="14.5703125" style="12" customWidth="1"/>
    <col min="6694" max="6922" width="9.140625" style="12"/>
    <col min="6923" max="6923" width="4.42578125" style="12" customWidth="1"/>
    <col min="6924" max="6924" width="47.28515625" style="12" customWidth="1"/>
    <col min="6925" max="6925" width="8" style="12" customWidth="1"/>
    <col min="6926" max="6926" width="10.140625" style="12" customWidth="1"/>
    <col min="6927" max="6927" width="7.140625" style="12" customWidth="1"/>
    <col min="6928" max="6928" width="6.85546875" style="12" customWidth="1"/>
    <col min="6929" max="6930" width="7" style="12" customWidth="1"/>
    <col min="6931" max="6931" width="8.7109375" style="12" customWidth="1"/>
    <col min="6932" max="6932" width="8.42578125" style="12" customWidth="1"/>
    <col min="6933" max="6933" width="7.85546875" style="12" customWidth="1"/>
    <col min="6934" max="6934" width="9.5703125" style="12" customWidth="1"/>
    <col min="6935" max="6935" width="8.140625" style="12" customWidth="1"/>
    <col min="6936" max="6936" width="9.5703125" style="12" customWidth="1"/>
    <col min="6937" max="6937" width="7.85546875" style="12" customWidth="1"/>
    <col min="6938" max="6938" width="14.140625" style="12" customWidth="1"/>
    <col min="6939" max="6939" width="9.5703125" style="12" customWidth="1"/>
    <col min="6940" max="6940" width="8.140625" style="12" customWidth="1"/>
    <col min="6941" max="6941" width="9.42578125" style="12" customWidth="1"/>
    <col min="6942" max="6942" width="15.5703125" style="12" customWidth="1"/>
    <col min="6943" max="6943" width="13.5703125" style="12" customWidth="1"/>
    <col min="6944" max="6944" width="9.140625" style="12"/>
    <col min="6945" max="6946" width="9.140625" style="12" hidden="1" customWidth="1"/>
    <col min="6947" max="6949" width="14.5703125" style="12" customWidth="1"/>
    <col min="6950" max="7178" width="9.140625" style="12"/>
    <col min="7179" max="7179" width="4.42578125" style="12" customWidth="1"/>
    <col min="7180" max="7180" width="47.28515625" style="12" customWidth="1"/>
    <col min="7181" max="7181" width="8" style="12" customWidth="1"/>
    <col min="7182" max="7182" width="10.140625" style="12" customWidth="1"/>
    <col min="7183" max="7183" width="7.140625" style="12" customWidth="1"/>
    <col min="7184" max="7184" width="6.85546875" style="12" customWidth="1"/>
    <col min="7185" max="7186" width="7" style="12" customWidth="1"/>
    <col min="7187" max="7187" width="8.7109375" style="12" customWidth="1"/>
    <col min="7188" max="7188" width="8.42578125" style="12" customWidth="1"/>
    <col min="7189" max="7189" width="7.85546875" style="12" customWidth="1"/>
    <col min="7190" max="7190" width="9.5703125" style="12" customWidth="1"/>
    <col min="7191" max="7191" width="8.140625" style="12" customWidth="1"/>
    <col min="7192" max="7192" width="9.5703125" style="12" customWidth="1"/>
    <col min="7193" max="7193" width="7.85546875" style="12" customWidth="1"/>
    <col min="7194" max="7194" width="14.140625" style="12" customWidth="1"/>
    <col min="7195" max="7195" width="9.5703125" style="12" customWidth="1"/>
    <col min="7196" max="7196" width="8.140625" style="12" customWidth="1"/>
    <col min="7197" max="7197" width="9.42578125" style="12" customWidth="1"/>
    <col min="7198" max="7198" width="15.5703125" style="12" customWidth="1"/>
    <col min="7199" max="7199" width="13.5703125" style="12" customWidth="1"/>
    <col min="7200" max="7200" width="9.140625" style="12"/>
    <col min="7201" max="7202" width="9.140625" style="12" hidden="1" customWidth="1"/>
    <col min="7203" max="7205" width="14.5703125" style="12" customWidth="1"/>
    <col min="7206" max="7434" width="9.140625" style="12"/>
    <col min="7435" max="7435" width="4.42578125" style="12" customWidth="1"/>
    <col min="7436" max="7436" width="47.28515625" style="12" customWidth="1"/>
    <col min="7437" max="7437" width="8" style="12" customWidth="1"/>
    <col min="7438" max="7438" width="10.140625" style="12" customWidth="1"/>
    <col min="7439" max="7439" width="7.140625" style="12" customWidth="1"/>
    <col min="7440" max="7440" width="6.85546875" style="12" customWidth="1"/>
    <col min="7441" max="7442" width="7" style="12" customWidth="1"/>
    <col min="7443" max="7443" width="8.7109375" style="12" customWidth="1"/>
    <col min="7444" max="7444" width="8.42578125" style="12" customWidth="1"/>
    <col min="7445" max="7445" width="7.85546875" style="12" customWidth="1"/>
    <col min="7446" max="7446" width="9.5703125" style="12" customWidth="1"/>
    <col min="7447" max="7447" width="8.140625" style="12" customWidth="1"/>
    <col min="7448" max="7448" width="9.5703125" style="12" customWidth="1"/>
    <col min="7449" max="7449" width="7.85546875" style="12" customWidth="1"/>
    <col min="7450" max="7450" width="14.140625" style="12" customWidth="1"/>
    <col min="7451" max="7451" width="9.5703125" style="12" customWidth="1"/>
    <col min="7452" max="7452" width="8.140625" style="12" customWidth="1"/>
    <col min="7453" max="7453" width="9.42578125" style="12" customWidth="1"/>
    <col min="7454" max="7454" width="15.5703125" style="12" customWidth="1"/>
    <col min="7455" max="7455" width="13.5703125" style="12" customWidth="1"/>
    <col min="7456" max="7456" width="9.140625" style="12"/>
    <col min="7457" max="7458" width="9.140625" style="12" hidden="1" customWidth="1"/>
    <col min="7459" max="7461" width="14.5703125" style="12" customWidth="1"/>
    <col min="7462" max="7690" width="9.140625" style="12"/>
    <col min="7691" max="7691" width="4.42578125" style="12" customWidth="1"/>
    <col min="7692" max="7692" width="47.28515625" style="12" customWidth="1"/>
    <col min="7693" max="7693" width="8" style="12" customWidth="1"/>
    <col min="7694" max="7694" width="10.140625" style="12" customWidth="1"/>
    <col min="7695" max="7695" width="7.140625" style="12" customWidth="1"/>
    <col min="7696" max="7696" width="6.85546875" style="12" customWidth="1"/>
    <col min="7697" max="7698" width="7" style="12" customWidth="1"/>
    <col min="7699" max="7699" width="8.7109375" style="12" customWidth="1"/>
    <col min="7700" max="7700" width="8.42578125" style="12" customWidth="1"/>
    <col min="7701" max="7701" width="7.85546875" style="12" customWidth="1"/>
    <col min="7702" max="7702" width="9.5703125" style="12" customWidth="1"/>
    <col min="7703" max="7703" width="8.140625" style="12" customWidth="1"/>
    <col min="7704" max="7704" width="9.5703125" style="12" customWidth="1"/>
    <col min="7705" max="7705" width="7.85546875" style="12" customWidth="1"/>
    <col min="7706" max="7706" width="14.140625" style="12" customWidth="1"/>
    <col min="7707" max="7707" width="9.5703125" style="12" customWidth="1"/>
    <col min="7708" max="7708" width="8.140625" style="12" customWidth="1"/>
    <col min="7709" max="7709" width="9.42578125" style="12" customWidth="1"/>
    <col min="7710" max="7710" width="15.5703125" style="12" customWidth="1"/>
    <col min="7711" max="7711" width="13.5703125" style="12" customWidth="1"/>
    <col min="7712" max="7712" width="9.140625" style="12"/>
    <col min="7713" max="7714" width="9.140625" style="12" hidden="1" customWidth="1"/>
    <col min="7715" max="7717" width="14.5703125" style="12" customWidth="1"/>
    <col min="7718" max="7946" width="9.140625" style="12"/>
    <col min="7947" max="7947" width="4.42578125" style="12" customWidth="1"/>
    <col min="7948" max="7948" width="47.28515625" style="12" customWidth="1"/>
    <col min="7949" max="7949" width="8" style="12" customWidth="1"/>
    <col min="7950" max="7950" width="10.140625" style="12" customWidth="1"/>
    <col min="7951" max="7951" width="7.140625" style="12" customWidth="1"/>
    <col min="7952" max="7952" width="6.85546875" style="12" customWidth="1"/>
    <col min="7953" max="7954" width="7" style="12" customWidth="1"/>
    <col min="7955" max="7955" width="8.7109375" style="12" customWidth="1"/>
    <col min="7956" max="7956" width="8.42578125" style="12" customWidth="1"/>
    <col min="7957" max="7957" width="7.85546875" style="12" customWidth="1"/>
    <col min="7958" max="7958" width="9.5703125" style="12" customWidth="1"/>
    <col min="7959" max="7959" width="8.140625" style="12" customWidth="1"/>
    <col min="7960" max="7960" width="9.5703125" style="12" customWidth="1"/>
    <col min="7961" max="7961" width="7.85546875" style="12" customWidth="1"/>
    <col min="7962" max="7962" width="14.140625" style="12" customWidth="1"/>
    <col min="7963" max="7963" width="9.5703125" style="12" customWidth="1"/>
    <col min="7964" max="7964" width="8.140625" style="12" customWidth="1"/>
    <col min="7965" max="7965" width="9.42578125" style="12" customWidth="1"/>
    <col min="7966" max="7966" width="15.5703125" style="12" customWidth="1"/>
    <col min="7967" max="7967" width="13.5703125" style="12" customWidth="1"/>
    <col min="7968" max="7968" width="9.140625" style="12"/>
    <col min="7969" max="7970" width="9.140625" style="12" hidden="1" customWidth="1"/>
    <col min="7971" max="7973" width="14.5703125" style="12" customWidth="1"/>
    <col min="7974" max="8202" width="9.140625" style="12"/>
    <col min="8203" max="8203" width="4.42578125" style="12" customWidth="1"/>
    <col min="8204" max="8204" width="47.28515625" style="12" customWidth="1"/>
    <col min="8205" max="8205" width="8" style="12" customWidth="1"/>
    <col min="8206" max="8206" width="10.140625" style="12" customWidth="1"/>
    <col min="8207" max="8207" width="7.140625" style="12" customWidth="1"/>
    <col min="8208" max="8208" width="6.85546875" style="12" customWidth="1"/>
    <col min="8209" max="8210" width="7" style="12" customWidth="1"/>
    <col min="8211" max="8211" width="8.7109375" style="12" customWidth="1"/>
    <col min="8212" max="8212" width="8.42578125" style="12" customWidth="1"/>
    <col min="8213" max="8213" width="7.85546875" style="12" customWidth="1"/>
    <col min="8214" max="8214" width="9.5703125" style="12" customWidth="1"/>
    <col min="8215" max="8215" width="8.140625" style="12" customWidth="1"/>
    <col min="8216" max="8216" width="9.5703125" style="12" customWidth="1"/>
    <col min="8217" max="8217" width="7.85546875" style="12" customWidth="1"/>
    <col min="8218" max="8218" width="14.140625" style="12" customWidth="1"/>
    <col min="8219" max="8219" width="9.5703125" style="12" customWidth="1"/>
    <col min="8220" max="8220" width="8.140625" style="12" customWidth="1"/>
    <col min="8221" max="8221" width="9.42578125" style="12" customWidth="1"/>
    <col min="8222" max="8222" width="15.5703125" style="12" customWidth="1"/>
    <col min="8223" max="8223" width="13.5703125" style="12" customWidth="1"/>
    <col min="8224" max="8224" width="9.140625" style="12"/>
    <col min="8225" max="8226" width="9.140625" style="12" hidden="1" customWidth="1"/>
    <col min="8227" max="8229" width="14.5703125" style="12" customWidth="1"/>
    <col min="8230" max="8458" width="9.140625" style="12"/>
    <col min="8459" max="8459" width="4.42578125" style="12" customWidth="1"/>
    <col min="8460" max="8460" width="47.28515625" style="12" customWidth="1"/>
    <col min="8461" max="8461" width="8" style="12" customWidth="1"/>
    <col min="8462" max="8462" width="10.140625" style="12" customWidth="1"/>
    <col min="8463" max="8463" width="7.140625" style="12" customWidth="1"/>
    <col min="8464" max="8464" width="6.85546875" style="12" customWidth="1"/>
    <col min="8465" max="8466" width="7" style="12" customWidth="1"/>
    <col min="8467" max="8467" width="8.7109375" style="12" customWidth="1"/>
    <col min="8468" max="8468" width="8.42578125" style="12" customWidth="1"/>
    <col min="8469" max="8469" width="7.85546875" style="12" customWidth="1"/>
    <col min="8470" max="8470" width="9.5703125" style="12" customWidth="1"/>
    <col min="8471" max="8471" width="8.140625" style="12" customWidth="1"/>
    <col min="8472" max="8472" width="9.5703125" style="12" customWidth="1"/>
    <col min="8473" max="8473" width="7.85546875" style="12" customWidth="1"/>
    <col min="8474" max="8474" width="14.140625" style="12" customWidth="1"/>
    <col min="8475" max="8475" width="9.5703125" style="12" customWidth="1"/>
    <col min="8476" max="8476" width="8.140625" style="12" customWidth="1"/>
    <col min="8477" max="8477" width="9.42578125" style="12" customWidth="1"/>
    <col min="8478" max="8478" width="15.5703125" style="12" customWidth="1"/>
    <col min="8479" max="8479" width="13.5703125" style="12" customWidth="1"/>
    <col min="8480" max="8480" width="9.140625" style="12"/>
    <col min="8481" max="8482" width="9.140625" style="12" hidden="1" customWidth="1"/>
    <col min="8483" max="8485" width="14.5703125" style="12" customWidth="1"/>
    <col min="8486" max="8714" width="9.140625" style="12"/>
    <col min="8715" max="8715" width="4.42578125" style="12" customWidth="1"/>
    <col min="8716" max="8716" width="47.28515625" style="12" customWidth="1"/>
    <col min="8717" max="8717" width="8" style="12" customWidth="1"/>
    <col min="8718" max="8718" width="10.140625" style="12" customWidth="1"/>
    <col min="8719" max="8719" width="7.140625" style="12" customWidth="1"/>
    <col min="8720" max="8720" width="6.85546875" style="12" customWidth="1"/>
    <col min="8721" max="8722" width="7" style="12" customWidth="1"/>
    <col min="8723" max="8723" width="8.7109375" style="12" customWidth="1"/>
    <col min="8724" max="8724" width="8.42578125" style="12" customWidth="1"/>
    <col min="8725" max="8725" width="7.85546875" style="12" customWidth="1"/>
    <col min="8726" max="8726" width="9.5703125" style="12" customWidth="1"/>
    <col min="8727" max="8727" width="8.140625" style="12" customWidth="1"/>
    <col min="8728" max="8728" width="9.5703125" style="12" customWidth="1"/>
    <col min="8729" max="8729" width="7.85546875" style="12" customWidth="1"/>
    <col min="8730" max="8730" width="14.140625" style="12" customWidth="1"/>
    <col min="8731" max="8731" width="9.5703125" style="12" customWidth="1"/>
    <col min="8732" max="8732" width="8.140625" style="12" customWidth="1"/>
    <col min="8733" max="8733" width="9.42578125" style="12" customWidth="1"/>
    <col min="8734" max="8734" width="15.5703125" style="12" customWidth="1"/>
    <col min="8735" max="8735" width="13.5703125" style="12" customWidth="1"/>
    <col min="8736" max="8736" width="9.140625" style="12"/>
    <col min="8737" max="8738" width="9.140625" style="12" hidden="1" customWidth="1"/>
    <col min="8739" max="8741" width="14.5703125" style="12" customWidth="1"/>
    <col min="8742" max="8970" width="9.140625" style="12"/>
    <col min="8971" max="8971" width="4.42578125" style="12" customWidth="1"/>
    <col min="8972" max="8972" width="47.28515625" style="12" customWidth="1"/>
    <col min="8973" max="8973" width="8" style="12" customWidth="1"/>
    <col min="8974" max="8974" width="10.140625" style="12" customWidth="1"/>
    <col min="8975" max="8975" width="7.140625" style="12" customWidth="1"/>
    <col min="8976" max="8976" width="6.85546875" style="12" customWidth="1"/>
    <col min="8977" max="8978" width="7" style="12" customWidth="1"/>
    <col min="8979" max="8979" width="8.7109375" style="12" customWidth="1"/>
    <col min="8980" max="8980" width="8.42578125" style="12" customWidth="1"/>
    <col min="8981" max="8981" width="7.85546875" style="12" customWidth="1"/>
    <col min="8982" max="8982" width="9.5703125" style="12" customWidth="1"/>
    <col min="8983" max="8983" width="8.140625" style="12" customWidth="1"/>
    <col min="8984" max="8984" width="9.5703125" style="12" customWidth="1"/>
    <col min="8985" max="8985" width="7.85546875" style="12" customWidth="1"/>
    <col min="8986" max="8986" width="14.140625" style="12" customWidth="1"/>
    <col min="8987" max="8987" width="9.5703125" style="12" customWidth="1"/>
    <col min="8988" max="8988" width="8.140625" style="12" customWidth="1"/>
    <col min="8989" max="8989" width="9.42578125" style="12" customWidth="1"/>
    <col min="8990" max="8990" width="15.5703125" style="12" customWidth="1"/>
    <col min="8991" max="8991" width="13.5703125" style="12" customWidth="1"/>
    <col min="8992" max="8992" width="9.140625" style="12"/>
    <col min="8993" max="8994" width="9.140625" style="12" hidden="1" customWidth="1"/>
    <col min="8995" max="8997" width="14.5703125" style="12" customWidth="1"/>
    <col min="8998" max="9226" width="9.140625" style="12"/>
    <col min="9227" max="9227" width="4.42578125" style="12" customWidth="1"/>
    <col min="9228" max="9228" width="47.28515625" style="12" customWidth="1"/>
    <col min="9229" max="9229" width="8" style="12" customWidth="1"/>
    <col min="9230" max="9230" width="10.140625" style="12" customWidth="1"/>
    <col min="9231" max="9231" width="7.140625" style="12" customWidth="1"/>
    <col min="9232" max="9232" width="6.85546875" style="12" customWidth="1"/>
    <col min="9233" max="9234" width="7" style="12" customWidth="1"/>
    <col min="9235" max="9235" width="8.7109375" style="12" customWidth="1"/>
    <col min="9236" max="9236" width="8.42578125" style="12" customWidth="1"/>
    <col min="9237" max="9237" width="7.85546875" style="12" customWidth="1"/>
    <col min="9238" max="9238" width="9.5703125" style="12" customWidth="1"/>
    <col min="9239" max="9239" width="8.140625" style="12" customWidth="1"/>
    <col min="9240" max="9240" width="9.5703125" style="12" customWidth="1"/>
    <col min="9241" max="9241" width="7.85546875" style="12" customWidth="1"/>
    <col min="9242" max="9242" width="14.140625" style="12" customWidth="1"/>
    <col min="9243" max="9243" width="9.5703125" style="12" customWidth="1"/>
    <col min="9244" max="9244" width="8.140625" style="12" customWidth="1"/>
    <col min="9245" max="9245" width="9.42578125" style="12" customWidth="1"/>
    <col min="9246" max="9246" width="15.5703125" style="12" customWidth="1"/>
    <col min="9247" max="9247" width="13.5703125" style="12" customWidth="1"/>
    <col min="9248" max="9248" width="9.140625" style="12"/>
    <col min="9249" max="9250" width="9.140625" style="12" hidden="1" customWidth="1"/>
    <col min="9251" max="9253" width="14.5703125" style="12" customWidth="1"/>
    <col min="9254" max="9482" width="9.140625" style="12"/>
    <col min="9483" max="9483" width="4.42578125" style="12" customWidth="1"/>
    <col min="9484" max="9484" width="47.28515625" style="12" customWidth="1"/>
    <col min="9485" max="9485" width="8" style="12" customWidth="1"/>
    <col min="9486" max="9486" width="10.140625" style="12" customWidth="1"/>
    <col min="9487" max="9487" width="7.140625" style="12" customWidth="1"/>
    <col min="9488" max="9488" width="6.85546875" style="12" customWidth="1"/>
    <col min="9489" max="9490" width="7" style="12" customWidth="1"/>
    <col min="9491" max="9491" width="8.7109375" style="12" customWidth="1"/>
    <col min="9492" max="9492" width="8.42578125" style="12" customWidth="1"/>
    <col min="9493" max="9493" width="7.85546875" style="12" customWidth="1"/>
    <col min="9494" max="9494" width="9.5703125" style="12" customWidth="1"/>
    <col min="9495" max="9495" width="8.140625" style="12" customWidth="1"/>
    <col min="9496" max="9496" width="9.5703125" style="12" customWidth="1"/>
    <col min="9497" max="9497" width="7.85546875" style="12" customWidth="1"/>
    <col min="9498" max="9498" width="14.140625" style="12" customWidth="1"/>
    <col min="9499" max="9499" width="9.5703125" style="12" customWidth="1"/>
    <col min="9500" max="9500" width="8.140625" style="12" customWidth="1"/>
    <col min="9501" max="9501" width="9.42578125" style="12" customWidth="1"/>
    <col min="9502" max="9502" width="15.5703125" style="12" customWidth="1"/>
    <col min="9503" max="9503" width="13.5703125" style="12" customWidth="1"/>
    <col min="9504" max="9504" width="9.140625" style="12"/>
    <col min="9505" max="9506" width="9.140625" style="12" hidden="1" customWidth="1"/>
    <col min="9507" max="9509" width="14.5703125" style="12" customWidth="1"/>
    <col min="9510" max="9738" width="9.140625" style="12"/>
    <col min="9739" max="9739" width="4.42578125" style="12" customWidth="1"/>
    <col min="9740" max="9740" width="47.28515625" style="12" customWidth="1"/>
    <col min="9741" max="9741" width="8" style="12" customWidth="1"/>
    <col min="9742" max="9742" width="10.140625" style="12" customWidth="1"/>
    <col min="9743" max="9743" width="7.140625" style="12" customWidth="1"/>
    <col min="9744" max="9744" width="6.85546875" style="12" customWidth="1"/>
    <col min="9745" max="9746" width="7" style="12" customWidth="1"/>
    <col min="9747" max="9747" width="8.7109375" style="12" customWidth="1"/>
    <col min="9748" max="9748" width="8.42578125" style="12" customWidth="1"/>
    <col min="9749" max="9749" width="7.85546875" style="12" customWidth="1"/>
    <col min="9750" max="9750" width="9.5703125" style="12" customWidth="1"/>
    <col min="9751" max="9751" width="8.140625" style="12" customWidth="1"/>
    <col min="9752" max="9752" width="9.5703125" style="12" customWidth="1"/>
    <col min="9753" max="9753" width="7.85546875" style="12" customWidth="1"/>
    <col min="9754" max="9754" width="14.140625" style="12" customWidth="1"/>
    <col min="9755" max="9755" width="9.5703125" style="12" customWidth="1"/>
    <col min="9756" max="9756" width="8.140625" style="12" customWidth="1"/>
    <col min="9757" max="9757" width="9.42578125" style="12" customWidth="1"/>
    <col min="9758" max="9758" width="15.5703125" style="12" customWidth="1"/>
    <col min="9759" max="9759" width="13.5703125" style="12" customWidth="1"/>
    <col min="9760" max="9760" width="9.140625" style="12"/>
    <col min="9761" max="9762" width="9.140625" style="12" hidden="1" customWidth="1"/>
    <col min="9763" max="9765" width="14.5703125" style="12" customWidth="1"/>
    <col min="9766" max="9994" width="9.140625" style="12"/>
    <col min="9995" max="9995" width="4.42578125" style="12" customWidth="1"/>
    <col min="9996" max="9996" width="47.28515625" style="12" customWidth="1"/>
    <col min="9997" max="9997" width="8" style="12" customWidth="1"/>
    <col min="9998" max="9998" width="10.140625" style="12" customWidth="1"/>
    <col min="9999" max="9999" width="7.140625" style="12" customWidth="1"/>
    <col min="10000" max="10000" width="6.85546875" style="12" customWidth="1"/>
    <col min="10001" max="10002" width="7" style="12" customWidth="1"/>
    <col min="10003" max="10003" width="8.7109375" style="12" customWidth="1"/>
    <col min="10004" max="10004" width="8.42578125" style="12" customWidth="1"/>
    <col min="10005" max="10005" width="7.85546875" style="12" customWidth="1"/>
    <col min="10006" max="10006" width="9.5703125" style="12" customWidth="1"/>
    <col min="10007" max="10007" width="8.140625" style="12" customWidth="1"/>
    <col min="10008" max="10008" width="9.5703125" style="12" customWidth="1"/>
    <col min="10009" max="10009" width="7.85546875" style="12" customWidth="1"/>
    <col min="10010" max="10010" width="14.140625" style="12" customWidth="1"/>
    <col min="10011" max="10011" width="9.5703125" style="12" customWidth="1"/>
    <col min="10012" max="10012" width="8.140625" style="12" customWidth="1"/>
    <col min="10013" max="10013" width="9.42578125" style="12" customWidth="1"/>
    <col min="10014" max="10014" width="15.5703125" style="12" customWidth="1"/>
    <col min="10015" max="10015" width="13.5703125" style="12" customWidth="1"/>
    <col min="10016" max="10016" width="9.140625" style="12"/>
    <col min="10017" max="10018" width="9.140625" style="12" hidden="1" customWidth="1"/>
    <col min="10019" max="10021" width="14.5703125" style="12" customWidth="1"/>
    <col min="10022" max="10250" width="9.140625" style="12"/>
    <col min="10251" max="10251" width="4.42578125" style="12" customWidth="1"/>
    <col min="10252" max="10252" width="47.28515625" style="12" customWidth="1"/>
    <col min="10253" max="10253" width="8" style="12" customWidth="1"/>
    <col min="10254" max="10254" width="10.140625" style="12" customWidth="1"/>
    <col min="10255" max="10255" width="7.140625" style="12" customWidth="1"/>
    <col min="10256" max="10256" width="6.85546875" style="12" customWidth="1"/>
    <col min="10257" max="10258" width="7" style="12" customWidth="1"/>
    <col min="10259" max="10259" width="8.7109375" style="12" customWidth="1"/>
    <col min="10260" max="10260" width="8.42578125" style="12" customWidth="1"/>
    <col min="10261" max="10261" width="7.85546875" style="12" customWidth="1"/>
    <col min="10262" max="10262" width="9.5703125" style="12" customWidth="1"/>
    <col min="10263" max="10263" width="8.140625" style="12" customWidth="1"/>
    <col min="10264" max="10264" width="9.5703125" style="12" customWidth="1"/>
    <col min="10265" max="10265" width="7.85546875" style="12" customWidth="1"/>
    <col min="10266" max="10266" width="14.140625" style="12" customWidth="1"/>
    <col min="10267" max="10267" width="9.5703125" style="12" customWidth="1"/>
    <col min="10268" max="10268" width="8.140625" style="12" customWidth="1"/>
    <col min="10269" max="10269" width="9.42578125" style="12" customWidth="1"/>
    <col min="10270" max="10270" width="15.5703125" style="12" customWidth="1"/>
    <col min="10271" max="10271" width="13.5703125" style="12" customWidth="1"/>
    <col min="10272" max="10272" width="9.140625" style="12"/>
    <col min="10273" max="10274" width="9.140625" style="12" hidden="1" customWidth="1"/>
    <col min="10275" max="10277" width="14.5703125" style="12" customWidth="1"/>
    <col min="10278" max="10506" width="9.140625" style="12"/>
    <col min="10507" max="10507" width="4.42578125" style="12" customWidth="1"/>
    <col min="10508" max="10508" width="47.28515625" style="12" customWidth="1"/>
    <col min="10509" max="10509" width="8" style="12" customWidth="1"/>
    <col min="10510" max="10510" width="10.140625" style="12" customWidth="1"/>
    <col min="10511" max="10511" width="7.140625" style="12" customWidth="1"/>
    <col min="10512" max="10512" width="6.85546875" style="12" customWidth="1"/>
    <col min="10513" max="10514" width="7" style="12" customWidth="1"/>
    <col min="10515" max="10515" width="8.7109375" style="12" customWidth="1"/>
    <col min="10516" max="10516" width="8.42578125" style="12" customWidth="1"/>
    <col min="10517" max="10517" width="7.85546875" style="12" customWidth="1"/>
    <col min="10518" max="10518" width="9.5703125" style="12" customWidth="1"/>
    <col min="10519" max="10519" width="8.140625" style="12" customWidth="1"/>
    <col min="10520" max="10520" width="9.5703125" style="12" customWidth="1"/>
    <col min="10521" max="10521" width="7.85546875" style="12" customWidth="1"/>
    <col min="10522" max="10522" width="14.140625" style="12" customWidth="1"/>
    <col min="10523" max="10523" width="9.5703125" style="12" customWidth="1"/>
    <col min="10524" max="10524" width="8.140625" style="12" customWidth="1"/>
    <col min="10525" max="10525" width="9.42578125" style="12" customWidth="1"/>
    <col min="10526" max="10526" width="15.5703125" style="12" customWidth="1"/>
    <col min="10527" max="10527" width="13.5703125" style="12" customWidth="1"/>
    <col min="10528" max="10528" width="9.140625" style="12"/>
    <col min="10529" max="10530" width="9.140625" style="12" hidden="1" customWidth="1"/>
    <col min="10531" max="10533" width="14.5703125" style="12" customWidth="1"/>
    <col min="10534" max="10762" width="9.140625" style="12"/>
    <col min="10763" max="10763" width="4.42578125" style="12" customWidth="1"/>
    <col min="10764" max="10764" width="47.28515625" style="12" customWidth="1"/>
    <col min="10765" max="10765" width="8" style="12" customWidth="1"/>
    <col min="10766" max="10766" width="10.140625" style="12" customWidth="1"/>
    <col min="10767" max="10767" width="7.140625" style="12" customWidth="1"/>
    <col min="10768" max="10768" width="6.85546875" style="12" customWidth="1"/>
    <col min="10769" max="10770" width="7" style="12" customWidth="1"/>
    <col min="10771" max="10771" width="8.7109375" style="12" customWidth="1"/>
    <col min="10772" max="10772" width="8.42578125" style="12" customWidth="1"/>
    <col min="10773" max="10773" width="7.85546875" style="12" customWidth="1"/>
    <col min="10774" max="10774" width="9.5703125" style="12" customWidth="1"/>
    <col min="10775" max="10775" width="8.140625" style="12" customWidth="1"/>
    <col min="10776" max="10776" width="9.5703125" style="12" customWidth="1"/>
    <col min="10777" max="10777" width="7.85546875" style="12" customWidth="1"/>
    <col min="10778" max="10778" width="14.140625" style="12" customWidth="1"/>
    <col min="10779" max="10779" width="9.5703125" style="12" customWidth="1"/>
    <col min="10780" max="10780" width="8.140625" style="12" customWidth="1"/>
    <col min="10781" max="10781" width="9.42578125" style="12" customWidth="1"/>
    <col min="10782" max="10782" width="15.5703125" style="12" customWidth="1"/>
    <col min="10783" max="10783" width="13.5703125" style="12" customWidth="1"/>
    <col min="10784" max="10784" width="9.140625" style="12"/>
    <col min="10785" max="10786" width="9.140625" style="12" hidden="1" customWidth="1"/>
    <col min="10787" max="10789" width="14.5703125" style="12" customWidth="1"/>
    <col min="10790" max="11018" width="9.140625" style="12"/>
    <col min="11019" max="11019" width="4.42578125" style="12" customWidth="1"/>
    <col min="11020" max="11020" width="47.28515625" style="12" customWidth="1"/>
    <col min="11021" max="11021" width="8" style="12" customWidth="1"/>
    <col min="11022" max="11022" width="10.140625" style="12" customWidth="1"/>
    <col min="11023" max="11023" width="7.140625" style="12" customWidth="1"/>
    <col min="11024" max="11024" width="6.85546875" style="12" customWidth="1"/>
    <col min="11025" max="11026" width="7" style="12" customWidth="1"/>
    <col min="11027" max="11027" width="8.7109375" style="12" customWidth="1"/>
    <col min="11028" max="11028" width="8.42578125" style="12" customWidth="1"/>
    <col min="11029" max="11029" width="7.85546875" style="12" customWidth="1"/>
    <col min="11030" max="11030" width="9.5703125" style="12" customWidth="1"/>
    <col min="11031" max="11031" width="8.140625" style="12" customWidth="1"/>
    <col min="11032" max="11032" width="9.5703125" style="12" customWidth="1"/>
    <col min="11033" max="11033" width="7.85546875" style="12" customWidth="1"/>
    <col min="11034" max="11034" width="14.140625" style="12" customWidth="1"/>
    <col min="11035" max="11035" width="9.5703125" style="12" customWidth="1"/>
    <col min="11036" max="11036" width="8.140625" style="12" customWidth="1"/>
    <col min="11037" max="11037" width="9.42578125" style="12" customWidth="1"/>
    <col min="11038" max="11038" width="15.5703125" style="12" customWidth="1"/>
    <col min="11039" max="11039" width="13.5703125" style="12" customWidth="1"/>
    <col min="11040" max="11040" width="9.140625" style="12"/>
    <col min="11041" max="11042" width="9.140625" style="12" hidden="1" customWidth="1"/>
    <col min="11043" max="11045" width="14.5703125" style="12" customWidth="1"/>
    <col min="11046" max="11274" width="9.140625" style="12"/>
    <col min="11275" max="11275" width="4.42578125" style="12" customWidth="1"/>
    <col min="11276" max="11276" width="47.28515625" style="12" customWidth="1"/>
    <col min="11277" max="11277" width="8" style="12" customWidth="1"/>
    <col min="11278" max="11278" width="10.140625" style="12" customWidth="1"/>
    <col min="11279" max="11279" width="7.140625" style="12" customWidth="1"/>
    <col min="11280" max="11280" width="6.85546875" style="12" customWidth="1"/>
    <col min="11281" max="11282" width="7" style="12" customWidth="1"/>
    <col min="11283" max="11283" width="8.7109375" style="12" customWidth="1"/>
    <col min="11284" max="11284" width="8.42578125" style="12" customWidth="1"/>
    <col min="11285" max="11285" width="7.85546875" style="12" customWidth="1"/>
    <col min="11286" max="11286" width="9.5703125" style="12" customWidth="1"/>
    <col min="11287" max="11287" width="8.140625" style="12" customWidth="1"/>
    <col min="11288" max="11288" width="9.5703125" style="12" customWidth="1"/>
    <col min="11289" max="11289" width="7.85546875" style="12" customWidth="1"/>
    <col min="11290" max="11290" width="14.140625" style="12" customWidth="1"/>
    <col min="11291" max="11291" width="9.5703125" style="12" customWidth="1"/>
    <col min="11292" max="11292" width="8.140625" style="12" customWidth="1"/>
    <col min="11293" max="11293" width="9.42578125" style="12" customWidth="1"/>
    <col min="11294" max="11294" width="15.5703125" style="12" customWidth="1"/>
    <col min="11295" max="11295" width="13.5703125" style="12" customWidth="1"/>
    <col min="11296" max="11296" width="9.140625" style="12"/>
    <col min="11297" max="11298" width="9.140625" style="12" hidden="1" customWidth="1"/>
    <col min="11299" max="11301" width="14.5703125" style="12" customWidth="1"/>
    <col min="11302" max="11530" width="9.140625" style="12"/>
    <col min="11531" max="11531" width="4.42578125" style="12" customWidth="1"/>
    <col min="11532" max="11532" width="47.28515625" style="12" customWidth="1"/>
    <col min="11533" max="11533" width="8" style="12" customWidth="1"/>
    <col min="11534" max="11534" width="10.140625" style="12" customWidth="1"/>
    <col min="11535" max="11535" width="7.140625" style="12" customWidth="1"/>
    <col min="11536" max="11536" width="6.85546875" style="12" customWidth="1"/>
    <col min="11537" max="11538" width="7" style="12" customWidth="1"/>
    <col min="11539" max="11539" width="8.7109375" style="12" customWidth="1"/>
    <col min="11540" max="11540" width="8.42578125" style="12" customWidth="1"/>
    <col min="11541" max="11541" width="7.85546875" style="12" customWidth="1"/>
    <col min="11542" max="11542" width="9.5703125" style="12" customWidth="1"/>
    <col min="11543" max="11543" width="8.140625" style="12" customWidth="1"/>
    <col min="11544" max="11544" width="9.5703125" style="12" customWidth="1"/>
    <col min="11545" max="11545" width="7.85546875" style="12" customWidth="1"/>
    <col min="11546" max="11546" width="14.140625" style="12" customWidth="1"/>
    <col min="11547" max="11547" width="9.5703125" style="12" customWidth="1"/>
    <col min="11548" max="11548" width="8.140625" style="12" customWidth="1"/>
    <col min="11549" max="11549" width="9.42578125" style="12" customWidth="1"/>
    <col min="11550" max="11550" width="15.5703125" style="12" customWidth="1"/>
    <col min="11551" max="11551" width="13.5703125" style="12" customWidth="1"/>
    <col min="11552" max="11552" width="9.140625" style="12"/>
    <col min="11553" max="11554" width="9.140625" style="12" hidden="1" customWidth="1"/>
    <col min="11555" max="11557" width="14.5703125" style="12" customWidth="1"/>
    <col min="11558" max="11786" width="9.140625" style="12"/>
    <col min="11787" max="11787" width="4.42578125" style="12" customWidth="1"/>
    <col min="11788" max="11788" width="47.28515625" style="12" customWidth="1"/>
    <col min="11789" max="11789" width="8" style="12" customWidth="1"/>
    <col min="11790" max="11790" width="10.140625" style="12" customWidth="1"/>
    <col min="11791" max="11791" width="7.140625" style="12" customWidth="1"/>
    <col min="11792" max="11792" width="6.85546875" style="12" customWidth="1"/>
    <col min="11793" max="11794" width="7" style="12" customWidth="1"/>
    <col min="11795" max="11795" width="8.7109375" style="12" customWidth="1"/>
    <col min="11796" max="11796" width="8.42578125" style="12" customWidth="1"/>
    <col min="11797" max="11797" width="7.85546875" style="12" customWidth="1"/>
    <col min="11798" max="11798" width="9.5703125" style="12" customWidth="1"/>
    <col min="11799" max="11799" width="8.140625" style="12" customWidth="1"/>
    <col min="11800" max="11800" width="9.5703125" style="12" customWidth="1"/>
    <col min="11801" max="11801" width="7.85546875" style="12" customWidth="1"/>
    <col min="11802" max="11802" width="14.140625" style="12" customWidth="1"/>
    <col min="11803" max="11803" width="9.5703125" style="12" customWidth="1"/>
    <col min="11804" max="11804" width="8.140625" style="12" customWidth="1"/>
    <col min="11805" max="11805" width="9.42578125" style="12" customWidth="1"/>
    <col min="11806" max="11806" width="15.5703125" style="12" customWidth="1"/>
    <col min="11807" max="11807" width="13.5703125" style="12" customWidth="1"/>
    <col min="11808" max="11808" width="9.140625" style="12"/>
    <col min="11809" max="11810" width="9.140625" style="12" hidden="1" customWidth="1"/>
    <col min="11811" max="11813" width="14.5703125" style="12" customWidth="1"/>
    <col min="11814" max="12042" width="9.140625" style="12"/>
    <col min="12043" max="12043" width="4.42578125" style="12" customWidth="1"/>
    <col min="12044" max="12044" width="47.28515625" style="12" customWidth="1"/>
    <col min="12045" max="12045" width="8" style="12" customWidth="1"/>
    <col min="12046" max="12046" width="10.140625" style="12" customWidth="1"/>
    <col min="12047" max="12047" width="7.140625" style="12" customWidth="1"/>
    <col min="12048" max="12048" width="6.85546875" style="12" customWidth="1"/>
    <col min="12049" max="12050" width="7" style="12" customWidth="1"/>
    <col min="12051" max="12051" width="8.7109375" style="12" customWidth="1"/>
    <col min="12052" max="12052" width="8.42578125" style="12" customWidth="1"/>
    <col min="12053" max="12053" width="7.85546875" style="12" customWidth="1"/>
    <col min="12054" max="12054" width="9.5703125" style="12" customWidth="1"/>
    <col min="12055" max="12055" width="8.140625" style="12" customWidth="1"/>
    <col min="12056" max="12056" width="9.5703125" style="12" customWidth="1"/>
    <col min="12057" max="12057" width="7.85546875" style="12" customWidth="1"/>
    <col min="12058" max="12058" width="14.140625" style="12" customWidth="1"/>
    <col min="12059" max="12059" width="9.5703125" style="12" customWidth="1"/>
    <col min="12060" max="12060" width="8.140625" style="12" customWidth="1"/>
    <col min="12061" max="12061" width="9.42578125" style="12" customWidth="1"/>
    <col min="12062" max="12062" width="15.5703125" style="12" customWidth="1"/>
    <col min="12063" max="12063" width="13.5703125" style="12" customWidth="1"/>
    <col min="12064" max="12064" width="9.140625" style="12"/>
    <col min="12065" max="12066" width="9.140625" style="12" hidden="1" customWidth="1"/>
    <col min="12067" max="12069" width="14.5703125" style="12" customWidth="1"/>
    <col min="12070" max="12298" width="9.140625" style="12"/>
    <col min="12299" max="12299" width="4.42578125" style="12" customWidth="1"/>
    <col min="12300" max="12300" width="47.28515625" style="12" customWidth="1"/>
    <col min="12301" max="12301" width="8" style="12" customWidth="1"/>
    <col min="12302" max="12302" width="10.140625" style="12" customWidth="1"/>
    <col min="12303" max="12303" width="7.140625" style="12" customWidth="1"/>
    <col min="12304" max="12304" width="6.85546875" style="12" customWidth="1"/>
    <col min="12305" max="12306" width="7" style="12" customWidth="1"/>
    <col min="12307" max="12307" width="8.7109375" style="12" customWidth="1"/>
    <col min="12308" max="12308" width="8.42578125" style="12" customWidth="1"/>
    <col min="12309" max="12309" width="7.85546875" style="12" customWidth="1"/>
    <col min="12310" max="12310" width="9.5703125" style="12" customWidth="1"/>
    <col min="12311" max="12311" width="8.140625" style="12" customWidth="1"/>
    <col min="12312" max="12312" width="9.5703125" style="12" customWidth="1"/>
    <col min="12313" max="12313" width="7.85546875" style="12" customWidth="1"/>
    <col min="12314" max="12314" width="14.140625" style="12" customWidth="1"/>
    <col min="12315" max="12315" width="9.5703125" style="12" customWidth="1"/>
    <col min="12316" max="12316" width="8.140625" style="12" customWidth="1"/>
    <col min="12317" max="12317" width="9.42578125" style="12" customWidth="1"/>
    <col min="12318" max="12318" width="15.5703125" style="12" customWidth="1"/>
    <col min="12319" max="12319" width="13.5703125" style="12" customWidth="1"/>
    <col min="12320" max="12320" width="9.140625" style="12"/>
    <col min="12321" max="12322" width="9.140625" style="12" hidden="1" customWidth="1"/>
    <col min="12323" max="12325" width="14.5703125" style="12" customWidth="1"/>
    <col min="12326" max="12554" width="9.140625" style="12"/>
    <col min="12555" max="12555" width="4.42578125" style="12" customWidth="1"/>
    <col min="12556" max="12556" width="47.28515625" style="12" customWidth="1"/>
    <col min="12557" max="12557" width="8" style="12" customWidth="1"/>
    <col min="12558" max="12558" width="10.140625" style="12" customWidth="1"/>
    <col min="12559" max="12559" width="7.140625" style="12" customWidth="1"/>
    <col min="12560" max="12560" width="6.85546875" style="12" customWidth="1"/>
    <col min="12561" max="12562" width="7" style="12" customWidth="1"/>
    <col min="12563" max="12563" width="8.7109375" style="12" customWidth="1"/>
    <col min="12564" max="12564" width="8.42578125" style="12" customWidth="1"/>
    <col min="12565" max="12565" width="7.85546875" style="12" customWidth="1"/>
    <col min="12566" max="12566" width="9.5703125" style="12" customWidth="1"/>
    <col min="12567" max="12567" width="8.140625" style="12" customWidth="1"/>
    <col min="12568" max="12568" width="9.5703125" style="12" customWidth="1"/>
    <col min="12569" max="12569" width="7.85546875" style="12" customWidth="1"/>
    <col min="12570" max="12570" width="14.140625" style="12" customWidth="1"/>
    <col min="12571" max="12571" width="9.5703125" style="12" customWidth="1"/>
    <col min="12572" max="12572" width="8.140625" style="12" customWidth="1"/>
    <col min="12573" max="12573" width="9.42578125" style="12" customWidth="1"/>
    <col min="12574" max="12574" width="15.5703125" style="12" customWidth="1"/>
    <col min="12575" max="12575" width="13.5703125" style="12" customWidth="1"/>
    <col min="12576" max="12576" width="9.140625" style="12"/>
    <col min="12577" max="12578" width="9.140625" style="12" hidden="1" customWidth="1"/>
    <col min="12579" max="12581" width="14.5703125" style="12" customWidth="1"/>
    <col min="12582" max="12810" width="9.140625" style="12"/>
    <col min="12811" max="12811" width="4.42578125" style="12" customWidth="1"/>
    <col min="12812" max="12812" width="47.28515625" style="12" customWidth="1"/>
    <col min="12813" max="12813" width="8" style="12" customWidth="1"/>
    <col min="12814" max="12814" width="10.140625" style="12" customWidth="1"/>
    <col min="12815" max="12815" width="7.140625" style="12" customWidth="1"/>
    <col min="12816" max="12816" width="6.85546875" style="12" customWidth="1"/>
    <col min="12817" max="12818" width="7" style="12" customWidth="1"/>
    <col min="12819" max="12819" width="8.7109375" style="12" customWidth="1"/>
    <col min="12820" max="12820" width="8.42578125" style="12" customWidth="1"/>
    <col min="12821" max="12821" width="7.85546875" style="12" customWidth="1"/>
    <col min="12822" max="12822" width="9.5703125" style="12" customWidth="1"/>
    <col min="12823" max="12823" width="8.140625" style="12" customWidth="1"/>
    <col min="12824" max="12824" width="9.5703125" style="12" customWidth="1"/>
    <col min="12825" max="12825" width="7.85546875" style="12" customWidth="1"/>
    <col min="12826" max="12826" width="14.140625" style="12" customWidth="1"/>
    <col min="12827" max="12827" width="9.5703125" style="12" customWidth="1"/>
    <col min="12828" max="12828" width="8.140625" style="12" customWidth="1"/>
    <col min="12829" max="12829" width="9.42578125" style="12" customWidth="1"/>
    <col min="12830" max="12830" width="15.5703125" style="12" customWidth="1"/>
    <col min="12831" max="12831" width="13.5703125" style="12" customWidth="1"/>
    <col min="12832" max="12832" width="9.140625" style="12"/>
    <col min="12833" max="12834" width="9.140625" style="12" hidden="1" customWidth="1"/>
    <col min="12835" max="12837" width="14.5703125" style="12" customWidth="1"/>
    <col min="12838" max="13066" width="9.140625" style="12"/>
    <col min="13067" max="13067" width="4.42578125" style="12" customWidth="1"/>
    <col min="13068" max="13068" width="47.28515625" style="12" customWidth="1"/>
    <col min="13069" max="13069" width="8" style="12" customWidth="1"/>
    <col min="13070" max="13070" width="10.140625" style="12" customWidth="1"/>
    <col min="13071" max="13071" width="7.140625" style="12" customWidth="1"/>
    <col min="13072" max="13072" width="6.85546875" style="12" customWidth="1"/>
    <col min="13073" max="13074" width="7" style="12" customWidth="1"/>
    <col min="13075" max="13075" width="8.7109375" style="12" customWidth="1"/>
    <col min="13076" max="13076" width="8.42578125" style="12" customWidth="1"/>
    <col min="13077" max="13077" width="7.85546875" style="12" customWidth="1"/>
    <col min="13078" max="13078" width="9.5703125" style="12" customWidth="1"/>
    <col min="13079" max="13079" width="8.140625" style="12" customWidth="1"/>
    <col min="13080" max="13080" width="9.5703125" style="12" customWidth="1"/>
    <col min="13081" max="13081" width="7.85546875" style="12" customWidth="1"/>
    <col min="13082" max="13082" width="14.140625" style="12" customWidth="1"/>
    <col min="13083" max="13083" width="9.5703125" style="12" customWidth="1"/>
    <col min="13084" max="13084" width="8.140625" style="12" customWidth="1"/>
    <col min="13085" max="13085" width="9.42578125" style="12" customWidth="1"/>
    <col min="13086" max="13086" width="15.5703125" style="12" customWidth="1"/>
    <col min="13087" max="13087" width="13.5703125" style="12" customWidth="1"/>
    <col min="13088" max="13088" width="9.140625" style="12"/>
    <col min="13089" max="13090" width="9.140625" style="12" hidden="1" customWidth="1"/>
    <col min="13091" max="13093" width="14.5703125" style="12" customWidth="1"/>
    <col min="13094" max="13322" width="9.140625" style="12"/>
    <col min="13323" max="13323" width="4.42578125" style="12" customWidth="1"/>
    <col min="13324" max="13324" width="47.28515625" style="12" customWidth="1"/>
    <col min="13325" max="13325" width="8" style="12" customWidth="1"/>
    <col min="13326" max="13326" width="10.140625" style="12" customWidth="1"/>
    <col min="13327" max="13327" width="7.140625" style="12" customWidth="1"/>
    <col min="13328" max="13328" width="6.85546875" style="12" customWidth="1"/>
    <col min="13329" max="13330" width="7" style="12" customWidth="1"/>
    <col min="13331" max="13331" width="8.7109375" style="12" customWidth="1"/>
    <col min="13332" max="13332" width="8.42578125" style="12" customWidth="1"/>
    <col min="13333" max="13333" width="7.85546875" style="12" customWidth="1"/>
    <col min="13334" max="13334" width="9.5703125" style="12" customWidth="1"/>
    <col min="13335" max="13335" width="8.140625" style="12" customWidth="1"/>
    <col min="13336" max="13336" width="9.5703125" style="12" customWidth="1"/>
    <col min="13337" max="13337" width="7.85546875" style="12" customWidth="1"/>
    <col min="13338" max="13338" width="14.140625" style="12" customWidth="1"/>
    <col min="13339" max="13339" width="9.5703125" style="12" customWidth="1"/>
    <col min="13340" max="13340" width="8.140625" style="12" customWidth="1"/>
    <col min="13341" max="13341" width="9.42578125" style="12" customWidth="1"/>
    <col min="13342" max="13342" width="15.5703125" style="12" customWidth="1"/>
    <col min="13343" max="13343" width="13.5703125" style="12" customWidth="1"/>
    <col min="13344" max="13344" width="9.140625" style="12"/>
    <col min="13345" max="13346" width="9.140625" style="12" hidden="1" customWidth="1"/>
    <col min="13347" max="13349" width="14.5703125" style="12" customWidth="1"/>
    <col min="13350" max="13578" width="9.140625" style="12"/>
    <col min="13579" max="13579" width="4.42578125" style="12" customWidth="1"/>
    <col min="13580" max="13580" width="47.28515625" style="12" customWidth="1"/>
    <col min="13581" max="13581" width="8" style="12" customWidth="1"/>
    <col min="13582" max="13582" width="10.140625" style="12" customWidth="1"/>
    <col min="13583" max="13583" width="7.140625" style="12" customWidth="1"/>
    <col min="13584" max="13584" width="6.85546875" style="12" customWidth="1"/>
    <col min="13585" max="13586" width="7" style="12" customWidth="1"/>
    <col min="13587" max="13587" width="8.7109375" style="12" customWidth="1"/>
    <col min="13588" max="13588" width="8.42578125" style="12" customWidth="1"/>
    <col min="13589" max="13589" width="7.85546875" style="12" customWidth="1"/>
    <col min="13590" max="13590" width="9.5703125" style="12" customWidth="1"/>
    <col min="13591" max="13591" width="8.140625" style="12" customWidth="1"/>
    <col min="13592" max="13592" width="9.5703125" style="12" customWidth="1"/>
    <col min="13593" max="13593" width="7.85546875" style="12" customWidth="1"/>
    <col min="13594" max="13594" width="14.140625" style="12" customWidth="1"/>
    <col min="13595" max="13595" width="9.5703125" style="12" customWidth="1"/>
    <col min="13596" max="13596" width="8.140625" style="12" customWidth="1"/>
    <col min="13597" max="13597" width="9.42578125" style="12" customWidth="1"/>
    <col min="13598" max="13598" width="15.5703125" style="12" customWidth="1"/>
    <col min="13599" max="13599" width="13.5703125" style="12" customWidth="1"/>
    <col min="13600" max="13600" width="9.140625" style="12"/>
    <col min="13601" max="13602" width="9.140625" style="12" hidden="1" customWidth="1"/>
    <col min="13603" max="13605" width="14.5703125" style="12" customWidth="1"/>
    <col min="13606" max="13834" width="9.140625" style="12"/>
    <col min="13835" max="13835" width="4.42578125" style="12" customWidth="1"/>
    <col min="13836" max="13836" width="47.28515625" style="12" customWidth="1"/>
    <col min="13837" max="13837" width="8" style="12" customWidth="1"/>
    <col min="13838" max="13838" width="10.140625" style="12" customWidth="1"/>
    <col min="13839" max="13839" width="7.140625" style="12" customWidth="1"/>
    <col min="13840" max="13840" width="6.85546875" style="12" customWidth="1"/>
    <col min="13841" max="13842" width="7" style="12" customWidth="1"/>
    <col min="13843" max="13843" width="8.7109375" style="12" customWidth="1"/>
    <col min="13844" max="13844" width="8.42578125" style="12" customWidth="1"/>
    <col min="13845" max="13845" width="7.85546875" style="12" customWidth="1"/>
    <col min="13846" max="13846" width="9.5703125" style="12" customWidth="1"/>
    <col min="13847" max="13847" width="8.140625" style="12" customWidth="1"/>
    <col min="13848" max="13848" width="9.5703125" style="12" customWidth="1"/>
    <col min="13849" max="13849" width="7.85546875" style="12" customWidth="1"/>
    <col min="13850" max="13850" width="14.140625" style="12" customWidth="1"/>
    <col min="13851" max="13851" width="9.5703125" style="12" customWidth="1"/>
    <col min="13852" max="13852" width="8.140625" style="12" customWidth="1"/>
    <col min="13853" max="13853" width="9.42578125" style="12" customWidth="1"/>
    <col min="13854" max="13854" width="15.5703125" style="12" customWidth="1"/>
    <col min="13855" max="13855" width="13.5703125" style="12" customWidth="1"/>
    <col min="13856" max="13856" width="9.140625" style="12"/>
    <col min="13857" max="13858" width="9.140625" style="12" hidden="1" customWidth="1"/>
    <col min="13859" max="13861" width="14.5703125" style="12" customWidth="1"/>
    <col min="13862" max="14090" width="9.140625" style="12"/>
    <col min="14091" max="14091" width="4.42578125" style="12" customWidth="1"/>
    <col min="14092" max="14092" width="47.28515625" style="12" customWidth="1"/>
    <col min="14093" max="14093" width="8" style="12" customWidth="1"/>
    <col min="14094" max="14094" width="10.140625" style="12" customWidth="1"/>
    <col min="14095" max="14095" width="7.140625" style="12" customWidth="1"/>
    <col min="14096" max="14096" width="6.85546875" style="12" customWidth="1"/>
    <col min="14097" max="14098" width="7" style="12" customWidth="1"/>
    <col min="14099" max="14099" width="8.7109375" style="12" customWidth="1"/>
    <col min="14100" max="14100" width="8.42578125" style="12" customWidth="1"/>
    <col min="14101" max="14101" width="7.85546875" style="12" customWidth="1"/>
    <col min="14102" max="14102" width="9.5703125" style="12" customWidth="1"/>
    <col min="14103" max="14103" width="8.140625" style="12" customWidth="1"/>
    <col min="14104" max="14104" width="9.5703125" style="12" customWidth="1"/>
    <col min="14105" max="14105" width="7.85546875" style="12" customWidth="1"/>
    <col min="14106" max="14106" width="14.140625" style="12" customWidth="1"/>
    <col min="14107" max="14107" width="9.5703125" style="12" customWidth="1"/>
    <col min="14108" max="14108" width="8.140625" style="12" customWidth="1"/>
    <col min="14109" max="14109" width="9.42578125" style="12" customWidth="1"/>
    <col min="14110" max="14110" width="15.5703125" style="12" customWidth="1"/>
    <col min="14111" max="14111" width="13.5703125" style="12" customWidth="1"/>
    <col min="14112" max="14112" width="9.140625" style="12"/>
    <col min="14113" max="14114" width="9.140625" style="12" hidden="1" customWidth="1"/>
    <col min="14115" max="14117" width="14.5703125" style="12" customWidth="1"/>
    <col min="14118" max="14346" width="9.140625" style="12"/>
    <col min="14347" max="14347" width="4.42578125" style="12" customWidth="1"/>
    <col min="14348" max="14348" width="47.28515625" style="12" customWidth="1"/>
    <col min="14349" max="14349" width="8" style="12" customWidth="1"/>
    <col min="14350" max="14350" width="10.140625" style="12" customWidth="1"/>
    <col min="14351" max="14351" width="7.140625" style="12" customWidth="1"/>
    <col min="14352" max="14352" width="6.85546875" style="12" customWidth="1"/>
    <col min="14353" max="14354" width="7" style="12" customWidth="1"/>
    <col min="14355" max="14355" width="8.7109375" style="12" customWidth="1"/>
    <col min="14356" max="14356" width="8.42578125" style="12" customWidth="1"/>
    <col min="14357" max="14357" width="7.85546875" style="12" customWidth="1"/>
    <col min="14358" max="14358" width="9.5703125" style="12" customWidth="1"/>
    <col min="14359" max="14359" width="8.140625" style="12" customWidth="1"/>
    <col min="14360" max="14360" width="9.5703125" style="12" customWidth="1"/>
    <col min="14361" max="14361" width="7.85546875" style="12" customWidth="1"/>
    <col min="14362" max="14362" width="14.140625" style="12" customWidth="1"/>
    <col min="14363" max="14363" width="9.5703125" style="12" customWidth="1"/>
    <col min="14364" max="14364" width="8.140625" style="12" customWidth="1"/>
    <col min="14365" max="14365" width="9.42578125" style="12" customWidth="1"/>
    <col min="14366" max="14366" width="15.5703125" style="12" customWidth="1"/>
    <col min="14367" max="14367" width="13.5703125" style="12" customWidth="1"/>
    <col min="14368" max="14368" width="9.140625" style="12"/>
    <col min="14369" max="14370" width="9.140625" style="12" hidden="1" customWidth="1"/>
    <col min="14371" max="14373" width="14.5703125" style="12" customWidth="1"/>
    <col min="14374" max="14602" width="9.140625" style="12"/>
    <col min="14603" max="14603" width="4.42578125" style="12" customWidth="1"/>
    <col min="14604" max="14604" width="47.28515625" style="12" customWidth="1"/>
    <col min="14605" max="14605" width="8" style="12" customWidth="1"/>
    <col min="14606" max="14606" width="10.140625" style="12" customWidth="1"/>
    <col min="14607" max="14607" width="7.140625" style="12" customWidth="1"/>
    <col min="14608" max="14608" width="6.85546875" style="12" customWidth="1"/>
    <col min="14609" max="14610" width="7" style="12" customWidth="1"/>
    <col min="14611" max="14611" width="8.7109375" style="12" customWidth="1"/>
    <col min="14612" max="14612" width="8.42578125" style="12" customWidth="1"/>
    <col min="14613" max="14613" width="7.85546875" style="12" customWidth="1"/>
    <col min="14614" max="14614" width="9.5703125" style="12" customWidth="1"/>
    <col min="14615" max="14615" width="8.140625" style="12" customWidth="1"/>
    <col min="14616" max="14616" width="9.5703125" style="12" customWidth="1"/>
    <col min="14617" max="14617" width="7.85546875" style="12" customWidth="1"/>
    <col min="14618" max="14618" width="14.140625" style="12" customWidth="1"/>
    <col min="14619" max="14619" width="9.5703125" style="12" customWidth="1"/>
    <col min="14620" max="14620" width="8.140625" style="12" customWidth="1"/>
    <col min="14621" max="14621" width="9.42578125" style="12" customWidth="1"/>
    <col min="14622" max="14622" width="15.5703125" style="12" customWidth="1"/>
    <col min="14623" max="14623" width="13.5703125" style="12" customWidth="1"/>
    <col min="14624" max="14624" width="9.140625" style="12"/>
    <col min="14625" max="14626" width="9.140625" style="12" hidden="1" customWidth="1"/>
    <col min="14627" max="14629" width="14.5703125" style="12" customWidth="1"/>
    <col min="14630" max="14858" width="9.140625" style="12"/>
    <col min="14859" max="14859" width="4.42578125" style="12" customWidth="1"/>
    <col min="14860" max="14860" width="47.28515625" style="12" customWidth="1"/>
    <col min="14861" max="14861" width="8" style="12" customWidth="1"/>
    <col min="14862" max="14862" width="10.140625" style="12" customWidth="1"/>
    <col min="14863" max="14863" width="7.140625" style="12" customWidth="1"/>
    <col min="14864" max="14864" width="6.85546875" style="12" customWidth="1"/>
    <col min="14865" max="14866" width="7" style="12" customWidth="1"/>
    <col min="14867" max="14867" width="8.7109375" style="12" customWidth="1"/>
    <col min="14868" max="14868" width="8.42578125" style="12" customWidth="1"/>
    <col min="14869" max="14869" width="7.85546875" style="12" customWidth="1"/>
    <col min="14870" max="14870" width="9.5703125" style="12" customWidth="1"/>
    <col min="14871" max="14871" width="8.140625" style="12" customWidth="1"/>
    <col min="14872" max="14872" width="9.5703125" style="12" customWidth="1"/>
    <col min="14873" max="14873" width="7.85546875" style="12" customWidth="1"/>
    <col min="14874" max="14874" width="14.140625" style="12" customWidth="1"/>
    <col min="14875" max="14875" width="9.5703125" style="12" customWidth="1"/>
    <col min="14876" max="14876" width="8.140625" style="12" customWidth="1"/>
    <col min="14877" max="14877" width="9.42578125" style="12" customWidth="1"/>
    <col min="14878" max="14878" width="15.5703125" style="12" customWidth="1"/>
    <col min="14879" max="14879" width="13.5703125" style="12" customWidth="1"/>
    <col min="14880" max="14880" width="9.140625" style="12"/>
    <col min="14881" max="14882" width="9.140625" style="12" hidden="1" customWidth="1"/>
    <col min="14883" max="14885" width="14.5703125" style="12" customWidth="1"/>
    <col min="14886" max="15114" width="9.140625" style="12"/>
    <col min="15115" max="15115" width="4.42578125" style="12" customWidth="1"/>
    <col min="15116" max="15116" width="47.28515625" style="12" customWidth="1"/>
    <col min="15117" max="15117" width="8" style="12" customWidth="1"/>
    <col min="15118" max="15118" width="10.140625" style="12" customWidth="1"/>
    <col min="15119" max="15119" width="7.140625" style="12" customWidth="1"/>
    <col min="15120" max="15120" width="6.85546875" style="12" customWidth="1"/>
    <col min="15121" max="15122" width="7" style="12" customWidth="1"/>
    <col min="15123" max="15123" width="8.7109375" style="12" customWidth="1"/>
    <col min="15124" max="15124" width="8.42578125" style="12" customWidth="1"/>
    <col min="15125" max="15125" width="7.85546875" style="12" customWidth="1"/>
    <col min="15126" max="15126" width="9.5703125" style="12" customWidth="1"/>
    <col min="15127" max="15127" width="8.140625" style="12" customWidth="1"/>
    <col min="15128" max="15128" width="9.5703125" style="12" customWidth="1"/>
    <col min="15129" max="15129" width="7.85546875" style="12" customWidth="1"/>
    <col min="15130" max="15130" width="14.140625" style="12" customWidth="1"/>
    <col min="15131" max="15131" width="9.5703125" style="12" customWidth="1"/>
    <col min="15132" max="15132" width="8.140625" style="12" customWidth="1"/>
    <col min="15133" max="15133" width="9.42578125" style="12" customWidth="1"/>
    <col min="15134" max="15134" width="15.5703125" style="12" customWidth="1"/>
    <col min="15135" max="15135" width="13.5703125" style="12" customWidth="1"/>
    <col min="15136" max="15136" width="9.140625" style="12"/>
    <col min="15137" max="15138" width="9.140625" style="12" hidden="1" customWidth="1"/>
    <col min="15139" max="15141" width="14.5703125" style="12" customWidth="1"/>
    <col min="15142" max="15370" width="9.140625" style="12"/>
    <col min="15371" max="15371" width="4.42578125" style="12" customWidth="1"/>
    <col min="15372" max="15372" width="47.28515625" style="12" customWidth="1"/>
    <col min="15373" max="15373" width="8" style="12" customWidth="1"/>
    <col min="15374" max="15374" width="10.140625" style="12" customWidth="1"/>
    <col min="15375" max="15375" width="7.140625" style="12" customWidth="1"/>
    <col min="15376" max="15376" width="6.85546875" style="12" customWidth="1"/>
    <col min="15377" max="15378" width="7" style="12" customWidth="1"/>
    <col min="15379" max="15379" width="8.7109375" style="12" customWidth="1"/>
    <col min="15380" max="15380" width="8.42578125" style="12" customWidth="1"/>
    <col min="15381" max="15381" width="7.85546875" style="12" customWidth="1"/>
    <col min="15382" max="15382" width="9.5703125" style="12" customWidth="1"/>
    <col min="15383" max="15383" width="8.140625" style="12" customWidth="1"/>
    <col min="15384" max="15384" width="9.5703125" style="12" customWidth="1"/>
    <col min="15385" max="15385" width="7.85546875" style="12" customWidth="1"/>
    <col min="15386" max="15386" width="14.140625" style="12" customWidth="1"/>
    <col min="15387" max="15387" width="9.5703125" style="12" customWidth="1"/>
    <col min="15388" max="15388" width="8.140625" style="12" customWidth="1"/>
    <col min="15389" max="15389" width="9.42578125" style="12" customWidth="1"/>
    <col min="15390" max="15390" width="15.5703125" style="12" customWidth="1"/>
    <col min="15391" max="15391" width="13.5703125" style="12" customWidth="1"/>
    <col min="15392" max="15392" width="9.140625" style="12"/>
    <col min="15393" max="15394" width="9.140625" style="12" hidden="1" customWidth="1"/>
    <col min="15395" max="15397" width="14.5703125" style="12" customWidth="1"/>
    <col min="15398" max="15626" width="9.140625" style="12"/>
    <col min="15627" max="15627" width="4.42578125" style="12" customWidth="1"/>
    <col min="15628" max="15628" width="47.28515625" style="12" customWidth="1"/>
    <col min="15629" max="15629" width="8" style="12" customWidth="1"/>
    <col min="15630" max="15630" width="10.140625" style="12" customWidth="1"/>
    <col min="15631" max="15631" width="7.140625" style="12" customWidth="1"/>
    <col min="15632" max="15632" width="6.85546875" style="12" customWidth="1"/>
    <col min="15633" max="15634" width="7" style="12" customWidth="1"/>
    <col min="15635" max="15635" width="8.7109375" style="12" customWidth="1"/>
    <col min="15636" max="15636" width="8.42578125" style="12" customWidth="1"/>
    <col min="15637" max="15637" width="7.85546875" style="12" customWidth="1"/>
    <col min="15638" max="15638" width="9.5703125" style="12" customWidth="1"/>
    <col min="15639" max="15639" width="8.140625" style="12" customWidth="1"/>
    <col min="15640" max="15640" width="9.5703125" style="12" customWidth="1"/>
    <col min="15641" max="15641" width="7.85546875" style="12" customWidth="1"/>
    <col min="15642" max="15642" width="14.140625" style="12" customWidth="1"/>
    <col min="15643" max="15643" width="9.5703125" style="12" customWidth="1"/>
    <col min="15644" max="15644" width="8.140625" style="12" customWidth="1"/>
    <col min="15645" max="15645" width="9.42578125" style="12" customWidth="1"/>
    <col min="15646" max="15646" width="15.5703125" style="12" customWidth="1"/>
    <col min="15647" max="15647" width="13.5703125" style="12" customWidth="1"/>
    <col min="15648" max="15648" width="9.140625" style="12"/>
    <col min="15649" max="15650" width="9.140625" style="12" hidden="1" customWidth="1"/>
    <col min="15651" max="15653" width="14.5703125" style="12" customWidth="1"/>
    <col min="15654" max="15882" width="9.140625" style="12"/>
    <col min="15883" max="15883" width="4.42578125" style="12" customWidth="1"/>
    <col min="15884" max="15884" width="47.28515625" style="12" customWidth="1"/>
    <col min="15885" max="15885" width="8" style="12" customWidth="1"/>
    <col min="15886" max="15886" width="10.140625" style="12" customWidth="1"/>
    <col min="15887" max="15887" width="7.140625" style="12" customWidth="1"/>
    <col min="15888" max="15888" width="6.85546875" style="12" customWidth="1"/>
    <col min="15889" max="15890" width="7" style="12" customWidth="1"/>
    <col min="15891" max="15891" width="8.7109375" style="12" customWidth="1"/>
    <col min="15892" max="15892" width="8.42578125" style="12" customWidth="1"/>
    <col min="15893" max="15893" width="7.85546875" style="12" customWidth="1"/>
    <col min="15894" max="15894" width="9.5703125" style="12" customWidth="1"/>
    <col min="15895" max="15895" width="8.140625" style="12" customWidth="1"/>
    <col min="15896" max="15896" width="9.5703125" style="12" customWidth="1"/>
    <col min="15897" max="15897" width="7.85546875" style="12" customWidth="1"/>
    <col min="15898" max="15898" width="14.140625" style="12" customWidth="1"/>
    <col min="15899" max="15899" width="9.5703125" style="12" customWidth="1"/>
    <col min="15900" max="15900" width="8.140625" style="12" customWidth="1"/>
    <col min="15901" max="15901" width="9.42578125" style="12" customWidth="1"/>
    <col min="15902" max="15902" width="15.5703125" style="12" customWidth="1"/>
    <col min="15903" max="15903" width="13.5703125" style="12" customWidth="1"/>
    <col min="15904" max="15904" width="9.140625" style="12"/>
    <col min="15905" max="15906" width="9.140625" style="12" hidden="1" customWidth="1"/>
    <col min="15907" max="15909" width="14.5703125" style="12" customWidth="1"/>
    <col min="15910" max="16138" width="9.140625" style="12"/>
    <col min="16139" max="16139" width="4.42578125" style="12" customWidth="1"/>
    <col min="16140" max="16140" width="47.28515625" style="12" customWidth="1"/>
    <col min="16141" max="16141" width="8" style="12" customWidth="1"/>
    <col min="16142" max="16142" width="10.140625" style="12" customWidth="1"/>
    <col min="16143" max="16143" width="7.140625" style="12" customWidth="1"/>
    <col min="16144" max="16144" width="6.85546875" style="12" customWidth="1"/>
    <col min="16145" max="16146" width="7" style="12" customWidth="1"/>
    <col min="16147" max="16147" width="8.7109375" style="12" customWidth="1"/>
    <col min="16148" max="16148" width="8.42578125" style="12" customWidth="1"/>
    <col min="16149" max="16149" width="7.85546875" style="12" customWidth="1"/>
    <col min="16150" max="16150" width="9.5703125" style="12" customWidth="1"/>
    <col min="16151" max="16151" width="8.140625" style="12" customWidth="1"/>
    <col min="16152" max="16152" width="9.5703125" style="12" customWidth="1"/>
    <col min="16153" max="16153" width="7.85546875" style="12" customWidth="1"/>
    <col min="16154" max="16154" width="14.140625" style="12" customWidth="1"/>
    <col min="16155" max="16155" width="9.5703125" style="12" customWidth="1"/>
    <col min="16156" max="16156" width="8.140625" style="12" customWidth="1"/>
    <col min="16157" max="16157" width="9.42578125" style="12" customWidth="1"/>
    <col min="16158" max="16158" width="15.5703125" style="12" customWidth="1"/>
    <col min="16159" max="16159" width="13.5703125" style="12" customWidth="1"/>
    <col min="16160" max="16160" width="9.140625" style="12"/>
    <col min="16161" max="16162" width="9.140625" style="12" hidden="1" customWidth="1"/>
    <col min="16163" max="16165" width="14.5703125" style="12" customWidth="1"/>
    <col min="16166" max="16384" width="9.140625" style="12"/>
  </cols>
  <sheetData>
    <row r="1" spans="1:39" ht="28.5" customHeight="1" x14ac:dyDescent="0.25">
      <c r="A1" s="182" t="s">
        <v>0</v>
      </c>
      <c r="B1" s="183" t="s">
        <v>862</v>
      </c>
      <c r="C1" s="236" t="s">
        <v>609</v>
      </c>
      <c r="D1" s="182" t="s">
        <v>2</v>
      </c>
      <c r="E1" s="182" t="s">
        <v>3</v>
      </c>
      <c r="F1" s="182" t="s">
        <v>4</v>
      </c>
      <c r="G1" s="243" t="s">
        <v>605</v>
      </c>
      <c r="H1" s="244"/>
      <c r="I1" s="244"/>
      <c r="J1" s="245" t="s">
        <v>127</v>
      </c>
      <c r="K1" s="245"/>
      <c r="L1" s="245"/>
      <c r="M1" s="246"/>
      <c r="N1" s="184" t="s">
        <v>133</v>
      </c>
      <c r="O1" s="182" t="s">
        <v>130</v>
      </c>
      <c r="P1" s="185" t="s">
        <v>106</v>
      </c>
      <c r="Q1" s="186" t="s">
        <v>2</v>
      </c>
      <c r="R1" s="187" t="s">
        <v>3</v>
      </c>
      <c r="S1" s="188" t="s">
        <v>6</v>
      </c>
      <c r="T1" s="188" t="s">
        <v>5</v>
      </c>
      <c r="U1" s="189" t="s">
        <v>130</v>
      </c>
      <c r="V1" s="251" t="s">
        <v>1</v>
      </c>
      <c r="W1" s="258" t="s">
        <v>151</v>
      </c>
      <c r="X1" s="258" t="s">
        <v>152</v>
      </c>
      <c r="Y1" s="165" t="s">
        <v>7</v>
      </c>
      <c r="Z1" s="254" t="s">
        <v>21</v>
      </c>
      <c r="AA1" s="255" t="s">
        <v>148</v>
      </c>
      <c r="AB1" s="269" t="s">
        <v>126</v>
      </c>
      <c r="AC1" s="266" t="s">
        <v>114</v>
      </c>
      <c r="AD1" s="166" t="s">
        <v>867</v>
      </c>
      <c r="AE1" s="167" t="s">
        <v>125</v>
      </c>
      <c r="AF1" s="167" t="s">
        <v>125</v>
      </c>
      <c r="AG1" s="168"/>
      <c r="AH1" s="168"/>
      <c r="AI1" s="262" t="s">
        <v>850</v>
      </c>
      <c r="AJ1" s="262" t="s">
        <v>851</v>
      </c>
      <c r="AK1" s="264" t="s">
        <v>852</v>
      </c>
      <c r="AL1" s="169"/>
      <c r="AM1" s="170" t="s">
        <v>868</v>
      </c>
    </row>
    <row r="2" spans="1:39" ht="27.75" customHeight="1" x14ac:dyDescent="0.25">
      <c r="A2" s="16" t="s">
        <v>8</v>
      </c>
      <c r="B2" s="190" t="s">
        <v>105</v>
      </c>
      <c r="C2" s="237"/>
      <c r="D2" s="16" t="s">
        <v>9</v>
      </c>
      <c r="E2" s="16" t="s">
        <v>115</v>
      </c>
      <c r="F2" s="16" t="s">
        <v>10</v>
      </c>
      <c r="G2" s="259" t="s">
        <v>606</v>
      </c>
      <c r="H2" s="259" t="s">
        <v>608</v>
      </c>
      <c r="I2" s="259" t="s">
        <v>607</v>
      </c>
      <c r="J2" s="248" t="s">
        <v>158</v>
      </c>
      <c r="K2" s="249"/>
      <c r="L2" s="249"/>
      <c r="M2" s="250"/>
      <c r="N2" s="240" t="s">
        <v>134</v>
      </c>
      <c r="O2" s="16" t="s">
        <v>131</v>
      </c>
      <c r="P2" s="191"/>
      <c r="Q2" s="192" t="s">
        <v>11</v>
      </c>
      <c r="R2" s="193" t="s">
        <v>12</v>
      </c>
      <c r="S2" s="175" t="s">
        <v>13</v>
      </c>
      <c r="T2" s="175" t="s">
        <v>13</v>
      </c>
      <c r="U2" s="194" t="s">
        <v>13</v>
      </c>
      <c r="V2" s="252"/>
      <c r="W2" s="265"/>
      <c r="X2" s="237"/>
      <c r="Y2" s="171" t="s">
        <v>14</v>
      </c>
      <c r="Z2" s="252"/>
      <c r="AA2" s="256"/>
      <c r="AB2" s="270"/>
      <c r="AC2" s="256"/>
      <c r="AD2" s="172"/>
      <c r="AE2" s="173" t="s">
        <v>863</v>
      </c>
      <c r="AF2" s="173" t="s">
        <v>864</v>
      </c>
      <c r="AG2" s="168"/>
      <c r="AH2" s="168"/>
      <c r="AI2" s="263"/>
      <c r="AJ2" s="263"/>
      <c r="AK2" s="263"/>
      <c r="AL2" s="169"/>
      <c r="AM2" s="174"/>
    </row>
    <row r="3" spans="1:39" x14ac:dyDescent="0.25">
      <c r="A3" s="16"/>
      <c r="B3" s="195"/>
      <c r="C3" s="238"/>
      <c r="D3" s="16"/>
      <c r="E3" s="16" t="s">
        <v>15</v>
      </c>
      <c r="F3" s="16"/>
      <c r="G3" s="260"/>
      <c r="H3" s="260"/>
      <c r="I3" s="260"/>
      <c r="J3" s="247" t="s">
        <v>156</v>
      </c>
      <c r="K3" s="247" t="s">
        <v>157</v>
      </c>
      <c r="L3" s="247" t="s">
        <v>160</v>
      </c>
      <c r="M3" s="247" t="s">
        <v>159</v>
      </c>
      <c r="N3" s="241"/>
      <c r="O3" s="16" t="s">
        <v>132</v>
      </c>
      <c r="P3" s="191"/>
      <c r="Q3" s="196"/>
      <c r="R3" s="197"/>
      <c r="S3" s="198"/>
      <c r="T3" s="175"/>
      <c r="U3" s="198"/>
      <c r="V3" s="252"/>
      <c r="W3" s="175"/>
      <c r="X3" s="175"/>
      <c r="Y3" s="171" t="s">
        <v>16</v>
      </c>
      <c r="Z3" s="252"/>
      <c r="AA3" s="256"/>
      <c r="AB3" s="270"/>
      <c r="AC3" s="256"/>
      <c r="AD3" s="172"/>
      <c r="AE3" s="173"/>
      <c r="AF3" s="173"/>
      <c r="AG3" s="168"/>
      <c r="AH3" s="168"/>
      <c r="AI3" s="263"/>
      <c r="AJ3" s="263"/>
      <c r="AK3" s="263"/>
      <c r="AL3" s="169"/>
      <c r="AM3" s="174"/>
    </row>
    <row r="4" spans="1:39" x14ac:dyDescent="0.25">
      <c r="A4" s="16"/>
      <c r="B4" s="195"/>
      <c r="C4" s="238"/>
      <c r="D4" s="16"/>
      <c r="E4" s="16" t="s">
        <v>17</v>
      </c>
      <c r="F4" s="16"/>
      <c r="G4" s="260"/>
      <c r="H4" s="260"/>
      <c r="I4" s="260"/>
      <c r="J4" s="247"/>
      <c r="K4" s="247"/>
      <c r="L4" s="247"/>
      <c r="M4" s="247"/>
      <c r="N4" s="241"/>
      <c r="O4" s="16" t="s">
        <v>138</v>
      </c>
      <c r="P4" s="191"/>
      <c r="Q4" s="192"/>
      <c r="R4" s="199"/>
      <c r="S4" s="192"/>
      <c r="T4" s="175"/>
      <c r="U4" s="198"/>
      <c r="V4" s="252"/>
      <c r="W4" s="175"/>
      <c r="X4" s="175"/>
      <c r="Y4" s="171" t="s">
        <v>18</v>
      </c>
      <c r="Z4" s="252"/>
      <c r="AA4" s="256"/>
      <c r="AB4" s="270"/>
      <c r="AC4" s="256"/>
      <c r="AD4" s="176"/>
      <c r="AE4" s="177"/>
      <c r="AF4" s="177"/>
      <c r="AG4" s="168"/>
      <c r="AH4" s="168"/>
      <c r="AI4" s="263"/>
      <c r="AJ4" s="263"/>
      <c r="AK4" s="263"/>
      <c r="AL4" s="169"/>
      <c r="AM4" s="174"/>
    </row>
    <row r="5" spans="1:39" ht="49.5" customHeight="1" x14ac:dyDescent="0.25">
      <c r="A5" s="19"/>
      <c r="B5" s="200"/>
      <c r="C5" s="239"/>
      <c r="D5" s="19"/>
      <c r="E5" s="201" t="s">
        <v>19</v>
      </c>
      <c r="F5" s="19"/>
      <c r="G5" s="261"/>
      <c r="H5" s="261"/>
      <c r="I5" s="261"/>
      <c r="J5" s="247"/>
      <c r="K5" s="247"/>
      <c r="L5" s="247"/>
      <c r="M5" s="247"/>
      <c r="N5" s="242"/>
      <c r="O5" s="201" t="s">
        <v>139</v>
      </c>
      <c r="P5" s="202"/>
      <c r="Q5" s="192"/>
      <c r="R5" s="197"/>
      <c r="S5" s="175"/>
      <c r="T5" s="198"/>
      <c r="U5" s="198"/>
      <c r="V5" s="253"/>
      <c r="W5" s="175"/>
      <c r="X5" s="175"/>
      <c r="Y5" s="178"/>
      <c r="Z5" s="253"/>
      <c r="AA5" s="257"/>
      <c r="AB5" s="271"/>
      <c r="AC5" s="257"/>
      <c r="AD5" s="179"/>
      <c r="AE5" s="180"/>
      <c r="AF5" s="180"/>
      <c r="AG5" s="267" t="s">
        <v>103</v>
      </c>
      <c r="AH5" s="268"/>
      <c r="AI5" s="263"/>
      <c r="AJ5" s="263"/>
      <c r="AK5" s="263"/>
      <c r="AL5" s="169" t="s">
        <v>621</v>
      </c>
      <c r="AM5" s="181"/>
    </row>
    <row r="6" spans="1:39" ht="3.75" hidden="1" customHeight="1" x14ac:dyDescent="0.25">
      <c r="A6" s="152"/>
      <c r="B6" s="15"/>
      <c r="C6" s="42"/>
      <c r="D6" s="16"/>
      <c r="E6" s="13"/>
      <c r="F6" s="14"/>
      <c r="G6" s="14"/>
      <c r="H6" s="14"/>
      <c r="I6" s="14"/>
      <c r="J6" s="51"/>
      <c r="K6" s="51"/>
      <c r="L6" s="51"/>
      <c r="M6" s="51"/>
      <c r="N6" s="51"/>
      <c r="O6" s="44"/>
      <c r="P6" s="20"/>
      <c r="Q6" s="45" t="s">
        <v>141</v>
      </c>
      <c r="R6" s="46" t="s">
        <v>140</v>
      </c>
      <c r="S6" s="47" t="s">
        <v>149</v>
      </c>
      <c r="T6" s="48" t="s">
        <v>150</v>
      </c>
      <c r="U6" s="49" t="s">
        <v>137</v>
      </c>
      <c r="V6" s="43"/>
      <c r="W6" s="48" t="s">
        <v>153</v>
      </c>
      <c r="X6" s="48" t="s">
        <v>154</v>
      </c>
      <c r="Y6" s="50" t="s">
        <v>135</v>
      </c>
      <c r="Z6" s="43"/>
      <c r="AA6" s="92"/>
      <c r="AB6" s="220"/>
      <c r="AC6" s="37"/>
      <c r="AD6" s="150"/>
      <c r="AE6" s="141"/>
      <c r="AF6" s="141"/>
      <c r="AG6" s="142"/>
      <c r="AH6" s="143"/>
      <c r="AI6" s="144"/>
      <c r="AJ6" s="144"/>
      <c r="AK6" s="145"/>
    </row>
    <row r="7" spans="1:39" x14ac:dyDescent="0.25">
      <c r="A7" s="153">
        <v>1</v>
      </c>
      <c r="B7" s="203"/>
      <c r="C7" s="204"/>
      <c r="D7" s="205"/>
      <c r="E7" s="206"/>
      <c r="F7" s="206"/>
      <c r="G7" s="206"/>
      <c r="H7" s="206"/>
      <c r="I7" s="206"/>
      <c r="J7" s="206"/>
      <c r="K7" s="206"/>
      <c r="L7" s="206"/>
      <c r="M7" s="206"/>
      <c r="N7" s="207" t="str">
        <f>IF(V7="","",IF((VLOOKUP(V7,'Tree height category'!$E$2:$F$77,2,FALSE))=0,"",(VLOOKUP(V7,'Tree height category'!$E$2:$F$77,2,FALSE))))</f>
        <v/>
      </c>
      <c r="O7" s="207" t="str">
        <f>IF(B7="","",(IF('SEB Sheet'!B$11="","",VLOOKUP('SEB Sheet'!B$11,'IBRA %'!A$4:E$385,4,FALSE))))</f>
        <v/>
      </c>
      <c r="P7" s="27"/>
      <c r="Q7" s="136" t="str">
        <f t="shared" ref="Q7:Q70" si="0">IF(D7="","",(IF($D7&gt;(AH7*1.333333),4,($D7/AH7*3)))*1.25)</f>
        <v/>
      </c>
      <c r="R7" s="22">
        <f t="shared" ref="R7:R70" si="1">IF(E7&lt;=40,E7*0.08,(IF(E7&lt;=80,3.2+(E7-40)*0.04,(IF(E7&gt;80,4.8+(E7-80)*0.02," ")))))</f>
        <v>0</v>
      </c>
      <c r="S7" s="139" t="str">
        <f t="shared" ref="S7:S70" si="2">IF(F7="","",((100-$F7)*0.03))</f>
        <v/>
      </c>
      <c r="T7" s="39" t="str">
        <f t="shared" ref="T7:T70" si="3">IF(B7="","",(IF((G7*1+H7*4+I7*8)&lt;1,0,IF((AND((G7*1+H7*4+I7*8)&gt;=1,(G7*1+H7*4+I7*8)&lt;5)),1,IF((G7*1+H7*4+I7*8)&gt;=5,2))))*0.6)</f>
        <v/>
      </c>
      <c r="U7" s="137" t="str">
        <f>IF(O7="","",((100-O7)*0.016))</f>
        <v/>
      </c>
      <c r="V7" s="24" t="str">
        <f>IF(B7="","",VLOOKUP(B7,'Tree height category'!$A$2:$E$83,5,FALSE))</f>
        <v/>
      </c>
      <c r="W7" s="137" t="str">
        <f>IF(B7="","",IF((J7*0.125+K7*0.5+L7*4+M7*16)&lt;0.125,0,IF((J7*0.125+K7*0.5+L7*4+M7*16)&lt;0.5,0.6,IF((J7*0.125+K7*0.5+L7*4+M7*16)&lt;4,1,IF((J7*0.125+K7*0.5+L7*4+M7*16)&lt;16,1.4,IF((J7*0.125+K7*0.5+L7*4+M7*16)&gt;=16,1.8))))))</f>
        <v/>
      </c>
      <c r="X7" s="137" t="str">
        <f>IF(B7="","",((IF(N7="R",1,IF(N7="V",2,IF(N7="E",3,0)))))*0.3)</f>
        <v/>
      </c>
      <c r="Y7" s="23" t="str">
        <f t="shared" ref="Y7:Y70" si="4">IF(B7="","",(((SUM(Q7,R7,S7,T7,W7,X7,U7))*SUM(Q7,R7,S7,T7,W7,X7,U7))*SUM(Q7,R7,S7,T7,W7,X7,U7))/55.5)</f>
        <v/>
      </c>
      <c r="Z7" s="25" t="str">
        <f t="shared" ref="Z7:Z70" si="5">IF(B7="","",(IF(Y7&lt;20,0.032,IF(AND(Y7&gt;=20,Y7&lt;30),0.048,IF(AND(Y7&gt;=30,Y7&lt;41),0.064,IF(AND(Y7&gt;=41,Y7&lt;61),0.08,IF(Y7&gt;=61,0.096,0)))))))</f>
        <v/>
      </c>
      <c r="AA7" s="26" t="str">
        <f t="shared" ref="AA7:AA70" si="6">IF(B7="","",IF(Y7&gt;155.3,15,(Y7*Z7)))</f>
        <v/>
      </c>
      <c r="AB7" s="221" t="str">
        <f t="shared" ref="AB7:AB70" si="7">IF(B7="","",(AA7*(IF(C7="",1,C7))))</f>
        <v/>
      </c>
      <c r="AC7" s="26" t="str">
        <f>IF(P7="","",('SEB Sheet'!$B$8*(AA7*P7)*(IF(C7="",1,C7))))</f>
        <v/>
      </c>
      <c r="AD7" s="158" t="str">
        <f>IF(P7="","",((AC7/'SEB Sheet'!$B$9*'SEB Sheet'!$B$5/1000*'SEB Sheet'!$B$7*'SEB Sheet'!$B$6))*1.055)</f>
        <v/>
      </c>
      <c r="AE7" s="146"/>
      <c r="AF7" s="146"/>
      <c r="AG7" s="147" t="str">
        <f>IF(B7="","",(VLOOKUP(B7,'Tree height category'!$A$2:$C$83,2,FALSE)))</f>
        <v/>
      </c>
      <c r="AH7" s="148" t="str">
        <f>IF(B7="","",(VLOOKUP(B7,'Tree height category'!$A$2:$C$83,3,FALSE)))</f>
        <v/>
      </c>
      <c r="AI7" s="160"/>
      <c r="AJ7" s="160"/>
      <c r="AK7" s="161"/>
      <c r="AL7" s="162" t="str">
        <f>IF(B7="","",(VLOOKUP(B7,'Tree height category'!$A$2:$G$77,7,FALSE)))</f>
        <v/>
      </c>
      <c r="AM7" s="163"/>
    </row>
    <row r="8" spans="1:39" x14ac:dyDescent="0.25">
      <c r="A8" s="153">
        <v>2</v>
      </c>
      <c r="B8" s="203"/>
      <c r="C8" s="204"/>
      <c r="D8" s="205"/>
      <c r="E8" s="206"/>
      <c r="F8" s="206"/>
      <c r="G8" s="206"/>
      <c r="H8" s="206"/>
      <c r="I8" s="206"/>
      <c r="J8" s="206"/>
      <c r="K8" s="206"/>
      <c r="L8" s="206"/>
      <c r="M8" s="206"/>
      <c r="N8" s="207" t="str">
        <f>IF(V8="","",IF((VLOOKUP(V8,'Tree height category'!$E$2:$F$77,2,FALSE))=0,"",(VLOOKUP(V8,'Tree height category'!$E$2:$F$77,2,FALSE))))</f>
        <v/>
      </c>
      <c r="O8" s="207" t="str">
        <f>IF(B8="","",(IF('SEB Sheet'!B$11="","",VLOOKUP('SEB Sheet'!B$11,'IBRA %'!A$4:E$385,4,FALSE))))</f>
        <v/>
      </c>
      <c r="P8" s="27"/>
      <c r="Q8" s="136" t="str">
        <f t="shared" si="0"/>
        <v/>
      </c>
      <c r="R8" s="22">
        <f t="shared" si="1"/>
        <v>0</v>
      </c>
      <c r="S8" s="139" t="str">
        <f t="shared" si="2"/>
        <v/>
      </c>
      <c r="T8" s="39" t="str">
        <f t="shared" si="3"/>
        <v/>
      </c>
      <c r="U8" s="137" t="str">
        <f t="shared" ref="U8:U70" si="8">IF(O8="","",((100-O8)*0.016))</f>
        <v/>
      </c>
      <c r="V8" s="24" t="str">
        <f>IF(B8="","",VLOOKUP(B8,'Tree height category'!$A$2:$E$83,5,FALSE))</f>
        <v/>
      </c>
      <c r="W8" s="137" t="str">
        <f t="shared" ref="W8:W71" si="9">IF(B8="","",IF((J8*0.125+K8*0.5+L8*4+M8*16)&lt;0.125,0,IF((J8*0.125+K8*0.5+L8*4+M8*16)&lt;0.5,0.6,IF((J8*0.125+K8*0.5+L8*4+M8*16)&lt;4,1,IF((J8*0.125+K8*0.5+L8*4+M8*16)&lt;16,1.4,IF((J8*0.125+K8*0.5+L8*4+M8*16)&gt;=16,1.8))))))</f>
        <v/>
      </c>
      <c r="X8" s="137" t="str">
        <f t="shared" ref="X8:X71" si="10">IF(B8="","",((IF(N8="R",1,IF(N8="V",2,IF(N8="E",3,0)))))*0.3)</f>
        <v/>
      </c>
      <c r="Y8" s="23" t="str">
        <f t="shared" si="4"/>
        <v/>
      </c>
      <c r="Z8" s="25" t="str">
        <f t="shared" si="5"/>
        <v/>
      </c>
      <c r="AA8" s="26" t="str">
        <f t="shared" si="6"/>
        <v/>
      </c>
      <c r="AB8" s="221" t="str">
        <f t="shared" si="7"/>
        <v/>
      </c>
      <c r="AC8" s="26" t="str">
        <f>IF(P8="","",('SEB Sheet'!$B$8*(AA8*P8)*(IF(C8="",1,C8))))</f>
        <v/>
      </c>
      <c r="AD8" s="158" t="str">
        <f>IF(P8="","",((AC8/'SEB Sheet'!$B$9*'SEB Sheet'!$B$5/1000*'SEB Sheet'!$B$7*'SEB Sheet'!$B$6))*1.055)</f>
        <v/>
      </c>
      <c r="AE8" s="146"/>
      <c r="AF8" s="146"/>
      <c r="AG8" s="147" t="str">
        <f>IF(B8="","",(VLOOKUP(B8,'Tree height category'!$A$2:$C$83,2,FALSE)))</f>
        <v/>
      </c>
      <c r="AH8" s="148" t="str">
        <f>IF(B8="","",(VLOOKUP(B8,'Tree height category'!$A$2:$C$83,3,FALSE)))</f>
        <v/>
      </c>
      <c r="AI8" s="160"/>
      <c r="AJ8" s="160"/>
      <c r="AK8" s="161"/>
      <c r="AL8" s="162" t="str">
        <f>IF(B8="","",(VLOOKUP(B8,'Tree height category'!$A$2:$G$77,7,FALSE)))</f>
        <v/>
      </c>
      <c r="AM8" s="163"/>
    </row>
    <row r="9" spans="1:39" x14ac:dyDescent="0.25">
      <c r="A9" s="153">
        <v>3</v>
      </c>
      <c r="B9" s="203"/>
      <c r="C9" s="204"/>
      <c r="D9" s="205"/>
      <c r="E9" s="206"/>
      <c r="F9" s="206"/>
      <c r="G9" s="206"/>
      <c r="H9" s="206"/>
      <c r="I9" s="206"/>
      <c r="J9" s="206"/>
      <c r="K9" s="206"/>
      <c r="L9" s="206"/>
      <c r="M9" s="206"/>
      <c r="N9" s="207" t="str">
        <f>IF(V9="","",IF((VLOOKUP(V9,'Tree height category'!$E$2:$F$77,2,FALSE))=0,"",(VLOOKUP(V9,'Tree height category'!$E$2:$F$77,2,FALSE))))</f>
        <v/>
      </c>
      <c r="O9" s="207" t="str">
        <f>IF(B9="","",(IF('SEB Sheet'!B$11="","",VLOOKUP('SEB Sheet'!B$11,'IBRA %'!A$4:E$385,4,FALSE))))</f>
        <v/>
      </c>
      <c r="P9" s="27"/>
      <c r="Q9" s="136" t="str">
        <f t="shared" si="0"/>
        <v/>
      </c>
      <c r="R9" s="22">
        <f t="shared" si="1"/>
        <v>0</v>
      </c>
      <c r="S9" s="139" t="str">
        <f t="shared" si="2"/>
        <v/>
      </c>
      <c r="T9" s="39" t="str">
        <f t="shared" si="3"/>
        <v/>
      </c>
      <c r="U9" s="137" t="str">
        <f t="shared" si="8"/>
        <v/>
      </c>
      <c r="V9" s="24" t="str">
        <f>IF(B9="","",VLOOKUP(B9,'Tree height category'!$A$2:$E$83,5,FALSE))</f>
        <v/>
      </c>
      <c r="W9" s="137" t="str">
        <f t="shared" si="9"/>
        <v/>
      </c>
      <c r="X9" s="137" t="str">
        <f t="shared" si="10"/>
        <v/>
      </c>
      <c r="Y9" s="23" t="str">
        <f t="shared" si="4"/>
        <v/>
      </c>
      <c r="Z9" s="25" t="str">
        <f t="shared" si="5"/>
        <v/>
      </c>
      <c r="AA9" s="26" t="str">
        <f t="shared" si="6"/>
        <v/>
      </c>
      <c r="AB9" s="221" t="str">
        <f t="shared" si="7"/>
        <v/>
      </c>
      <c r="AC9" s="26" t="str">
        <f>IF(P9="","",('SEB Sheet'!$B$8*(AA9*P9)*(IF(C9="",1,C9))))</f>
        <v/>
      </c>
      <c r="AD9" s="158" t="str">
        <f>IF(P9="","",((AC9/'SEB Sheet'!$B$9*'SEB Sheet'!$B$5/1000*'SEB Sheet'!$B$7*'SEB Sheet'!$B$6))*1.055)</f>
        <v/>
      </c>
      <c r="AE9" s="146"/>
      <c r="AF9" s="146"/>
      <c r="AG9" s="147" t="str">
        <f>IF(B9="","",(VLOOKUP(B9,'Tree height category'!$A$2:$C$83,2,FALSE)))</f>
        <v/>
      </c>
      <c r="AH9" s="148" t="str">
        <f>IF(B9="","",(VLOOKUP(B9,'Tree height category'!$A$2:$C$83,3,FALSE)))</f>
        <v/>
      </c>
      <c r="AI9" s="160"/>
      <c r="AJ9" s="160"/>
      <c r="AK9" s="161"/>
      <c r="AL9" s="162" t="str">
        <f>IF(B9="","",(VLOOKUP(B9,'Tree height category'!$A$2:$G$77,7,FALSE)))</f>
        <v/>
      </c>
      <c r="AM9" s="163"/>
    </row>
    <row r="10" spans="1:39" x14ac:dyDescent="0.25">
      <c r="A10" s="153">
        <v>4</v>
      </c>
      <c r="B10" s="203"/>
      <c r="C10" s="204"/>
      <c r="D10" s="205"/>
      <c r="E10" s="206"/>
      <c r="F10" s="206"/>
      <c r="G10" s="206"/>
      <c r="H10" s="206"/>
      <c r="I10" s="206"/>
      <c r="J10" s="206"/>
      <c r="K10" s="206"/>
      <c r="L10" s="206"/>
      <c r="M10" s="206"/>
      <c r="N10" s="207" t="str">
        <f>IF(V10="","",IF((VLOOKUP(V10,'Tree height category'!$E$2:$F$77,2,FALSE))=0,"",(VLOOKUP(V10,'Tree height category'!$E$2:$F$77,2,FALSE))))</f>
        <v/>
      </c>
      <c r="O10" s="207" t="str">
        <f>IF(B10="","",(IF('SEB Sheet'!B$11="","",VLOOKUP('SEB Sheet'!B$11,'IBRA %'!A$4:E$385,4,FALSE))))</f>
        <v/>
      </c>
      <c r="P10" s="27"/>
      <c r="Q10" s="136" t="str">
        <f t="shared" si="0"/>
        <v/>
      </c>
      <c r="R10" s="22">
        <f t="shared" si="1"/>
        <v>0</v>
      </c>
      <c r="S10" s="139" t="str">
        <f t="shared" si="2"/>
        <v/>
      </c>
      <c r="T10" s="39" t="str">
        <f t="shared" si="3"/>
        <v/>
      </c>
      <c r="U10" s="137" t="str">
        <f t="shared" si="8"/>
        <v/>
      </c>
      <c r="V10" s="24" t="str">
        <f>IF(B10="","",VLOOKUP(B10,'Tree height category'!$A$2:$E$83,5,FALSE))</f>
        <v/>
      </c>
      <c r="W10" s="137" t="str">
        <f t="shared" si="9"/>
        <v/>
      </c>
      <c r="X10" s="137" t="str">
        <f t="shared" si="10"/>
        <v/>
      </c>
      <c r="Y10" s="23" t="str">
        <f t="shared" si="4"/>
        <v/>
      </c>
      <c r="Z10" s="25" t="str">
        <f t="shared" si="5"/>
        <v/>
      </c>
      <c r="AA10" s="26" t="str">
        <f t="shared" si="6"/>
        <v/>
      </c>
      <c r="AB10" s="221" t="str">
        <f t="shared" si="7"/>
        <v/>
      </c>
      <c r="AC10" s="26" t="str">
        <f>IF(P10="","",('SEB Sheet'!$B$8*(AA10*P10)*(IF(C10="",1,C10))))</f>
        <v/>
      </c>
      <c r="AD10" s="158" t="str">
        <f>IF(P10="","",((AC10/'SEB Sheet'!$B$9*'SEB Sheet'!$B$5/1000*'SEB Sheet'!$B$7*'SEB Sheet'!$B$6))*1.055)</f>
        <v/>
      </c>
      <c r="AE10" s="146"/>
      <c r="AF10" s="146"/>
      <c r="AG10" s="147" t="str">
        <f>IF(B10="","",(VLOOKUP(B10,'Tree height category'!$A$2:$C$83,2,FALSE)))</f>
        <v/>
      </c>
      <c r="AH10" s="148" t="str">
        <f>IF(B10="","",(VLOOKUP(B10,'Tree height category'!$A$2:$C$83,3,FALSE)))</f>
        <v/>
      </c>
      <c r="AI10" s="160"/>
      <c r="AJ10" s="160"/>
      <c r="AK10" s="161"/>
      <c r="AL10" s="162" t="str">
        <f>IF(B10="","",(VLOOKUP(B10,'Tree height category'!$A$2:$G$77,7,FALSE)))</f>
        <v/>
      </c>
      <c r="AM10" s="163"/>
    </row>
    <row r="11" spans="1:39" x14ac:dyDescent="0.25">
      <c r="A11" s="153">
        <v>5</v>
      </c>
      <c r="B11" s="203"/>
      <c r="C11" s="204"/>
      <c r="D11" s="205"/>
      <c r="E11" s="206"/>
      <c r="F11" s="206"/>
      <c r="G11" s="206"/>
      <c r="H11" s="206"/>
      <c r="I11" s="206"/>
      <c r="J11" s="206"/>
      <c r="K11" s="206"/>
      <c r="L11" s="206"/>
      <c r="M11" s="206"/>
      <c r="N11" s="207" t="str">
        <f>IF(V11="","",IF((VLOOKUP(V11,'Tree height category'!$E$2:$F$77,2,FALSE))=0,"",(VLOOKUP(V11,'Tree height category'!$E$2:$F$77,2,FALSE))))</f>
        <v/>
      </c>
      <c r="O11" s="207" t="str">
        <f>IF(B11="","",(IF('SEB Sheet'!B$11="","",VLOOKUP('SEB Sheet'!B$11,'IBRA %'!A$4:E$385,4,FALSE))))</f>
        <v/>
      </c>
      <c r="P11" s="27"/>
      <c r="Q11" s="136" t="str">
        <f t="shared" si="0"/>
        <v/>
      </c>
      <c r="R11" s="22">
        <f t="shared" si="1"/>
        <v>0</v>
      </c>
      <c r="S11" s="139" t="str">
        <f t="shared" si="2"/>
        <v/>
      </c>
      <c r="T11" s="39" t="str">
        <f t="shared" si="3"/>
        <v/>
      </c>
      <c r="U11" s="137" t="str">
        <f t="shared" si="8"/>
        <v/>
      </c>
      <c r="V11" s="24" t="str">
        <f>IF(B11="","",VLOOKUP(B11,'Tree height category'!$A$2:$E$83,5,FALSE))</f>
        <v/>
      </c>
      <c r="W11" s="137" t="str">
        <f t="shared" si="9"/>
        <v/>
      </c>
      <c r="X11" s="137" t="str">
        <f t="shared" si="10"/>
        <v/>
      </c>
      <c r="Y11" s="23" t="str">
        <f t="shared" si="4"/>
        <v/>
      </c>
      <c r="Z11" s="25" t="str">
        <f t="shared" si="5"/>
        <v/>
      </c>
      <c r="AA11" s="26" t="str">
        <f t="shared" si="6"/>
        <v/>
      </c>
      <c r="AB11" s="221" t="str">
        <f t="shared" si="7"/>
        <v/>
      </c>
      <c r="AC11" s="26" t="str">
        <f>IF(P11="","",('SEB Sheet'!$B$8*(AA11*P11)*(IF(C11="",1,C11))))</f>
        <v/>
      </c>
      <c r="AD11" s="158" t="str">
        <f>IF(P11="","",((AC11/'SEB Sheet'!$B$9*'SEB Sheet'!$B$5/1000*'SEB Sheet'!$B$7*'SEB Sheet'!$B$6))*1.055)</f>
        <v/>
      </c>
      <c r="AE11" s="146"/>
      <c r="AF11" s="146"/>
      <c r="AG11" s="147" t="str">
        <f>IF(B11="","",(VLOOKUP(B11,'Tree height category'!$A$2:$C$83,2,FALSE)))</f>
        <v/>
      </c>
      <c r="AH11" s="148" t="str">
        <f>IF(B11="","",(VLOOKUP(B11,'Tree height category'!$A$2:$C$83,3,FALSE)))</f>
        <v/>
      </c>
      <c r="AI11" s="160"/>
      <c r="AJ11" s="160"/>
      <c r="AK11" s="161"/>
      <c r="AL11" s="162" t="str">
        <f>IF(B11="","",(VLOOKUP(B11,'Tree height category'!$A$2:$G$77,7,FALSE)))</f>
        <v/>
      </c>
      <c r="AM11" s="163"/>
    </row>
    <row r="12" spans="1:39" x14ac:dyDescent="0.25">
      <c r="A12" s="153">
        <v>6</v>
      </c>
      <c r="B12" s="203"/>
      <c r="C12" s="204"/>
      <c r="D12" s="205"/>
      <c r="E12" s="206"/>
      <c r="F12" s="206"/>
      <c r="G12" s="206"/>
      <c r="H12" s="206"/>
      <c r="I12" s="206"/>
      <c r="J12" s="206"/>
      <c r="K12" s="206"/>
      <c r="L12" s="206"/>
      <c r="M12" s="206"/>
      <c r="N12" s="207" t="str">
        <f>IF(V12="","",IF((VLOOKUP(V12,'Tree height category'!$E$2:$F$77,2,FALSE))=0,"",(VLOOKUP(V12,'Tree height category'!$E$2:$F$77,2,FALSE))))</f>
        <v/>
      </c>
      <c r="O12" s="207" t="str">
        <f>IF(B12="","",(IF('SEB Sheet'!B$11="","",VLOOKUP('SEB Sheet'!B$11,'IBRA %'!A$4:E$385,4,FALSE))))</f>
        <v/>
      </c>
      <c r="P12" s="27"/>
      <c r="Q12" s="136" t="str">
        <f t="shared" si="0"/>
        <v/>
      </c>
      <c r="R12" s="22">
        <f t="shared" si="1"/>
        <v>0</v>
      </c>
      <c r="S12" s="139" t="str">
        <f t="shared" si="2"/>
        <v/>
      </c>
      <c r="T12" s="39" t="str">
        <f t="shared" si="3"/>
        <v/>
      </c>
      <c r="U12" s="137" t="str">
        <f t="shared" si="8"/>
        <v/>
      </c>
      <c r="V12" s="24" t="str">
        <f>IF(B12="","",VLOOKUP(B12,'Tree height category'!$A$2:$E$83,5,FALSE))</f>
        <v/>
      </c>
      <c r="W12" s="137" t="str">
        <f t="shared" si="9"/>
        <v/>
      </c>
      <c r="X12" s="137" t="str">
        <f t="shared" si="10"/>
        <v/>
      </c>
      <c r="Y12" s="23" t="str">
        <f t="shared" si="4"/>
        <v/>
      </c>
      <c r="Z12" s="25" t="str">
        <f t="shared" si="5"/>
        <v/>
      </c>
      <c r="AA12" s="26" t="str">
        <f t="shared" si="6"/>
        <v/>
      </c>
      <c r="AB12" s="221" t="str">
        <f t="shared" si="7"/>
        <v/>
      </c>
      <c r="AC12" s="26" t="str">
        <f>IF(P12="","",('SEB Sheet'!$B$8*(AA12*P12)*(IF(C12="",1,C12))))</f>
        <v/>
      </c>
      <c r="AD12" s="158" t="str">
        <f>IF(P12="","",((AC12/'SEB Sheet'!$B$9*'SEB Sheet'!$B$5/1000*'SEB Sheet'!$B$7*'SEB Sheet'!$B$6))*1.055)</f>
        <v/>
      </c>
      <c r="AE12" s="146"/>
      <c r="AF12" s="146"/>
      <c r="AG12" s="147" t="str">
        <f>IF(B12="","",(VLOOKUP(B12,'Tree height category'!$A$2:$C$83,2,FALSE)))</f>
        <v/>
      </c>
      <c r="AH12" s="148" t="str">
        <f>IF(B12="","",(VLOOKUP(B12,'Tree height category'!$A$2:$C$83,3,FALSE)))</f>
        <v/>
      </c>
      <c r="AI12" s="160"/>
      <c r="AJ12" s="160"/>
      <c r="AK12" s="161"/>
      <c r="AL12" s="162" t="str">
        <f>IF(B12="","",(VLOOKUP(B12,'Tree height category'!$A$2:$G$77,7,FALSE)))</f>
        <v/>
      </c>
      <c r="AM12" s="163"/>
    </row>
    <row r="13" spans="1:39" x14ac:dyDescent="0.25">
      <c r="A13" s="154">
        <v>7</v>
      </c>
      <c r="B13" s="203"/>
      <c r="C13" s="204"/>
      <c r="D13" s="205"/>
      <c r="E13" s="206"/>
      <c r="F13" s="206"/>
      <c r="G13" s="206"/>
      <c r="H13" s="206"/>
      <c r="I13" s="206"/>
      <c r="J13" s="206"/>
      <c r="K13" s="206"/>
      <c r="L13" s="206"/>
      <c r="M13" s="206"/>
      <c r="N13" s="207" t="str">
        <f>IF(V13="","",IF((VLOOKUP(V13,'Tree height category'!$E$2:$F$77,2,FALSE))=0,"",(VLOOKUP(V13,'Tree height category'!$E$2:$F$77,2,FALSE))))</f>
        <v/>
      </c>
      <c r="O13" s="207" t="str">
        <f>IF(B13="","",(IF('SEB Sheet'!B$11="","",VLOOKUP('SEB Sheet'!B$11,'IBRA %'!A$4:E$385,4,FALSE))))</f>
        <v/>
      </c>
      <c r="P13" s="27"/>
      <c r="Q13" s="136" t="str">
        <f t="shared" si="0"/>
        <v/>
      </c>
      <c r="R13" s="22">
        <f t="shared" si="1"/>
        <v>0</v>
      </c>
      <c r="S13" s="139" t="str">
        <f t="shared" si="2"/>
        <v/>
      </c>
      <c r="T13" s="39" t="str">
        <f t="shared" si="3"/>
        <v/>
      </c>
      <c r="U13" s="137" t="str">
        <f t="shared" si="8"/>
        <v/>
      </c>
      <c r="V13" s="24" t="str">
        <f>IF(B13="","",VLOOKUP(B13,'Tree height category'!$A$2:$E$83,5,FALSE))</f>
        <v/>
      </c>
      <c r="W13" s="137" t="str">
        <f t="shared" si="9"/>
        <v/>
      </c>
      <c r="X13" s="137" t="str">
        <f t="shared" si="10"/>
        <v/>
      </c>
      <c r="Y13" s="23" t="str">
        <f t="shared" si="4"/>
        <v/>
      </c>
      <c r="Z13" s="25" t="str">
        <f t="shared" si="5"/>
        <v/>
      </c>
      <c r="AA13" s="26" t="str">
        <f t="shared" si="6"/>
        <v/>
      </c>
      <c r="AB13" s="221" t="str">
        <f t="shared" si="7"/>
        <v/>
      </c>
      <c r="AC13" s="26" t="str">
        <f>IF(P13="","",('SEB Sheet'!$B$8*(AA13*P13)*(IF(C13="",1,C13))))</f>
        <v/>
      </c>
      <c r="AD13" s="158" t="str">
        <f>IF(P13="","",((AC13/'SEB Sheet'!$B$9*'SEB Sheet'!$B$5/1000*'SEB Sheet'!$B$7*'SEB Sheet'!$B$6))*1.055)</f>
        <v/>
      </c>
      <c r="AE13" s="146"/>
      <c r="AF13" s="146"/>
      <c r="AG13" s="147" t="str">
        <f>IF(B13="","",(VLOOKUP(B13,'Tree height category'!$A$2:$C$83,2,FALSE)))</f>
        <v/>
      </c>
      <c r="AH13" s="148" t="str">
        <f>IF(B13="","",(VLOOKUP(B13,'Tree height category'!$A$2:$C$83,3,FALSE)))</f>
        <v/>
      </c>
      <c r="AI13" s="160"/>
      <c r="AJ13" s="160"/>
      <c r="AK13" s="161"/>
      <c r="AL13" s="162" t="str">
        <f>IF(B13="","",(VLOOKUP(B13,'Tree height category'!$A$2:$G$77,7,FALSE)))</f>
        <v/>
      </c>
      <c r="AM13" s="163"/>
    </row>
    <row r="14" spans="1:39" x14ac:dyDescent="0.25">
      <c r="A14" s="154">
        <v>8</v>
      </c>
      <c r="B14" s="203"/>
      <c r="C14" s="204"/>
      <c r="D14" s="205"/>
      <c r="E14" s="206"/>
      <c r="F14" s="206"/>
      <c r="G14" s="206"/>
      <c r="H14" s="206"/>
      <c r="I14" s="206"/>
      <c r="J14" s="206"/>
      <c r="K14" s="206"/>
      <c r="L14" s="206"/>
      <c r="M14" s="206"/>
      <c r="N14" s="207" t="str">
        <f>IF(V14="","",IF((VLOOKUP(V14,'Tree height category'!$E$2:$F$77,2,FALSE))=0,"",(VLOOKUP(V14,'Tree height category'!$E$2:$F$77,2,FALSE))))</f>
        <v/>
      </c>
      <c r="O14" s="207" t="str">
        <f>IF(B14="","",(IF('SEB Sheet'!B$11="","",VLOOKUP('SEB Sheet'!B$11,'IBRA %'!A$4:E$385,4,FALSE))))</f>
        <v/>
      </c>
      <c r="P14" s="27"/>
      <c r="Q14" s="136" t="str">
        <f t="shared" si="0"/>
        <v/>
      </c>
      <c r="R14" s="22">
        <f t="shared" si="1"/>
        <v>0</v>
      </c>
      <c r="S14" s="139" t="str">
        <f t="shared" si="2"/>
        <v/>
      </c>
      <c r="T14" s="39" t="str">
        <f t="shared" si="3"/>
        <v/>
      </c>
      <c r="U14" s="137" t="str">
        <f t="shared" si="8"/>
        <v/>
      </c>
      <c r="V14" s="24" t="str">
        <f>IF(B14="","",VLOOKUP(B14,'Tree height category'!$A$2:$E$83,5,FALSE))</f>
        <v/>
      </c>
      <c r="W14" s="137" t="str">
        <f t="shared" si="9"/>
        <v/>
      </c>
      <c r="X14" s="137" t="str">
        <f t="shared" si="10"/>
        <v/>
      </c>
      <c r="Y14" s="23" t="str">
        <f t="shared" si="4"/>
        <v/>
      </c>
      <c r="Z14" s="25" t="str">
        <f t="shared" si="5"/>
        <v/>
      </c>
      <c r="AA14" s="26" t="str">
        <f t="shared" si="6"/>
        <v/>
      </c>
      <c r="AB14" s="221" t="str">
        <f t="shared" si="7"/>
        <v/>
      </c>
      <c r="AC14" s="26" t="str">
        <f>IF(P14="","",('SEB Sheet'!$B$8*(AA14*P14)*(IF(C14="",1,C14))))</f>
        <v/>
      </c>
      <c r="AD14" s="158" t="str">
        <f>IF(P14="","",((AC14/'SEB Sheet'!$B$9*'SEB Sheet'!$B$5/1000*'SEB Sheet'!$B$7*'SEB Sheet'!$B$6))*1.055)</f>
        <v/>
      </c>
      <c r="AE14" s="146"/>
      <c r="AF14" s="146"/>
      <c r="AG14" s="147" t="str">
        <f>IF(B14="","",(VLOOKUP(B14,'Tree height category'!$A$2:$C$83,2,FALSE)))</f>
        <v/>
      </c>
      <c r="AH14" s="148" t="str">
        <f>IF(B14="","",(VLOOKUP(B14,'Tree height category'!$A$2:$C$83,3,FALSE)))</f>
        <v/>
      </c>
      <c r="AI14" s="160"/>
      <c r="AJ14" s="160"/>
      <c r="AK14" s="161"/>
      <c r="AL14" s="162" t="str">
        <f>IF(B14="","",(VLOOKUP(B14,'Tree height category'!$A$2:$G$77,7,FALSE)))</f>
        <v/>
      </c>
      <c r="AM14" s="163"/>
    </row>
    <row r="15" spans="1:39" x14ac:dyDescent="0.25">
      <c r="A15" s="154">
        <v>9</v>
      </c>
      <c r="B15" s="203"/>
      <c r="C15" s="204"/>
      <c r="D15" s="205"/>
      <c r="E15" s="206"/>
      <c r="F15" s="206"/>
      <c r="G15" s="206"/>
      <c r="H15" s="206"/>
      <c r="I15" s="206"/>
      <c r="J15" s="206"/>
      <c r="K15" s="206"/>
      <c r="L15" s="206"/>
      <c r="M15" s="206"/>
      <c r="N15" s="207" t="str">
        <f>IF(V15="","",IF((VLOOKUP(V15,'Tree height category'!$E$2:$F$77,2,FALSE))=0,"",(VLOOKUP(V15,'Tree height category'!$E$2:$F$77,2,FALSE))))</f>
        <v/>
      </c>
      <c r="O15" s="207" t="str">
        <f>IF(B15="","",(IF('SEB Sheet'!B$11="","",VLOOKUP('SEB Sheet'!B$11,'IBRA %'!A$4:E$385,4,FALSE))))</f>
        <v/>
      </c>
      <c r="P15" s="27"/>
      <c r="Q15" s="136" t="str">
        <f t="shared" si="0"/>
        <v/>
      </c>
      <c r="R15" s="22">
        <f t="shared" si="1"/>
        <v>0</v>
      </c>
      <c r="S15" s="139" t="str">
        <f t="shared" si="2"/>
        <v/>
      </c>
      <c r="T15" s="39" t="str">
        <f t="shared" si="3"/>
        <v/>
      </c>
      <c r="U15" s="137" t="str">
        <f t="shared" si="8"/>
        <v/>
      </c>
      <c r="V15" s="24" t="str">
        <f>IF(B15="","",VLOOKUP(B15,'Tree height category'!$A$2:$E$83,5,FALSE))</f>
        <v/>
      </c>
      <c r="W15" s="137" t="str">
        <f t="shared" si="9"/>
        <v/>
      </c>
      <c r="X15" s="137" t="str">
        <f t="shared" si="10"/>
        <v/>
      </c>
      <c r="Y15" s="23" t="str">
        <f t="shared" si="4"/>
        <v/>
      </c>
      <c r="Z15" s="25" t="str">
        <f t="shared" si="5"/>
        <v/>
      </c>
      <c r="AA15" s="26" t="str">
        <f t="shared" si="6"/>
        <v/>
      </c>
      <c r="AB15" s="221" t="str">
        <f t="shared" si="7"/>
        <v/>
      </c>
      <c r="AC15" s="26" t="str">
        <f>IF(P15="","",('SEB Sheet'!$B$8*(AA15*P15)*(IF(C15="",1,C15))))</f>
        <v/>
      </c>
      <c r="AD15" s="158" t="str">
        <f>IF(P15="","",((AC15/'SEB Sheet'!$B$9*'SEB Sheet'!$B$5/1000*'SEB Sheet'!$B$7*'SEB Sheet'!$B$6))*1.055)</f>
        <v/>
      </c>
      <c r="AE15" s="146"/>
      <c r="AF15" s="146"/>
      <c r="AG15" s="147" t="str">
        <f>IF(B15="","",(VLOOKUP(B15,'Tree height category'!$A$2:$C$83,2,FALSE)))</f>
        <v/>
      </c>
      <c r="AH15" s="148" t="str">
        <f>IF(B15="","",(VLOOKUP(B15,'Tree height category'!$A$2:$C$83,3,FALSE)))</f>
        <v/>
      </c>
      <c r="AI15" s="160"/>
      <c r="AJ15" s="160"/>
      <c r="AK15" s="161"/>
      <c r="AL15" s="162" t="str">
        <f>IF(B15="","",(VLOOKUP(B15,'Tree height category'!$A$2:$G$77,7,FALSE)))</f>
        <v/>
      </c>
      <c r="AM15" s="163"/>
    </row>
    <row r="16" spans="1:39" x14ac:dyDescent="0.25">
      <c r="A16" s="154">
        <v>10</v>
      </c>
      <c r="B16" s="203"/>
      <c r="C16" s="204"/>
      <c r="D16" s="205"/>
      <c r="E16" s="206"/>
      <c r="F16" s="206"/>
      <c r="G16" s="206"/>
      <c r="H16" s="206"/>
      <c r="I16" s="204"/>
      <c r="J16" s="204"/>
      <c r="K16" s="204"/>
      <c r="L16" s="204"/>
      <c r="M16" s="206"/>
      <c r="N16" s="207" t="str">
        <f>IF(V16="","",IF((VLOOKUP(V16,'Tree height category'!$E$2:$F$77,2,FALSE))=0,"",(VLOOKUP(V16,'Tree height category'!$E$2:$F$77,2,FALSE))))</f>
        <v/>
      </c>
      <c r="O16" s="207" t="str">
        <f>IF(B16="","",(IF('SEB Sheet'!B$11="","",VLOOKUP('SEB Sheet'!B$11,'IBRA %'!A$4:E$385,4,FALSE))))</f>
        <v/>
      </c>
      <c r="P16" s="27"/>
      <c r="Q16" s="136" t="str">
        <f t="shared" si="0"/>
        <v/>
      </c>
      <c r="R16" s="22">
        <f t="shared" si="1"/>
        <v>0</v>
      </c>
      <c r="S16" s="139" t="str">
        <f t="shared" si="2"/>
        <v/>
      </c>
      <c r="T16" s="39" t="str">
        <f t="shared" si="3"/>
        <v/>
      </c>
      <c r="U16" s="137" t="str">
        <f t="shared" si="8"/>
        <v/>
      </c>
      <c r="V16" s="24" t="str">
        <f>IF(B16="","",VLOOKUP(B16,'Tree height category'!$A$2:$E$83,5,FALSE))</f>
        <v/>
      </c>
      <c r="W16" s="137" t="str">
        <f t="shared" si="9"/>
        <v/>
      </c>
      <c r="X16" s="137" t="str">
        <f t="shared" si="10"/>
        <v/>
      </c>
      <c r="Y16" s="23" t="str">
        <f t="shared" si="4"/>
        <v/>
      </c>
      <c r="Z16" s="25" t="str">
        <f t="shared" si="5"/>
        <v/>
      </c>
      <c r="AA16" s="26" t="str">
        <f t="shared" si="6"/>
        <v/>
      </c>
      <c r="AB16" s="221" t="str">
        <f t="shared" si="7"/>
        <v/>
      </c>
      <c r="AC16" s="26" t="str">
        <f>IF(P16="","",('SEB Sheet'!$B$8*(AA16*P16)*(IF(C16="",1,C16))))</f>
        <v/>
      </c>
      <c r="AD16" s="158" t="str">
        <f>IF(P16="","",((AC16/'SEB Sheet'!$B$9*'SEB Sheet'!$B$5/1000*'SEB Sheet'!$B$7*'SEB Sheet'!$B$6))*1.055)</f>
        <v/>
      </c>
      <c r="AE16" s="146"/>
      <c r="AF16" s="146"/>
      <c r="AG16" s="147" t="str">
        <f>IF(B16="","",(VLOOKUP(B16,'Tree height category'!$A$2:$C$83,2,FALSE)))</f>
        <v/>
      </c>
      <c r="AH16" s="148" t="str">
        <f>IF(B16="","",(VLOOKUP(B16,'Tree height category'!$A$2:$C$83,3,FALSE)))</f>
        <v/>
      </c>
      <c r="AI16" s="160"/>
      <c r="AJ16" s="160"/>
      <c r="AK16" s="161"/>
      <c r="AL16" s="162" t="str">
        <f>IF(B16="","",(VLOOKUP(B16,'Tree height category'!$A$2:$G$77,7,FALSE)))</f>
        <v/>
      </c>
      <c r="AM16" s="163"/>
    </row>
    <row r="17" spans="1:39" x14ac:dyDescent="0.25">
      <c r="A17" s="154">
        <v>11</v>
      </c>
      <c r="B17" s="203"/>
      <c r="C17" s="204"/>
      <c r="D17" s="205"/>
      <c r="E17" s="206"/>
      <c r="F17" s="206"/>
      <c r="G17" s="206"/>
      <c r="H17" s="206"/>
      <c r="I17" s="206"/>
      <c r="J17" s="206"/>
      <c r="K17" s="206"/>
      <c r="L17" s="206"/>
      <c r="M17" s="206"/>
      <c r="N17" s="207" t="str">
        <f>IF(V17="","",IF((VLOOKUP(V17,'Tree height category'!$E$2:$F$77,2,FALSE))=0,"",(VLOOKUP(V17,'Tree height category'!$E$2:$F$77,2,FALSE))))</f>
        <v/>
      </c>
      <c r="O17" s="207" t="str">
        <f>IF(B17="","",(IF('SEB Sheet'!B$11="","",VLOOKUP('SEB Sheet'!B$11,'IBRA %'!A$4:E$385,4,FALSE))))</f>
        <v/>
      </c>
      <c r="P17" s="27"/>
      <c r="Q17" s="136" t="str">
        <f t="shared" si="0"/>
        <v/>
      </c>
      <c r="R17" s="22">
        <f t="shared" si="1"/>
        <v>0</v>
      </c>
      <c r="S17" s="139" t="str">
        <f t="shared" si="2"/>
        <v/>
      </c>
      <c r="T17" s="39" t="str">
        <f t="shared" si="3"/>
        <v/>
      </c>
      <c r="U17" s="137" t="str">
        <f t="shared" si="8"/>
        <v/>
      </c>
      <c r="V17" s="24" t="str">
        <f>IF(B17="","",VLOOKUP(B17,'Tree height category'!$A$2:$E$83,5,FALSE))</f>
        <v/>
      </c>
      <c r="W17" s="137" t="str">
        <f t="shared" si="9"/>
        <v/>
      </c>
      <c r="X17" s="137" t="str">
        <f t="shared" si="10"/>
        <v/>
      </c>
      <c r="Y17" s="23" t="str">
        <f t="shared" si="4"/>
        <v/>
      </c>
      <c r="Z17" s="25" t="str">
        <f t="shared" si="5"/>
        <v/>
      </c>
      <c r="AA17" s="26" t="str">
        <f t="shared" si="6"/>
        <v/>
      </c>
      <c r="AB17" s="221" t="str">
        <f t="shared" si="7"/>
        <v/>
      </c>
      <c r="AC17" s="26" t="str">
        <f>IF(P17="","",('SEB Sheet'!$B$8*(AA17*P17)*(IF(C17="",1,C17))))</f>
        <v/>
      </c>
      <c r="AD17" s="158" t="str">
        <f>IF(P17="","",((AC17/'SEB Sheet'!$B$9*'SEB Sheet'!$B$5/1000*'SEB Sheet'!$B$7*'SEB Sheet'!$B$6))*1.055)</f>
        <v/>
      </c>
      <c r="AE17" s="146"/>
      <c r="AF17" s="146"/>
      <c r="AG17" s="147" t="str">
        <f>IF(B17="","",(VLOOKUP(B17,'Tree height category'!$A$2:$C$83,2,FALSE)))</f>
        <v/>
      </c>
      <c r="AH17" s="148" t="str">
        <f>IF(B17="","",(VLOOKUP(B17,'Tree height category'!$A$2:$C$83,3,FALSE)))</f>
        <v/>
      </c>
      <c r="AI17" s="160"/>
      <c r="AJ17" s="160"/>
      <c r="AK17" s="161"/>
      <c r="AL17" s="162" t="str">
        <f>IF(B17="","",(VLOOKUP(B17,'Tree height category'!$A$2:$G$77,7,FALSE)))</f>
        <v/>
      </c>
      <c r="AM17" s="163"/>
    </row>
    <row r="18" spans="1:39" x14ac:dyDescent="0.25">
      <c r="A18" s="154">
        <v>12</v>
      </c>
      <c r="B18" s="203"/>
      <c r="C18" s="204"/>
      <c r="D18" s="205"/>
      <c r="E18" s="206"/>
      <c r="F18" s="206"/>
      <c r="G18" s="206"/>
      <c r="H18" s="206"/>
      <c r="I18" s="206"/>
      <c r="J18" s="206"/>
      <c r="K18" s="206"/>
      <c r="L18" s="206"/>
      <c r="M18" s="206"/>
      <c r="N18" s="207" t="str">
        <f>IF(V18="","",IF((VLOOKUP(V18,'Tree height category'!$E$2:$F$77,2,FALSE))=0,"",(VLOOKUP(V18,'Tree height category'!$E$2:$F$77,2,FALSE))))</f>
        <v/>
      </c>
      <c r="O18" s="207" t="str">
        <f>IF(B18="","",(IF('SEB Sheet'!B$11="","",VLOOKUP('SEB Sheet'!B$11,'IBRA %'!A$4:E$385,4,FALSE))))</f>
        <v/>
      </c>
      <c r="P18" s="27"/>
      <c r="Q18" s="136" t="str">
        <f t="shared" si="0"/>
        <v/>
      </c>
      <c r="R18" s="22">
        <f t="shared" si="1"/>
        <v>0</v>
      </c>
      <c r="S18" s="139" t="str">
        <f t="shared" si="2"/>
        <v/>
      </c>
      <c r="T18" s="39" t="str">
        <f t="shared" si="3"/>
        <v/>
      </c>
      <c r="U18" s="137" t="str">
        <f t="shared" si="8"/>
        <v/>
      </c>
      <c r="V18" s="24" t="str">
        <f>IF(B18="","",VLOOKUP(B18,'Tree height category'!$A$2:$E$83,5,FALSE))</f>
        <v/>
      </c>
      <c r="W18" s="137" t="str">
        <f t="shared" si="9"/>
        <v/>
      </c>
      <c r="X18" s="137" t="str">
        <f t="shared" si="10"/>
        <v/>
      </c>
      <c r="Y18" s="23" t="str">
        <f t="shared" si="4"/>
        <v/>
      </c>
      <c r="Z18" s="25" t="str">
        <f t="shared" si="5"/>
        <v/>
      </c>
      <c r="AA18" s="26" t="str">
        <f t="shared" si="6"/>
        <v/>
      </c>
      <c r="AB18" s="221" t="str">
        <f t="shared" si="7"/>
        <v/>
      </c>
      <c r="AC18" s="26" t="str">
        <f>IF(P18="","",('SEB Sheet'!$B$8*(AA18*P18)*(IF(C18="",1,C18))))</f>
        <v/>
      </c>
      <c r="AD18" s="158" t="str">
        <f>IF(P18="","",((AC18/'SEB Sheet'!$B$9*'SEB Sheet'!$B$5/1000*'SEB Sheet'!$B$7*'SEB Sheet'!$B$6))*1.055)</f>
        <v/>
      </c>
      <c r="AE18" s="146"/>
      <c r="AF18" s="146"/>
      <c r="AG18" s="147" t="str">
        <f>IF(B18="","",(VLOOKUP(B18,'Tree height category'!$A$2:$C$83,2,FALSE)))</f>
        <v/>
      </c>
      <c r="AH18" s="148" t="str">
        <f>IF(B18="","",(VLOOKUP(B18,'Tree height category'!$A$2:$C$83,3,FALSE)))</f>
        <v/>
      </c>
      <c r="AI18" s="160"/>
      <c r="AJ18" s="160"/>
      <c r="AK18" s="161"/>
      <c r="AL18" s="162" t="str">
        <f>IF(B18="","",(VLOOKUP(B18,'Tree height category'!$A$2:$G$77,7,FALSE)))</f>
        <v/>
      </c>
      <c r="AM18" s="163"/>
    </row>
    <row r="19" spans="1:39" x14ac:dyDescent="0.25">
      <c r="A19" s="154">
        <v>13</v>
      </c>
      <c r="B19" s="203"/>
      <c r="C19" s="204"/>
      <c r="D19" s="205"/>
      <c r="E19" s="206"/>
      <c r="F19" s="206"/>
      <c r="G19" s="206"/>
      <c r="H19" s="206"/>
      <c r="I19" s="206"/>
      <c r="J19" s="206"/>
      <c r="K19" s="206"/>
      <c r="L19" s="206"/>
      <c r="M19" s="206"/>
      <c r="N19" s="207" t="str">
        <f>IF(V19="","",IF((VLOOKUP(V19,'Tree height category'!$E$2:$F$77,2,FALSE))=0,"",(VLOOKUP(V19,'Tree height category'!$E$2:$F$77,2,FALSE))))</f>
        <v/>
      </c>
      <c r="O19" s="207" t="str">
        <f>IF(B19="","",(IF('SEB Sheet'!B$11="","",VLOOKUP('SEB Sheet'!B$11,'IBRA %'!A$4:E$385,4,FALSE))))</f>
        <v/>
      </c>
      <c r="P19" s="27"/>
      <c r="Q19" s="136" t="str">
        <f t="shared" si="0"/>
        <v/>
      </c>
      <c r="R19" s="22">
        <f t="shared" si="1"/>
        <v>0</v>
      </c>
      <c r="S19" s="139" t="str">
        <f t="shared" si="2"/>
        <v/>
      </c>
      <c r="T19" s="39" t="str">
        <f t="shared" si="3"/>
        <v/>
      </c>
      <c r="U19" s="137" t="str">
        <f t="shared" si="8"/>
        <v/>
      </c>
      <c r="V19" s="24" t="str">
        <f>IF(B19="","",VLOOKUP(B19,'Tree height category'!$A$2:$E$83,5,FALSE))</f>
        <v/>
      </c>
      <c r="W19" s="137" t="str">
        <f t="shared" si="9"/>
        <v/>
      </c>
      <c r="X19" s="137" t="str">
        <f t="shared" si="10"/>
        <v/>
      </c>
      <c r="Y19" s="23" t="str">
        <f t="shared" si="4"/>
        <v/>
      </c>
      <c r="Z19" s="25" t="str">
        <f t="shared" si="5"/>
        <v/>
      </c>
      <c r="AA19" s="26" t="str">
        <f t="shared" si="6"/>
        <v/>
      </c>
      <c r="AB19" s="221" t="str">
        <f t="shared" si="7"/>
        <v/>
      </c>
      <c r="AC19" s="26" t="str">
        <f>IF(P19="","",('SEB Sheet'!$B$8*(AA19*P19)*(IF(C19="",1,C19))))</f>
        <v/>
      </c>
      <c r="AD19" s="158" t="str">
        <f>IF(P19="","",((AC19/'SEB Sheet'!$B$9*'SEB Sheet'!$B$5/1000*'SEB Sheet'!$B$7*'SEB Sheet'!$B$6))*1.055)</f>
        <v/>
      </c>
      <c r="AE19" s="146"/>
      <c r="AF19" s="146"/>
      <c r="AG19" s="147" t="str">
        <f>IF(B19="","",(VLOOKUP(B19,'Tree height category'!$A$2:$C$83,2,FALSE)))</f>
        <v/>
      </c>
      <c r="AH19" s="148" t="str">
        <f>IF(B19="","",(VLOOKUP(B19,'Tree height category'!$A$2:$C$83,3,FALSE)))</f>
        <v/>
      </c>
      <c r="AI19" s="160"/>
      <c r="AJ19" s="160"/>
      <c r="AK19" s="161"/>
      <c r="AL19" s="162" t="str">
        <f>IF(B19="","",(VLOOKUP(B19,'Tree height category'!$A$2:$G$77,7,FALSE)))</f>
        <v/>
      </c>
      <c r="AM19" s="163"/>
    </row>
    <row r="20" spans="1:39" x14ac:dyDescent="0.25">
      <c r="A20" s="154">
        <v>14</v>
      </c>
      <c r="B20" s="203"/>
      <c r="C20" s="204"/>
      <c r="D20" s="205"/>
      <c r="E20" s="206"/>
      <c r="F20" s="206"/>
      <c r="G20" s="206"/>
      <c r="H20" s="206"/>
      <c r="I20" s="206"/>
      <c r="J20" s="206"/>
      <c r="K20" s="206"/>
      <c r="L20" s="206"/>
      <c r="M20" s="206"/>
      <c r="N20" s="207" t="str">
        <f>IF(V20="","",IF((VLOOKUP(V20,'Tree height category'!$E$2:$F$77,2,FALSE))=0,"",(VLOOKUP(V20,'Tree height category'!$E$2:$F$77,2,FALSE))))</f>
        <v/>
      </c>
      <c r="O20" s="207" t="str">
        <f>IF(B20="","",(IF('SEB Sheet'!B$11="","",VLOOKUP('SEB Sheet'!B$11,'IBRA %'!A$4:E$385,4,FALSE))))</f>
        <v/>
      </c>
      <c r="P20" s="27"/>
      <c r="Q20" s="136" t="str">
        <f t="shared" si="0"/>
        <v/>
      </c>
      <c r="R20" s="22">
        <f t="shared" si="1"/>
        <v>0</v>
      </c>
      <c r="S20" s="139" t="str">
        <f t="shared" si="2"/>
        <v/>
      </c>
      <c r="T20" s="39" t="str">
        <f t="shared" si="3"/>
        <v/>
      </c>
      <c r="U20" s="137" t="str">
        <f t="shared" si="8"/>
        <v/>
      </c>
      <c r="V20" s="24" t="str">
        <f>IF(B20="","",VLOOKUP(B20,'Tree height category'!$A$2:$E$83,5,FALSE))</f>
        <v/>
      </c>
      <c r="W20" s="137" t="str">
        <f t="shared" si="9"/>
        <v/>
      </c>
      <c r="X20" s="137" t="str">
        <f t="shared" si="10"/>
        <v/>
      </c>
      <c r="Y20" s="23" t="str">
        <f t="shared" si="4"/>
        <v/>
      </c>
      <c r="Z20" s="25" t="str">
        <f t="shared" si="5"/>
        <v/>
      </c>
      <c r="AA20" s="26" t="str">
        <f t="shared" si="6"/>
        <v/>
      </c>
      <c r="AB20" s="221" t="str">
        <f t="shared" si="7"/>
        <v/>
      </c>
      <c r="AC20" s="26" t="str">
        <f>IF(P20="","",('SEB Sheet'!$B$8*(AA20*P20)*(IF(C20="",1,C20))))</f>
        <v/>
      </c>
      <c r="AD20" s="158" t="str">
        <f>IF(P20="","",((AC20/'SEB Sheet'!$B$9*'SEB Sheet'!$B$5/1000*'SEB Sheet'!$B$7*'SEB Sheet'!$B$6))*1.055)</f>
        <v/>
      </c>
      <c r="AE20" s="146"/>
      <c r="AF20" s="146"/>
      <c r="AG20" s="147" t="str">
        <f>IF(B20="","",(VLOOKUP(B20,'Tree height category'!$A$2:$C$83,2,FALSE)))</f>
        <v/>
      </c>
      <c r="AH20" s="148" t="str">
        <f>IF(B20="","",(VLOOKUP(B20,'Tree height category'!$A$2:$C$83,3,FALSE)))</f>
        <v/>
      </c>
      <c r="AI20" s="160"/>
      <c r="AJ20" s="160"/>
      <c r="AK20" s="161"/>
      <c r="AL20" s="162" t="str">
        <f>IF(B20="","",(VLOOKUP(B20,'Tree height category'!$A$2:$G$77,7,FALSE)))</f>
        <v/>
      </c>
      <c r="AM20" s="163"/>
    </row>
    <row r="21" spans="1:39" x14ac:dyDescent="0.25">
      <c r="A21" s="154">
        <v>15</v>
      </c>
      <c r="B21" s="203"/>
      <c r="C21" s="204"/>
      <c r="D21" s="205"/>
      <c r="E21" s="206"/>
      <c r="F21" s="206"/>
      <c r="G21" s="206"/>
      <c r="H21" s="206"/>
      <c r="I21" s="206"/>
      <c r="J21" s="206"/>
      <c r="K21" s="206"/>
      <c r="L21" s="206"/>
      <c r="M21" s="206"/>
      <c r="N21" s="207" t="str">
        <f>IF(V21="","",IF((VLOOKUP(V21,'Tree height category'!$E$2:$F$77,2,FALSE))=0,"",(VLOOKUP(V21,'Tree height category'!$E$2:$F$77,2,FALSE))))</f>
        <v/>
      </c>
      <c r="O21" s="207" t="str">
        <f>IF(B21="","",(IF('SEB Sheet'!B$11="","",VLOOKUP('SEB Sheet'!B$11,'IBRA %'!A$4:E$385,4,FALSE))))</f>
        <v/>
      </c>
      <c r="P21" s="27"/>
      <c r="Q21" s="136" t="str">
        <f t="shared" si="0"/>
        <v/>
      </c>
      <c r="R21" s="22">
        <f t="shared" si="1"/>
        <v>0</v>
      </c>
      <c r="S21" s="139" t="str">
        <f t="shared" si="2"/>
        <v/>
      </c>
      <c r="T21" s="39" t="str">
        <f t="shared" si="3"/>
        <v/>
      </c>
      <c r="U21" s="137" t="str">
        <f t="shared" si="8"/>
        <v/>
      </c>
      <c r="V21" s="24" t="str">
        <f>IF(B21="","",VLOOKUP(B21,'Tree height category'!$A$2:$E$83,5,FALSE))</f>
        <v/>
      </c>
      <c r="W21" s="137" t="str">
        <f t="shared" si="9"/>
        <v/>
      </c>
      <c r="X21" s="137" t="str">
        <f t="shared" si="10"/>
        <v/>
      </c>
      <c r="Y21" s="23" t="str">
        <f t="shared" si="4"/>
        <v/>
      </c>
      <c r="Z21" s="25" t="str">
        <f t="shared" si="5"/>
        <v/>
      </c>
      <c r="AA21" s="26" t="str">
        <f t="shared" si="6"/>
        <v/>
      </c>
      <c r="AB21" s="221" t="str">
        <f t="shared" si="7"/>
        <v/>
      </c>
      <c r="AC21" s="26" t="str">
        <f>IF(P21="","",('SEB Sheet'!$B$8*(AA21*P21)*(IF(C21="",1,C21))))</f>
        <v/>
      </c>
      <c r="AD21" s="158" t="str">
        <f>IF(P21="","",((AC21/'SEB Sheet'!$B$9*'SEB Sheet'!$B$5/1000*'SEB Sheet'!$B$7*'SEB Sheet'!$B$6))*1.055)</f>
        <v/>
      </c>
      <c r="AE21" s="146"/>
      <c r="AF21" s="146"/>
      <c r="AG21" s="147" t="str">
        <f>IF(B21="","",(VLOOKUP(B21,'Tree height category'!$A$2:$C$83,2,FALSE)))</f>
        <v/>
      </c>
      <c r="AH21" s="148" t="str">
        <f>IF(B21="","",(VLOOKUP(B21,'Tree height category'!$A$2:$C$83,3,FALSE)))</f>
        <v/>
      </c>
      <c r="AI21" s="160"/>
      <c r="AJ21" s="160"/>
      <c r="AK21" s="161"/>
      <c r="AL21" s="162" t="str">
        <f>IF(B21="","",(VLOOKUP(B21,'Tree height category'!$A$2:$G$77,7,FALSE)))</f>
        <v/>
      </c>
      <c r="AM21" s="163"/>
    </row>
    <row r="22" spans="1:39" x14ac:dyDescent="0.25">
      <c r="A22" s="154">
        <v>16</v>
      </c>
      <c r="B22" s="203"/>
      <c r="C22" s="204"/>
      <c r="D22" s="205"/>
      <c r="E22" s="206"/>
      <c r="F22" s="206"/>
      <c r="G22" s="206"/>
      <c r="H22" s="206"/>
      <c r="I22" s="206"/>
      <c r="J22" s="206"/>
      <c r="K22" s="206"/>
      <c r="L22" s="206"/>
      <c r="M22" s="206"/>
      <c r="N22" s="207" t="str">
        <f>IF(V22="","",IF((VLOOKUP(V22,'Tree height category'!$E$2:$F$77,2,FALSE))=0,"",(VLOOKUP(V22,'Tree height category'!$E$2:$F$77,2,FALSE))))</f>
        <v/>
      </c>
      <c r="O22" s="207" t="str">
        <f>IF(B22="","",(IF('SEB Sheet'!B$11="","",VLOOKUP('SEB Sheet'!B$11,'IBRA %'!A$4:E$385,4,FALSE))))</f>
        <v/>
      </c>
      <c r="P22" s="27"/>
      <c r="Q22" s="136" t="str">
        <f t="shared" si="0"/>
        <v/>
      </c>
      <c r="R22" s="22">
        <f t="shared" si="1"/>
        <v>0</v>
      </c>
      <c r="S22" s="139" t="str">
        <f t="shared" si="2"/>
        <v/>
      </c>
      <c r="T22" s="39" t="str">
        <f t="shared" si="3"/>
        <v/>
      </c>
      <c r="U22" s="137" t="str">
        <f t="shared" si="8"/>
        <v/>
      </c>
      <c r="V22" s="24" t="str">
        <f>IF(B22="","",VLOOKUP(B22,'Tree height category'!$A$2:$E$83,5,FALSE))</f>
        <v/>
      </c>
      <c r="W22" s="137" t="str">
        <f t="shared" si="9"/>
        <v/>
      </c>
      <c r="X22" s="137" t="str">
        <f t="shared" si="10"/>
        <v/>
      </c>
      <c r="Y22" s="23" t="str">
        <f t="shared" si="4"/>
        <v/>
      </c>
      <c r="Z22" s="25" t="str">
        <f t="shared" si="5"/>
        <v/>
      </c>
      <c r="AA22" s="26" t="str">
        <f t="shared" si="6"/>
        <v/>
      </c>
      <c r="AB22" s="221" t="str">
        <f t="shared" si="7"/>
        <v/>
      </c>
      <c r="AC22" s="26" t="str">
        <f>IF(P22="","",('SEB Sheet'!$B$8*(AA22*P22)*(IF(C22="",1,C22))))</f>
        <v/>
      </c>
      <c r="AD22" s="158" t="str">
        <f>IF(P22="","",((AC22/'SEB Sheet'!$B$9*'SEB Sheet'!$B$5/1000*'SEB Sheet'!$B$7*'SEB Sheet'!$B$6))*1.055)</f>
        <v/>
      </c>
      <c r="AE22" s="146"/>
      <c r="AF22" s="146"/>
      <c r="AG22" s="147" t="str">
        <f>IF(B22="","",(VLOOKUP(B22,'Tree height category'!$A$2:$C$83,2,FALSE)))</f>
        <v/>
      </c>
      <c r="AH22" s="148" t="str">
        <f>IF(B22="","",(VLOOKUP(B22,'Tree height category'!$A$2:$C$83,3,FALSE)))</f>
        <v/>
      </c>
      <c r="AI22" s="160"/>
      <c r="AJ22" s="160"/>
      <c r="AK22" s="161"/>
      <c r="AL22" s="162" t="str">
        <f>IF(B22="","",(VLOOKUP(B22,'Tree height category'!$A$2:$G$77,7,FALSE)))</f>
        <v/>
      </c>
      <c r="AM22" s="163"/>
    </row>
    <row r="23" spans="1:39" x14ac:dyDescent="0.25">
      <c r="A23" s="154">
        <v>17</v>
      </c>
      <c r="B23" s="203"/>
      <c r="C23" s="204"/>
      <c r="D23" s="205"/>
      <c r="E23" s="206"/>
      <c r="F23" s="206"/>
      <c r="G23" s="206"/>
      <c r="H23" s="206"/>
      <c r="I23" s="206"/>
      <c r="J23" s="206"/>
      <c r="K23" s="206"/>
      <c r="L23" s="206"/>
      <c r="M23" s="206"/>
      <c r="N23" s="207" t="str">
        <f>IF(V23="","",IF((VLOOKUP(V23,'Tree height category'!$E$2:$F$77,2,FALSE))=0,"",(VLOOKUP(V23,'Tree height category'!$E$2:$F$77,2,FALSE))))</f>
        <v/>
      </c>
      <c r="O23" s="207" t="str">
        <f>IF(B23="","",(IF('SEB Sheet'!B$11="","",VLOOKUP('SEB Sheet'!B$11,'IBRA %'!A$4:E$385,4,FALSE))))</f>
        <v/>
      </c>
      <c r="P23" s="27"/>
      <c r="Q23" s="136" t="str">
        <f t="shared" si="0"/>
        <v/>
      </c>
      <c r="R23" s="22">
        <f t="shared" si="1"/>
        <v>0</v>
      </c>
      <c r="S23" s="139" t="str">
        <f t="shared" si="2"/>
        <v/>
      </c>
      <c r="T23" s="39" t="str">
        <f t="shared" si="3"/>
        <v/>
      </c>
      <c r="U23" s="137" t="str">
        <f t="shared" si="8"/>
        <v/>
      </c>
      <c r="V23" s="24" t="str">
        <f>IF(B23="","",VLOOKUP(B23,'Tree height category'!$A$2:$E$83,5,FALSE))</f>
        <v/>
      </c>
      <c r="W23" s="137" t="str">
        <f t="shared" si="9"/>
        <v/>
      </c>
      <c r="X23" s="137" t="str">
        <f t="shared" si="10"/>
        <v/>
      </c>
      <c r="Y23" s="23" t="str">
        <f t="shared" si="4"/>
        <v/>
      </c>
      <c r="Z23" s="25" t="str">
        <f t="shared" si="5"/>
        <v/>
      </c>
      <c r="AA23" s="26" t="str">
        <f t="shared" si="6"/>
        <v/>
      </c>
      <c r="AB23" s="221" t="str">
        <f t="shared" si="7"/>
        <v/>
      </c>
      <c r="AC23" s="26" t="str">
        <f>IF(P23="","",('SEB Sheet'!$B$8*(AA23*P23)*(IF(C23="",1,C23))))</f>
        <v/>
      </c>
      <c r="AD23" s="158" t="str">
        <f>IF(P23="","",((AC23/'SEB Sheet'!$B$9*'SEB Sheet'!$B$5/1000*'SEB Sheet'!$B$7*'SEB Sheet'!$B$6))*1.055)</f>
        <v/>
      </c>
      <c r="AE23" s="146"/>
      <c r="AF23" s="146"/>
      <c r="AG23" s="147" t="str">
        <f>IF(B23="","",(VLOOKUP(B23,'Tree height category'!$A$2:$C$83,2,FALSE)))</f>
        <v/>
      </c>
      <c r="AH23" s="148" t="str">
        <f>IF(B23="","",(VLOOKUP(B23,'Tree height category'!$A$2:$C$83,3,FALSE)))</f>
        <v/>
      </c>
      <c r="AI23" s="160"/>
      <c r="AJ23" s="160"/>
      <c r="AK23" s="161"/>
      <c r="AL23" s="162" t="str">
        <f>IF(B23="","",(VLOOKUP(B23,'Tree height category'!$A$2:$G$77,7,FALSE)))</f>
        <v/>
      </c>
      <c r="AM23" s="163"/>
    </row>
    <row r="24" spans="1:39" x14ac:dyDescent="0.25">
      <c r="A24" s="154">
        <v>18</v>
      </c>
      <c r="B24" s="203"/>
      <c r="C24" s="204"/>
      <c r="D24" s="205"/>
      <c r="E24" s="206"/>
      <c r="F24" s="206"/>
      <c r="G24" s="206"/>
      <c r="H24" s="206"/>
      <c r="I24" s="206"/>
      <c r="J24" s="206"/>
      <c r="K24" s="206"/>
      <c r="L24" s="206"/>
      <c r="M24" s="206"/>
      <c r="N24" s="207" t="str">
        <f>IF(V24="","",IF((VLOOKUP(V24,'Tree height category'!$E$2:$F$77,2,FALSE))=0,"",(VLOOKUP(V24,'Tree height category'!$E$2:$F$77,2,FALSE))))</f>
        <v/>
      </c>
      <c r="O24" s="207" t="str">
        <f>IF(B24="","",(IF('SEB Sheet'!B$11="","",VLOOKUP('SEB Sheet'!B$11,'IBRA %'!A$4:E$385,4,FALSE))))</f>
        <v/>
      </c>
      <c r="P24" s="27"/>
      <c r="Q24" s="136" t="str">
        <f t="shared" si="0"/>
        <v/>
      </c>
      <c r="R24" s="22">
        <f t="shared" si="1"/>
        <v>0</v>
      </c>
      <c r="S24" s="139" t="str">
        <f t="shared" si="2"/>
        <v/>
      </c>
      <c r="T24" s="39" t="str">
        <f t="shared" si="3"/>
        <v/>
      </c>
      <c r="U24" s="137" t="str">
        <f t="shared" si="8"/>
        <v/>
      </c>
      <c r="V24" s="24" t="str">
        <f>IF(B24="","",VLOOKUP(B24,'Tree height category'!$A$2:$E$83,5,FALSE))</f>
        <v/>
      </c>
      <c r="W24" s="137" t="str">
        <f t="shared" si="9"/>
        <v/>
      </c>
      <c r="X24" s="137" t="str">
        <f t="shared" si="10"/>
        <v/>
      </c>
      <c r="Y24" s="23" t="str">
        <f t="shared" si="4"/>
        <v/>
      </c>
      <c r="Z24" s="25" t="str">
        <f t="shared" si="5"/>
        <v/>
      </c>
      <c r="AA24" s="26" t="str">
        <f t="shared" si="6"/>
        <v/>
      </c>
      <c r="AB24" s="221" t="str">
        <f t="shared" si="7"/>
        <v/>
      </c>
      <c r="AC24" s="26" t="str">
        <f>IF(P24="","",('SEB Sheet'!$B$8*(AA24*P24)*(IF(C24="",1,C24))))</f>
        <v/>
      </c>
      <c r="AD24" s="158" t="str">
        <f>IF(P24="","",((AC24/'SEB Sheet'!$B$9*'SEB Sheet'!$B$5/1000*'SEB Sheet'!$B$7*'SEB Sheet'!$B$6))*1.055)</f>
        <v/>
      </c>
      <c r="AE24" s="146"/>
      <c r="AF24" s="146"/>
      <c r="AG24" s="147" t="str">
        <f>IF(B24="","",(VLOOKUP(B24,'Tree height category'!$A$2:$C$83,2,FALSE)))</f>
        <v/>
      </c>
      <c r="AH24" s="148" t="str">
        <f>IF(B24="","",(VLOOKUP(B24,'Tree height category'!$A$2:$C$83,3,FALSE)))</f>
        <v/>
      </c>
      <c r="AI24" s="164"/>
      <c r="AJ24" s="164"/>
      <c r="AK24" s="161"/>
      <c r="AL24" s="162" t="str">
        <f>IF(B24="","",(VLOOKUP(B24,'Tree height category'!$A$2:$G$77,7,FALSE)))</f>
        <v/>
      </c>
      <c r="AM24" s="163"/>
    </row>
    <row r="25" spans="1:39" x14ac:dyDescent="0.25">
      <c r="A25" s="154">
        <v>19</v>
      </c>
      <c r="B25" s="203"/>
      <c r="C25" s="204"/>
      <c r="D25" s="205"/>
      <c r="E25" s="206"/>
      <c r="F25" s="206"/>
      <c r="G25" s="206"/>
      <c r="H25" s="206"/>
      <c r="I25" s="206"/>
      <c r="J25" s="206"/>
      <c r="K25" s="206"/>
      <c r="L25" s="206"/>
      <c r="M25" s="206"/>
      <c r="N25" s="207" t="str">
        <f>IF(V25="","",IF((VLOOKUP(V25,'Tree height category'!$E$2:$F$77,2,FALSE))=0,"",(VLOOKUP(V25,'Tree height category'!$E$2:$F$77,2,FALSE))))</f>
        <v/>
      </c>
      <c r="O25" s="207" t="str">
        <f>IF(B25="","",(IF('SEB Sheet'!B$11="","",VLOOKUP('SEB Sheet'!B$11,'IBRA %'!A$4:E$385,4,FALSE))))</f>
        <v/>
      </c>
      <c r="P25" s="27"/>
      <c r="Q25" s="136" t="str">
        <f t="shared" si="0"/>
        <v/>
      </c>
      <c r="R25" s="22">
        <f t="shared" si="1"/>
        <v>0</v>
      </c>
      <c r="S25" s="139" t="str">
        <f t="shared" si="2"/>
        <v/>
      </c>
      <c r="T25" s="39" t="str">
        <f t="shared" si="3"/>
        <v/>
      </c>
      <c r="U25" s="137" t="str">
        <f t="shared" si="8"/>
        <v/>
      </c>
      <c r="V25" s="24" t="str">
        <f>IF(B25="","",VLOOKUP(B25,'Tree height category'!$A$2:$E$83,5,FALSE))</f>
        <v/>
      </c>
      <c r="W25" s="137" t="str">
        <f t="shared" si="9"/>
        <v/>
      </c>
      <c r="X25" s="137" t="str">
        <f t="shared" si="10"/>
        <v/>
      </c>
      <c r="Y25" s="23" t="str">
        <f t="shared" si="4"/>
        <v/>
      </c>
      <c r="Z25" s="25" t="str">
        <f t="shared" si="5"/>
        <v/>
      </c>
      <c r="AA25" s="26" t="str">
        <f t="shared" si="6"/>
        <v/>
      </c>
      <c r="AB25" s="221" t="str">
        <f t="shared" si="7"/>
        <v/>
      </c>
      <c r="AC25" s="26" t="str">
        <f>IF(P25="","",('SEB Sheet'!$B$8*(AA25*P25)*(IF(C25="",1,C25))))</f>
        <v/>
      </c>
      <c r="AD25" s="158" t="str">
        <f>IF(P25="","",((AC25/'SEB Sheet'!$B$9*'SEB Sheet'!$B$5/1000*'SEB Sheet'!$B$7*'SEB Sheet'!$B$6))*1.055)</f>
        <v/>
      </c>
      <c r="AE25" s="146"/>
      <c r="AF25" s="146"/>
      <c r="AG25" s="147" t="str">
        <f>IF(B25="","",(VLOOKUP(B25,'Tree height category'!$A$2:$C$83,2,FALSE)))</f>
        <v/>
      </c>
      <c r="AH25" s="148" t="str">
        <f>IF(B25="","",(VLOOKUP(B25,'Tree height category'!$A$2:$C$83,3,FALSE)))</f>
        <v/>
      </c>
      <c r="AI25" s="164"/>
      <c r="AJ25" s="164"/>
      <c r="AK25" s="161"/>
      <c r="AL25" s="162" t="str">
        <f>IF(B25="","",(VLOOKUP(B25,'Tree height category'!$A$2:$G$77,7,FALSE)))</f>
        <v/>
      </c>
      <c r="AM25" s="163"/>
    </row>
    <row r="26" spans="1:39" x14ac:dyDescent="0.25">
      <c r="A26" s="154">
        <v>20</v>
      </c>
      <c r="B26" s="203"/>
      <c r="C26" s="204"/>
      <c r="D26" s="205"/>
      <c r="E26" s="206"/>
      <c r="F26" s="206"/>
      <c r="G26" s="206"/>
      <c r="H26" s="206"/>
      <c r="I26" s="206"/>
      <c r="J26" s="206"/>
      <c r="K26" s="206"/>
      <c r="L26" s="206"/>
      <c r="M26" s="206"/>
      <c r="N26" s="207" t="str">
        <f>IF(V26="","",IF((VLOOKUP(V26,'Tree height category'!$E$2:$F$77,2,FALSE))=0,"",(VLOOKUP(V26,'Tree height category'!$E$2:$F$77,2,FALSE))))</f>
        <v/>
      </c>
      <c r="O26" s="207" t="str">
        <f>IF(B26="","",(IF('SEB Sheet'!B$11="","",VLOOKUP('SEB Sheet'!B$11,'IBRA %'!A$4:E$385,4,FALSE))))</f>
        <v/>
      </c>
      <c r="P26" s="27"/>
      <c r="Q26" s="136" t="str">
        <f t="shared" si="0"/>
        <v/>
      </c>
      <c r="R26" s="22">
        <f t="shared" si="1"/>
        <v>0</v>
      </c>
      <c r="S26" s="139" t="str">
        <f t="shared" si="2"/>
        <v/>
      </c>
      <c r="T26" s="39" t="str">
        <f t="shared" si="3"/>
        <v/>
      </c>
      <c r="U26" s="137" t="str">
        <f t="shared" si="8"/>
        <v/>
      </c>
      <c r="V26" s="24" t="str">
        <f>IF(B26="","",VLOOKUP(B26,'Tree height category'!$A$2:$E$83,5,FALSE))</f>
        <v/>
      </c>
      <c r="W26" s="137" t="str">
        <f t="shared" si="9"/>
        <v/>
      </c>
      <c r="X26" s="137" t="str">
        <f t="shared" si="10"/>
        <v/>
      </c>
      <c r="Y26" s="23" t="str">
        <f t="shared" si="4"/>
        <v/>
      </c>
      <c r="Z26" s="25" t="str">
        <f t="shared" si="5"/>
        <v/>
      </c>
      <c r="AA26" s="26" t="str">
        <f t="shared" si="6"/>
        <v/>
      </c>
      <c r="AB26" s="221" t="str">
        <f t="shared" si="7"/>
        <v/>
      </c>
      <c r="AC26" s="26" t="str">
        <f>IF(P26="","",('SEB Sheet'!$B$8*(AA26*P26)*(IF(C26="",1,C26))))</f>
        <v/>
      </c>
      <c r="AD26" s="158" t="str">
        <f>IF(P26="","",((AC26/'SEB Sheet'!$B$9*'SEB Sheet'!$B$5/1000*'SEB Sheet'!$B$7*'SEB Sheet'!$B$6))*1.055)</f>
        <v/>
      </c>
      <c r="AE26" s="146"/>
      <c r="AF26" s="146"/>
      <c r="AG26" s="147" t="str">
        <f>IF(B26="","",(VLOOKUP(B26,'Tree height category'!$A$2:$C$83,2,FALSE)))</f>
        <v/>
      </c>
      <c r="AH26" s="148" t="str">
        <f>IF(B26="","",(VLOOKUP(B26,'Tree height category'!$A$2:$C$83,3,FALSE)))</f>
        <v/>
      </c>
      <c r="AI26" s="160"/>
      <c r="AJ26" s="160"/>
      <c r="AK26" s="161"/>
      <c r="AL26" s="162" t="str">
        <f>IF(B26="","",(VLOOKUP(B26,'Tree height category'!$A$2:$G$77,7,FALSE)))</f>
        <v/>
      </c>
      <c r="AM26" s="163"/>
    </row>
    <row r="27" spans="1:39" x14ac:dyDescent="0.25">
      <c r="A27" s="154">
        <v>21</v>
      </c>
      <c r="B27" s="203"/>
      <c r="C27" s="204"/>
      <c r="D27" s="205"/>
      <c r="E27" s="206"/>
      <c r="F27" s="206"/>
      <c r="G27" s="206"/>
      <c r="H27" s="206"/>
      <c r="I27" s="206"/>
      <c r="J27" s="206"/>
      <c r="K27" s="206"/>
      <c r="L27" s="206"/>
      <c r="M27" s="206"/>
      <c r="N27" s="207" t="str">
        <f>IF(V27="","",IF((VLOOKUP(V27,'Tree height category'!$E$2:$F$77,2,FALSE))=0,"",(VLOOKUP(V27,'Tree height category'!$E$2:$F$77,2,FALSE))))</f>
        <v/>
      </c>
      <c r="O27" s="207" t="str">
        <f>IF(B27="","",(IF('SEB Sheet'!B$11="","",VLOOKUP('SEB Sheet'!B$11,'IBRA %'!A$4:E$385,4,FALSE))))</f>
        <v/>
      </c>
      <c r="P27" s="27"/>
      <c r="Q27" s="136" t="str">
        <f t="shared" si="0"/>
        <v/>
      </c>
      <c r="R27" s="22">
        <f t="shared" si="1"/>
        <v>0</v>
      </c>
      <c r="S27" s="139" t="str">
        <f t="shared" si="2"/>
        <v/>
      </c>
      <c r="T27" s="39" t="str">
        <f t="shared" si="3"/>
        <v/>
      </c>
      <c r="U27" s="137" t="str">
        <f t="shared" si="8"/>
        <v/>
      </c>
      <c r="V27" s="24" t="str">
        <f>IF(B27="","",VLOOKUP(B27,'Tree height category'!$A$2:$E$83,5,FALSE))</f>
        <v/>
      </c>
      <c r="W27" s="137" t="str">
        <f t="shared" si="9"/>
        <v/>
      </c>
      <c r="X27" s="137" t="str">
        <f t="shared" si="10"/>
        <v/>
      </c>
      <c r="Y27" s="23" t="str">
        <f t="shared" si="4"/>
        <v/>
      </c>
      <c r="Z27" s="25" t="str">
        <f t="shared" si="5"/>
        <v/>
      </c>
      <c r="AA27" s="26" t="str">
        <f t="shared" si="6"/>
        <v/>
      </c>
      <c r="AB27" s="221" t="str">
        <f t="shared" si="7"/>
        <v/>
      </c>
      <c r="AC27" s="26" t="str">
        <f>IF(P27="","",('SEB Sheet'!$B$8*(AA27*P27)*(IF(C27="",1,C27))))</f>
        <v/>
      </c>
      <c r="AD27" s="158" t="str">
        <f>IF(P27="","",((AC27/'SEB Sheet'!$B$9*'SEB Sheet'!$B$5/1000*'SEB Sheet'!$B$7*'SEB Sheet'!$B$6))*1.055)</f>
        <v/>
      </c>
      <c r="AE27" s="146"/>
      <c r="AF27" s="146"/>
      <c r="AG27" s="147" t="str">
        <f>IF(B27="","",(VLOOKUP(B27,'Tree height category'!$A$2:$C$83,2,FALSE)))</f>
        <v/>
      </c>
      <c r="AH27" s="148" t="str">
        <f>IF(B27="","",(VLOOKUP(B27,'Tree height category'!$A$2:$C$83,3,FALSE)))</f>
        <v/>
      </c>
      <c r="AI27" s="160"/>
      <c r="AJ27" s="160"/>
      <c r="AK27" s="161"/>
      <c r="AL27" s="162" t="str">
        <f>IF(B27="","",(VLOOKUP(B27,'Tree height category'!$A$2:$G$77,7,FALSE)))</f>
        <v/>
      </c>
      <c r="AM27" s="163"/>
    </row>
    <row r="28" spans="1:39" x14ac:dyDescent="0.25">
      <c r="A28" s="154">
        <v>22</v>
      </c>
      <c r="B28" s="203"/>
      <c r="C28" s="204"/>
      <c r="D28" s="205"/>
      <c r="E28" s="206"/>
      <c r="F28" s="206"/>
      <c r="G28" s="206"/>
      <c r="H28" s="206"/>
      <c r="I28" s="206"/>
      <c r="J28" s="206"/>
      <c r="K28" s="206"/>
      <c r="L28" s="206"/>
      <c r="M28" s="206"/>
      <c r="N28" s="207" t="str">
        <f>IF(V28="","",IF((VLOOKUP(V28,'Tree height category'!$E$2:$F$77,2,FALSE))=0,"",(VLOOKUP(V28,'Tree height category'!$E$2:$F$77,2,FALSE))))</f>
        <v/>
      </c>
      <c r="O28" s="207" t="str">
        <f>IF(B28="","",(IF('SEB Sheet'!B$11="","",VLOOKUP('SEB Sheet'!B$11,'IBRA %'!A$4:E$385,4,FALSE))))</f>
        <v/>
      </c>
      <c r="P28" s="27"/>
      <c r="Q28" s="136" t="str">
        <f t="shared" si="0"/>
        <v/>
      </c>
      <c r="R28" s="22">
        <f t="shared" si="1"/>
        <v>0</v>
      </c>
      <c r="S28" s="139" t="str">
        <f t="shared" si="2"/>
        <v/>
      </c>
      <c r="T28" s="39" t="str">
        <f t="shared" si="3"/>
        <v/>
      </c>
      <c r="U28" s="137" t="str">
        <f t="shared" si="8"/>
        <v/>
      </c>
      <c r="V28" s="24" t="str">
        <f>IF(B28="","",VLOOKUP(B28,'Tree height category'!$A$2:$E$83,5,FALSE))</f>
        <v/>
      </c>
      <c r="W28" s="137" t="str">
        <f t="shared" si="9"/>
        <v/>
      </c>
      <c r="X28" s="137" t="str">
        <f t="shared" si="10"/>
        <v/>
      </c>
      <c r="Y28" s="23" t="str">
        <f t="shared" si="4"/>
        <v/>
      </c>
      <c r="Z28" s="25" t="str">
        <f t="shared" si="5"/>
        <v/>
      </c>
      <c r="AA28" s="26" t="str">
        <f t="shared" si="6"/>
        <v/>
      </c>
      <c r="AB28" s="221" t="str">
        <f t="shared" si="7"/>
        <v/>
      </c>
      <c r="AC28" s="26" t="str">
        <f>IF(P28="","",('SEB Sheet'!$B$8*(AA28*P28)*(IF(C28="",1,C28))))</f>
        <v/>
      </c>
      <c r="AD28" s="158" t="str">
        <f>IF(P28="","",((AC28/'SEB Sheet'!$B$9*'SEB Sheet'!$B$5/1000*'SEB Sheet'!$B$7*'SEB Sheet'!$B$6))*1.055)</f>
        <v/>
      </c>
      <c r="AE28" s="146"/>
      <c r="AF28" s="146"/>
      <c r="AG28" s="147" t="str">
        <f>IF(B28="","",(VLOOKUP(B28,'Tree height category'!$A$2:$C$83,2,FALSE)))</f>
        <v/>
      </c>
      <c r="AH28" s="148" t="str">
        <f>IF(B28="","",(VLOOKUP(B28,'Tree height category'!$A$2:$C$83,3,FALSE)))</f>
        <v/>
      </c>
      <c r="AI28" s="164"/>
      <c r="AJ28" s="164"/>
      <c r="AK28" s="161"/>
      <c r="AL28" s="162" t="str">
        <f>IF(B28="","",(VLOOKUP(B28,'Tree height category'!$A$2:$G$77,7,FALSE)))</f>
        <v/>
      </c>
      <c r="AM28" s="163"/>
    </row>
    <row r="29" spans="1:39" x14ac:dyDescent="0.25">
      <c r="A29" s="154">
        <v>23</v>
      </c>
      <c r="B29" s="203"/>
      <c r="C29" s="204"/>
      <c r="D29" s="205"/>
      <c r="E29" s="206"/>
      <c r="F29" s="206"/>
      <c r="G29" s="206"/>
      <c r="H29" s="206"/>
      <c r="I29" s="206"/>
      <c r="J29" s="206"/>
      <c r="K29" s="206"/>
      <c r="L29" s="206"/>
      <c r="M29" s="206"/>
      <c r="N29" s="207" t="str">
        <f>IF(V29="","",IF((VLOOKUP(V29,'Tree height category'!$E$2:$F$77,2,FALSE))=0,"",(VLOOKUP(V29,'Tree height category'!$E$2:$F$77,2,FALSE))))</f>
        <v/>
      </c>
      <c r="O29" s="207" t="str">
        <f>IF(B29="","",(IF('SEB Sheet'!B$11="","",VLOOKUP('SEB Sheet'!B$11,'IBRA %'!A$4:E$385,4,FALSE))))</f>
        <v/>
      </c>
      <c r="P29" s="27"/>
      <c r="Q29" s="136" t="str">
        <f t="shared" si="0"/>
        <v/>
      </c>
      <c r="R29" s="22">
        <f t="shared" si="1"/>
        <v>0</v>
      </c>
      <c r="S29" s="139" t="str">
        <f t="shared" si="2"/>
        <v/>
      </c>
      <c r="T29" s="39" t="str">
        <f t="shared" si="3"/>
        <v/>
      </c>
      <c r="U29" s="137" t="str">
        <f t="shared" si="8"/>
        <v/>
      </c>
      <c r="V29" s="24" t="str">
        <f>IF(B29="","",VLOOKUP(B29,'Tree height category'!$A$2:$E$83,5,FALSE))</f>
        <v/>
      </c>
      <c r="W29" s="137" t="str">
        <f t="shared" si="9"/>
        <v/>
      </c>
      <c r="X29" s="137" t="str">
        <f t="shared" si="10"/>
        <v/>
      </c>
      <c r="Y29" s="23" t="str">
        <f t="shared" si="4"/>
        <v/>
      </c>
      <c r="Z29" s="25" t="str">
        <f t="shared" si="5"/>
        <v/>
      </c>
      <c r="AA29" s="26" t="str">
        <f t="shared" si="6"/>
        <v/>
      </c>
      <c r="AB29" s="221" t="str">
        <f t="shared" si="7"/>
        <v/>
      </c>
      <c r="AC29" s="26" t="str">
        <f>IF(P29="","",('SEB Sheet'!$B$8*(AA29*P29)*(IF(C29="",1,C29))))</f>
        <v/>
      </c>
      <c r="AD29" s="158" t="str">
        <f>IF(P29="","",((AC29/'SEB Sheet'!$B$9*'SEB Sheet'!$B$5/1000*'SEB Sheet'!$B$7*'SEB Sheet'!$B$6))*1.055)</f>
        <v/>
      </c>
      <c r="AE29" s="146"/>
      <c r="AF29" s="146"/>
      <c r="AG29" s="147" t="str">
        <f>IF(B29="","",(VLOOKUP(B29,'Tree height category'!$A$2:$C$83,2,FALSE)))</f>
        <v/>
      </c>
      <c r="AH29" s="148" t="str">
        <f>IF(B29="","",(VLOOKUP(B29,'Tree height category'!$A$2:$C$83,3,FALSE)))</f>
        <v/>
      </c>
      <c r="AI29" s="164"/>
      <c r="AJ29" s="164"/>
      <c r="AK29" s="161"/>
      <c r="AL29" s="162" t="str">
        <f>IF(B29="","",(VLOOKUP(B29,'Tree height category'!$A$2:$G$77,7,FALSE)))</f>
        <v/>
      </c>
      <c r="AM29" s="163"/>
    </row>
    <row r="30" spans="1:39" x14ac:dyDescent="0.25">
      <c r="A30" s="154">
        <v>24</v>
      </c>
      <c r="B30" s="203"/>
      <c r="C30" s="204"/>
      <c r="D30" s="205"/>
      <c r="E30" s="206"/>
      <c r="F30" s="206"/>
      <c r="G30" s="206"/>
      <c r="H30" s="206"/>
      <c r="I30" s="206"/>
      <c r="J30" s="206"/>
      <c r="K30" s="206"/>
      <c r="L30" s="206"/>
      <c r="M30" s="206"/>
      <c r="N30" s="207" t="str">
        <f>IF(V30="","",IF((VLOOKUP(V30,'Tree height category'!$E$2:$F$77,2,FALSE))=0,"",(VLOOKUP(V30,'Tree height category'!$E$2:$F$77,2,FALSE))))</f>
        <v/>
      </c>
      <c r="O30" s="207" t="str">
        <f>IF(B30="","",(IF('SEB Sheet'!B$11="","",VLOOKUP('SEB Sheet'!B$11,'IBRA %'!A$4:E$385,4,FALSE))))</f>
        <v/>
      </c>
      <c r="P30" s="27"/>
      <c r="Q30" s="136" t="str">
        <f t="shared" si="0"/>
        <v/>
      </c>
      <c r="R30" s="22">
        <f t="shared" si="1"/>
        <v>0</v>
      </c>
      <c r="S30" s="139" t="str">
        <f t="shared" si="2"/>
        <v/>
      </c>
      <c r="T30" s="39" t="str">
        <f t="shared" si="3"/>
        <v/>
      </c>
      <c r="U30" s="137" t="str">
        <f t="shared" si="8"/>
        <v/>
      </c>
      <c r="V30" s="24" t="str">
        <f>IF(B30="","",VLOOKUP(B30,'Tree height category'!$A$2:$E$83,5,FALSE))</f>
        <v/>
      </c>
      <c r="W30" s="137" t="str">
        <f t="shared" si="9"/>
        <v/>
      </c>
      <c r="X30" s="137" t="str">
        <f t="shared" si="10"/>
        <v/>
      </c>
      <c r="Y30" s="23" t="str">
        <f t="shared" si="4"/>
        <v/>
      </c>
      <c r="Z30" s="25" t="str">
        <f t="shared" si="5"/>
        <v/>
      </c>
      <c r="AA30" s="26" t="str">
        <f t="shared" si="6"/>
        <v/>
      </c>
      <c r="AB30" s="221" t="str">
        <f t="shared" si="7"/>
        <v/>
      </c>
      <c r="AC30" s="26" t="str">
        <f>IF(P30="","",('SEB Sheet'!$B$8*(AA30*P30)*(IF(C30="",1,C30))))</f>
        <v/>
      </c>
      <c r="AD30" s="158" t="str">
        <f>IF(P30="","",((AC30/'SEB Sheet'!$B$9*'SEB Sheet'!$B$5/1000*'SEB Sheet'!$B$7*'SEB Sheet'!$B$6))*1.055)</f>
        <v/>
      </c>
      <c r="AE30" s="146"/>
      <c r="AF30" s="146"/>
      <c r="AG30" s="147" t="str">
        <f>IF(B30="","",(VLOOKUP(B30,'Tree height category'!$A$2:$C$83,2,FALSE)))</f>
        <v/>
      </c>
      <c r="AH30" s="148" t="str">
        <f>IF(B30="","",(VLOOKUP(B30,'Tree height category'!$A$2:$C$83,3,FALSE)))</f>
        <v/>
      </c>
      <c r="AI30" s="160"/>
      <c r="AJ30" s="160"/>
      <c r="AK30" s="161"/>
      <c r="AL30" s="162" t="str">
        <f>IF(B30="","",(VLOOKUP(B30,'Tree height category'!$A$2:$G$77,7,FALSE)))</f>
        <v/>
      </c>
      <c r="AM30" s="163"/>
    </row>
    <row r="31" spans="1:39" x14ac:dyDescent="0.25">
      <c r="A31" s="154">
        <v>25</v>
      </c>
      <c r="B31" s="203"/>
      <c r="C31" s="204"/>
      <c r="D31" s="205"/>
      <c r="E31" s="206"/>
      <c r="F31" s="206"/>
      <c r="G31" s="206"/>
      <c r="H31" s="206"/>
      <c r="I31" s="206"/>
      <c r="J31" s="206"/>
      <c r="K31" s="206"/>
      <c r="L31" s="206"/>
      <c r="M31" s="206"/>
      <c r="N31" s="207" t="str">
        <f>IF(V31="","",IF((VLOOKUP(V31,'Tree height category'!$E$2:$F$77,2,FALSE))=0,"",(VLOOKUP(V31,'Tree height category'!$E$2:$F$77,2,FALSE))))</f>
        <v/>
      </c>
      <c r="O31" s="207" t="str">
        <f>IF(B31="","",(IF('SEB Sheet'!B$11="","",VLOOKUP('SEB Sheet'!B$11,'IBRA %'!A$4:E$385,4,FALSE))))</f>
        <v/>
      </c>
      <c r="P31" s="27"/>
      <c r="Q31" s="136" t="str">
        <f t="shared" si="0"/>
        <v/>
      </c>
      <c r="R31" s="22">
        <f t="shared" si="1"/>
        <v>0</v>
      </c>
      <c r="S31" s="139" t="str">
        <f t="shared" si="2"/>
        <v/>
      </c>
      <c r="T31" s="39" t="str">
        <f t="shared" si="3"/>
        <v/>
      </c>
      <c r="U31" s="137" t="str">
        <f t="shared" si="8"/>
        <v/>
      </c>
      <c r="V31" s="24" t="str">
        <f>IF(B31="","",VLOOKUP(B31,'Tree height category'!$A$2:$E$83,5,FALSE))</f>
        <v/>
      </c>
      <c r="W31" s="137" t="str">
        <f t="shared" si="9"/>
        <v/>
      </c>
      <c r="X31" s="137" t="str">
        <f t="shared" si="10"/>
        <v/>
      </c>
      <c r="Y31" s="23" t="str">
        <f t="shared" si="4"/>
        <v/>
      </c>
      <c r="Z31" s="25" t="str">
        <f t="shared" si="5"/>
        <v/>
      </c>
      <c r="AA31" s="26" t="str">
        <f t="shared" si="6"/>
        <v/>
      </c>
      <c r="AB31" s="221" t="str">
        <f t="shared" si="7"/>
        <v/>
      </c>
      <c r="AC31" s="26" t="str">
        <f>IF(P31="","",('SEB Sheet'!$B$8*(AA31*P31)*(IF(C31="",1,C31))))</f>
        <v/>
      </c>
      <c r="AD31" s="158" t="str">
        <f>IF(P31="","",((AC31/'SEB Sheet'!$B$9*'SEB Sheet'!$B$5/1000*'SEB Sheet'!$B$7*'SEB Sheet'!$B$6))*1.055)</f>
        <v/>
      </c>
      <c r="AE31" s="146"/>
      <c r="AF31" s="146"/>
      <c r="AG31" s="147" t="str">
        <f>IF(B31="","",(VLOOKUP(B31,'Tree height category'!$A$2:$C$83,2,FALSE)))</f>
        <v/>
      </c>
      <c r="AH31" s="148" t="str">
        <f>IF(B31="","",(VLOOKUP(B31,'Tree height category'!$A$2:$C$83,3,FALSE)))</f>
        <v/>
      </c>
      <c r="AI31" s="160"/>
      <c r="AJ31" s="160"/>
      <c r="AK31" s="161"/>
      <c r="AL31" s="162" t="str">
        <f>IF(B31="","",(VLOOKUP(B31,'Tree height category'!$A$2:$G$77,7,FALSE)))</f>
        <v/>
      </c>
      <c r="AM31" s="163"/>
    </row>
    <row r="32" spans="1:39" x14ac:dyDescent="0.25">
      <c r="A32" s="154">
        <v>26</v>
      </c>
      <c r="B32" s="203"/>
      <c r="C32" s="204"/>
      <c r="D32" s="205"/>
      <c r="E32" s="206"/>
      <c r="F32" s="206"/>
      <c r="G32" s="206"/>
      <c r="H32" s="206"/>
      <c r="I32" s="206"/>
      <c r="J32" s="206"/>
      <c r="K32" s="206"/>
      <c r="L32" s="206"/>
      <c r="M32" s="206"/>
      <c r="N32" s="207" t="str">
        <f>IF(V32="","",IF((VLOOKUP(V32,'Tree height category'!$E$2:$F$77,2,FALSE))=0,"",(VLOOKUP(V32,'Tree height category'!$E$2:$F$77,2,FALSE))))</f>
        <v/>
      </c>
      <c r="O32" s="207" t="str">
        <f>IF(B32="","",(IF('SEB Sheet'!B$11="","",VLOOKUP('SEB Sheet'!B$11,'IBRA %'!A$4:E$385,4,FALSE))))</f>
        <v/>
      </c>
      <c r="P32" s="27"/>
      <c r="Q32" s="136" t="str">
        <f t="shared" si="0"/>
        <v/>
      </c>
      <c r="R32" s="22">
        <f t="shared" si="1"/>
        <v>0</v>
      </c>
      <c r="S32" s="139" t="str">
        <f t="shared" si="2"/>
        <v/>
      </c>
      <c r="T32" s="39" t="str">
        <f t="shared" si="3"/>
        <v/>
      </c>
      <c r="U32" s="137" t="str">
        <f t="shared" si="8"/>
        <v/>
      </c>
      <c r="V32" s="24" t="str">
        <f>IF(B32="","",VLOOKUP(B32,'Tree height category'!$A$2:$E$83,5,FALSE))</f>
        <v/>
      </c>
      <c r="W32" s="137" t="str">
        <f t="shared" si="9"/>
        <v/>
      </c>
      <c r="X32" s="137" t="str">
        <f t="shared" si="10"/>
        <v/>
      </c>
      <c r="Y32" s="23" t="str">
        <f t="shared" si="4"/>
        <v/>
      </c>
      <c r="Z32" s="25" t="str">
        <f t="shared" si="5"/>
        <v/>
      </c>
      <c r="AA32" s="26" t="str">
        <f t="shared" si="6"/>
        <v/>
      </c>
      <c r="AB32" s="221" t="str">
        <f t="shared" si="7"/>
        <v/>
      </c>
      <c r="AC32" s="26" t="str">
        <f>IF(P32="","",('SEB Sheet'!$B$8*(AA32*P32)*(IF(C32="",1,C32))))</f>
        <v/>
      </c>
      <c r="AD32" s="158" t="str">
        <f>IF(P32="","",((AC32/'SEB Sheet'!$B$9*'SEB Sheet'!$B$5/1000*'SEB Sheet'!$B$7*'SEB Sheet'!$B$6))*1.055)</f>
        <v/>
      </c>
      <c r="AE32" s="146"/>
      <c r="AF32" s="146"/>
      <c r="AG32" s="147" t="str">
        <f>IF(B32="","",(VLOOKUP(B32,'Tree height category'!$A$2:$C$83,2,FALSE)))</f>
        <v/>
      </c>
      <c r="AH32" s="148" t="str">
        <f>IF(B32="","",(VLOOKUP(B32,'Tree height category'!$A$2:$C$83,3,FALSE)))</f>
        <v/>
      </c>
      <c r="AI32" s="160"/>
      <c r="AJ32" s="160"/>
      <c r="AK32" s="161"/>
      <c r="AL32" s="162" t="str">
        <f>IF(B32="","",(VLOOKUP(B32,'Tree height category'!$A$2:$G$77,7,FALSE)))</f>
        <v/>
      </c>
      <c r="AM32" s="163"/>
    </row>
    <row r="33" spans="1:39" x14ac:dyDescent="0.25">
      <c r="A33" s="154">
        <v>27</v>
      </c>
      <c r="B33" s="203"/>
      <c r="C33" s="204"/>
      <c r="D33" s="205"/>
      <c r="E33" s="206"/>
      <c r="F33" s="206"/>
      <c r="G33" s="206"/>
      <c r="H33" s="206"/>
      <c r="I33" s="206"/>
      <c r="J33" s="206"/>
      <c r="K33" s="206"/>
      <c r="L33" s="206"/>
      <c r="M33" s="206"/>
      <c r="N33" s="207" t="str">
        <f>IF(V33="","",IF((VLOOKUP(V33,'Tree height category'!$E$2:$F$77,2,FALSE))=0,"",(VLOOKUP(V33,'Tree height category'!$E$2:$F$77,2,FALSE))))</f>
        <v/>
      </c>
      <c r="O33" s="207" t="str">
        <f>IF(B33="","",(IF('SEB Sheet'!B$11="","",VLOOKUP('SEB Sheet'!B$11,'IBRA %'!A$4:E$385,4,FALSE))))</f>
        <v/>
      </c>
      <c r="P33" s="27"/>
      <c r="Q33" s="136" t="str">
        <f t="shared" si="0"/>
        <v/>
      </c>
      <c r="R33" s="22">
        <f t="shared" si="1"/>
        <v>0</v>
      </c>
      <c r="S33" s="139" t="str">
        <f t="shared" si="2"/>
        <v/>
      </c>
      <c r="T33" s="39" t="str">
        <f t="shared" si="3"/>
        <v/>
      </c>
      <c r="U33" s="137" t="str">
        <f t="shared" si="8"/>
        <v/>
      </c>
      <c r="V33" s="24" t="str">
        <f>IF(B33="","",VLOOKUP(B33,'Tree height category'!$A$2:$E$83,5,FALSE))</f>
        <v/>
      </c>
      <c r="W33" s="137" t="str">
        <f t="shared" si="9"/>
        <v/>
      </c>
      <c r="X33" s="137" t="str">
        <f t="shared" si="10"/>
        <v/>
      </c>
      <c r="Y33" s="23" t="str">
        <f t="shared" si="4"/>
        <v/>
      </c>
      <c r="Z33" s="25" t="str">
        <f t="shared" si="5"/>
        <v/>
      </c>
      <c r="AA33" s="26" t="str">
        <f t="shared" si="6"/>
        <v/>
      </c>
      <c r="AB33" s="221" t="str">
        <f t="shared" si="7"/>
        <v/>
      </c>
      <c r="AC33" s="26" t="str">
        <f>IF(P33="","",('SEB Sheet'!$B$8*(AA33*P33)*(IF(C33="",1,C33))))</f>
        <v/>
      </c>
      <c r="AD33" s="158" t="str">
        <f>IF(P33="","",((AC33/'SEB Sheet'!$B$9*'SEB Sheet'!$B$5/1000*'SEB Sheet'!$B$7*'SEB Sheet'!$B$6))*1.055)</f>
        <v/>
      </c>
      <c r="AE33" s="146"/>
      <c r="AF33" s="146"/>
      <c r="AG33" s="147" t="str">
        <f>IF(B33="","",(VLOOKUP(B33,'Tree height category'!$A$2:$C$83,2,FALSE)))</f>
        <v/>
      </c>
      <c r="AH33" s="148" t="str">
        <f>IF(B33="","",(VLOOKUP(B33,'Tree height category'!$A$2:$C$83,3,FALSE)))</f>
        <v/>
      </c>
      <c r="AI33" s="160"/>
      <c r="AJ33" s="160"/>
      <c r="AK33" s="161"/>
      <c r="AL33" s="162" t="str">
        <f>IF(B33="","",(VLOOKUP(B33,'Tree height category'!$A$2:$G$77,7,FALSE)))</f>
        <v/>
      </c>
      <c r="AM33" s="163"/>
    </row>
    <row r="34" spans="1:39" x14ac:dyDescent="0.25">
      <c r="A34" s="154">
        <v>28</v>
      </c>
      <c r="B34" s="203"/>
      <c r="C34" s="204"/>
      <c r="D34" s="205"/>
      <c r="E34" s="206"/>
      <c r="F34" s="206"/>
      <c r="G34" s="206"/>
      <c r="H34" s="206"/>
      <c r="I34" s="206"/>
      <c r="J34" s="206"/>
      <c r="K34" s="206"/>
      <c r="L34" s="206"/>
      <c r="M34" s="206"/>
      <c r="N34" s="207" t="str">
        <f>IF(V34="","",IF((VLOOKUP(V34,'Tree height category'!$E$2:$F$77,2,FALSE))=0,"",(VLOOKUP(V34,'Tree height category'!$E$2:$F$77,2,FALSE))))</f>
        <v/>
      </c>
      <c r="O34" s="207" t="str">
        <f>IF(B34="","",(IF('SEB Sheet'!B$11="","",VLOOKUP('SEB Sheet'!B$11,'IBRA %'!A$4:E$385,4,FALSE))))</f>
        <v/>
      </c>
      <c r="P34" s="27"/>
      <c r="Q34" s="136" t="str">
        <f t="shared" si="0"/>
        <v/>
      </c>
      <c r="R34" s="22">
        <f t="shared" si="1"/>
        <v>0</v>
      </c>
      <c r="S34" s="139" t="str">
        <f t="shared" si="2"/>
        <v/>
      </c>
      <c r="T34" s="39" t="str">
        <f t="shared" si="3"/>
        <v/>
      </c>
      <c r="U34" s="137" t="str">
        <f t="shared" si="8"/>
        <v/>
      </c>
      <c r="V34" s="24" t="str">
        <f>IF(B34="","",VLOOKUP(B34,'Tree height category'!$A$2:$E$83,5,FALSE))</f>
        <v/>
      </c>
      <c r="W34" s="137" t="str">
        <f t="shared" si="9"/>
        <v/>
      </c>
      <c r="X34" s="137" t="str">
        <f t="shared" si="10"/>
        <v/>
      </c>
      <c r="Y34" s="23" t="str">
        <f t="shared" si="4"/>
        <v/>
      </c>
      <c r="Z34" s="25" t="str">
        <f t="shared" si="5"/>
        <v/>
      </c>
      <c r="AA34" s="26" t="str">
        <f t="shared" si="6"/>
        <v/>
      </c>
      <c r="AB34" s="221" t="str">
        <f t="shared" si="7"/>
        <v/>
      </c>
      <c r="AC34" s="26" t="str">
        <f>IF(P34="","",('SEB Sheet'!$B$8*(AA34*P34)*(IF(C34="",1,C34))))</f>
        <v/>
      </c>
      <c r="AD34" s="158" t="str">
        <f>IF(P34="","",((AC34/'SEB Sheet'!$B$9*'SEB Sheet'!$B$5/1000*'SEB Sheet'!$B$7*'SEB Sheet'!$B$6))*1.055)</f>
        <v/>
      </c>
      <c r="AE34" s="146"/>
      <c r="AF34" s="146"/>
      <c r="AG34" s="147" t="str">
        <f>IF(B34="","",(VLOOKUP(B34,'Tree height category'!$A$2:$C$83,2,FALSE)))</f>
        <v/>
      </c>
      <c r="AH34" s="148" t="str">
        <f>IF(B34="","",(VLOOKUP(B34,'Tree height category'!$A$2:$C$83,3,FALSE)))</f>
        <v/>
      </c>
      <c r="AI34" s="160"/>
      <c r="AJ34" s="160"/>
      <c r="AK34" s="161"/>
      <c r="AL34" s="162" t="str">
        <f>IF(B34="","",(VLOOKUP(B34,'Tree height category'!$A$2:$G$77,7,FALSE)))</f>
        <v/>
      </c>
      <c r="AM34" s="163"/>
    </row>
    <row r="35" spans="1:39" x14ac:dyDescent="0.25">
      <c r="A35" s="154">
        <v>29</v>
      </c>
      <c r="B35" s="203"/>
      <c r="C35" s="204"/>
      <c r="D35" s="205"/>
      <c r="E35" s="206"/>
      <c r="F35" s="206"/>
      <c r="G35" s="206"/>
      <c r="H35" s="206"/>
      <c r="I35" s="206"/>
      <c r="J35" s="206"/>
      <c r="K35" s="206"/>
      <c r="L35" s="206"/>
      <c r="M35" s="206"/>
      <c r="N35" s="207" t="str">
        <f>IF(V35="","",IF((VLOOKUP(V35,'Tree height category'!$E$2:$F$77,2,FALSE))=0,"",(VLOOKUP(V35,'Tree height category'!$E$2:$F$77,2,FALSE))))</f>
        <v/>
      </c>
      <c r="O35" s="207" t="str">
        <f>IF(B35="","",(IF('SEB Sheet'!B$11="","",VLOOKUP('SEB Sheet'!B$11,'IBRA %'!A$4:E$385,4,FALSE))))</f>
        <v/>
      </c>
      <c r="P35" s="27"/>
      <c r="Q35" s="136" t="str">
        <f t="shared" si="0"/>
        <v/>
      </c>
      <c r="R35" s="22">
        <f t="shared" si="1"/>
        <v>0</v>
      </c>
      <c r="S35" s="139" t="str">
        <f t="shared" si="2"/>
        <v/>
      </c>
      <c r="T35" s="39" t="str">
        <f t="shared" si="3"/>
        <v/>
      </c>
      <c r="U35" s="137" t="str">
        <f t="shared" si="8"/>
        <v/>
      </c>
      <c r="V35" s="24" t="str">
        <f>IF(B35="","",VLOOKUP(B35,'Tree height category'!$A$2:$E$83,5,FALSE))</f>
        <v/>
      </c>
      <c r="W35" s="137" t="str">
        <f t="shared" si="9"/>
        <v/>
      </c>
      <c r="X35" s="137" t="str">
        <f t="shared" si="10"/>
        <v/>
      </c>
      <c r="Y35" s="23" t="str">
        <f t="shared" si="4"/>
        <v/>
      </c>
      <c r="Z35" s="25" t="str">
        <f t="shared" si="5"/>
        <v/>
      </c>
      <c r="AA35" s="26" t="str">
        <f t="shared" si="6"/>
        <v/>
      </c>
      <c r="AB35" s="221" t="str">
        <f t="shared" si="7"/>
        <v/>
      </c>
      <c r="AC35" s="26" t="str">
        <f>IF(P35="","",('SEB Sheet'!$B$8*(AA35*P35)*(IF(C35="",1,C35))))</f>
        <v/>
      </c>
      <c r="AD35" s="158" t="str">
        <f>IF(P35="","",((AC35/'SEB Sheet'!$B$9*'SEB Sheet'!$B$5/1000*'SEB Sheet'!$B$7*'SEB Sheet'!$B$6))*1.055)</f>
        <v/>
      </c>
      <c r="AE35" s="146"/>
      <c r="AF35" s="146"/>
      <c r="AG35" s="147" t="str">
        <f>IF(B35="","",(VLOOKUP(B35,'Tree height category'!$A$2:$C$83,2,FALSE)))</f>
        <v/>
      </c>
      <c r="AH35" s="148" t="str">
        <f>IF(B35="","",(VLOOKUP(B35,'Tree height category'!$A$2:$C$83,3,FALSE)))</f>
        <v/>
      </c>
      <c r="AI35" s="160"/>
      <c r="AJ35" s="160"/>
      <c r="AK35" s="161"/>
      <c r="AL35" s="162" t="str">
        <f>IF(B35="","",(VLOOKUP(B35,'Tree height category'!$A$2:$G$77,7,FALSE)))</f>
        <v/>
      </c>
      <c r="AM35" s="163"/>
    </row>
    <row r="36" spans="1:39" x14ac:dyDescent="0.25">
      <c r="A36" s="154">
        <v>30</v>
      </c>
      <c r="B36" s="203"/>
      <c r="C36" s="204"/>
      <c r="D36" s="205"/>
      <c r="E36" s="206"/>
      <c r="F36" s="206"/>
      <c r="G36" s="206"/>
      <c r="H36" s="206"/>
      <c r="I36" s="206"/>
      <c r="J36" s="206"/>
      <c r="K36" s="206"/>
      <c r="L36" s="206"/>
      <c r="M36" s="206"/>
      <c r="N36" s="207" t="str">
        <f>IF(V36="","",IF((VLOOKUP(V36,'Tree height category'!$E$2:$F$77,2,FALSE))=0,"",(VLOOKUP(V36,'Tree height category'!$E$2:$F$77,2,FALSE))))</f>
        <v/>
      </c>
      <c r="O36" s="207" t="str">
        <f>IF(B36="","",(IF('SEB Sheet'!B$11="","",VLOOKUP('SEB Sheet'!B$11,'IBRA %'!A$4:E$385,4,FALSE))))</f>
        <v/>
      </c>
      <c r="P36" s="27"/>
      <c r="Q36" s="136" t="str">
        <f t="shared" si="0"/>
        <v/>
      </c>
      <c r="R36" s="22">
        <f t="shared" si="1"/>
        <v>0</v>
      </c>
      <c r="S36" s="139" t="str">
        <f t="shared" si="2"/>
        <v/>
      </c>
      <c r="T36" s="39" t="str">
        <f t="shared" si="3"/>
        <v/>
      </c>
      <c r="U36" s="137" t="str">
        <f t="shared" si="8"/>
        <v/>
      </c>
      <c r="V36" s="24" t="str">
        <f>IF(B36="","",VLOOKUP(B36,'Tree height category'!$A$2:$E$83,5,FALSE))</f>
        <v/>
      </c>
      <c r="W36" s="137" t="str">
        <f t="shared" si="9"/>
        <v/>
      </c>
      <c r="X36" s="137" t="str">
        <f t="shared" si="10"/>
        <v/>
      </c>
      <c r="Y36" s="23" t="str">
        <f t="shared" si="4"/>
        <v/>
      </c>
      <c r="Z36" s="25" t="str">
        <f t="shared" si="5"/>
        <v/>
      </c>
      <c r="AA36" s="26" t="str">
        <f t="shared" si="6"/>
        <v/>
      </c>
      <c r="AB36" s="221" t="str">
        <f t="shared" si="7"/>
        <v/>
      </c>
      <c r="AC36" s="26" t="str">
        <f>IF(P36="","",('SEB Sheet'!$B$8*(AA36*P36)*(IF(C36="",1,C36))))</f>
        <v/>
      </c>
      <c r="AD36" s="158" t="str">
        <f>IF(P36="","",((AC36/'SEB Sheet'!$B$9*'SEB Sheet'!$B$5/1000*'SEB Sheet'!$B$7*'SEB Sheet'!$B$6))*1.055)</f>
        <v/>
      </c>
      <c r="AE36" s="146"/>
      <c r="AF36" s="146"/>
      <c r="AG36" s="147" t="str">
        <f>IF(B36="","",(VLOOKUP(B36,'Tree height category'!$A$2:$C$83,2,FALSE)))</f>
        <v/>
      </c>
      <c r="AH36" s="148" t="str">
        <f>IF(B36="","",(VLOOKUP(B36,'Tree height category'!$A$2:$C$83,3,FALSE)))</f>
        <v/>
      </c>
      <c r="AI36" s="160"/>
      <c r="AJ36" s="160"/>
      <c r="AK36" s="161"/>
      <c r="AL36" s="162" t="str">
        <f>IF(B36="","",(VLOOKUP(B36,'Tree height category'!$A$2:$G$77,7,FALSE)))</f>
        <v/>
      </c>
      <c r="AM36" s="163"/>
    </row>
    <row r="37" spans="1:39" x14ac:dyDescent="0.25">
      <c r="A37" s="154">
        <v>31</v>
      </c>
      <c r="B37" s="203"/>
      <c r="C37" s="204"/>
      <c r="D37" s="205"/>
      <c r="E37" s="206"/>
      <c r="F37" s="206"/>
      <c r="G37" s="206"/>
      <c r="H37" s="206"/>
      <c r="I37" s="206"/>
      <c r="J37" s="206"/>
      <c r="K37" s="206"/>
      <c r="L37" s="206"/>
      <c r="M37" s="206"/>
      <c r="N37" s="207" t="str">
        <f>IF(V37="","",IF((VLOOKUP(V37,'Tree height category'!$E$2:$F$77,2,FALSE))=0,"",(VLOOKUP(V37,'Tree height category'!$E$2:$F$77,2,FALSE))))</f>
        <v/>
      </c>
      <c r="O37" s="207" t="str">
        <f>IF(B37="","",(IF('SEB Sheet'!B$11="","",VLOOKUP('SEB Sheet'!B$11,'IBRA %'!A$4:E$385,4,FALSE))))</f>
        <v/>
      </c>
      <c r="P37" s="27"/>
      <c r="Q37" s="136" t="str">
        <f t="shared" si="0"/>
        <v/>
      </c>
      <c r="R37" s="22">
        <f t="shared" si="1"/>
        <v>0</v>
      </c>
      <c r="S37" s="139" t="str">
        <f t="shared" si="2"/>
        <v/>
      </c>
      <c r="T37" s="39" t="str">
        <f t="shared" si="3"/>
        <v/>
      </c>
      <c r="U37" s="137" t="str">
        <f t="shared" si="8"/>
        <v/>
      </c>
      <c r="V37" s="24" t="str">
        <f>IF(B37="","",VLOOKUP(B37,'Tree height category'!$A$2:$E$83,5,FALSE))</f>
        <v/>
      </c>
      <c r="W37" s="137" t="str">
        <f t="shared" si="9"/>
        <v/>
      </c>
      <c r="X37" s="137" t="str">
        <f t="shared" si="10"/>
        <v/>
      </c>
      <c r="Y37" s="23" t="str">
        <f t="shared" si="4"/>
        <v/>
      </c>
      <c r="Z37" s="25" t="str">
        <f t="shared" si="5"/>
        <v/>
      </c>
      <c r="AA37" s="26" t="str">
        <f t="shared" si="6"/>
        <v/>
      </c>
      <c r="AB37" s="221" t="str">
        <f t="shared" si="7"/>
        <v/>
      </c>
      <c r="AC37" s="26" t="str">
        <f>IF(P37="","",('SEB Sheet'!$B$8*(AA37*P37)*(IF(C37="",1,C37))))</f>
        <v/>
      </c>
      <c r="AD37" s="158" t="str">
        <f>IF(P37="","",((AC37/'SEB Sheet'!$B$9*'SEB Sheet'!$B$5/1000*'SEB Sheet'!$B$7*'SEB Sheet'!$B$6))*1.055)</f>
        <v/>
      </c>
      <c r="AE37" s="146"/>
      <c r="AF37" s="146"/>
      <c r="AG37" s="147" t="str">
        <f>IF(B37="","",(VLOOKUP(B37,'Tree height category'!$A$2:$C$83,2,FALSE)))</f>
        <v/>
      </c>
      <c r="AH37" s="148" t="str">
        <f>IF(B37="","",(VLOOKUP(B37,'Tree height category'!$A$2:$C$83,3,FALSE)))</f>
        <v/>
      </c>
      <c r="AI37" s="160"/>
      <c r="AJ37" s="160"/>
      <c r="AK37" s="161"/>
      <c r="AL37" s="162" t="str">
        <f>IF(B37="","",(VLOOKUP(B37,'Tree height category'!$A$2:$G$77,7,FALSE)))</f>
        <v/>
      </c>
      <c r="AM37" s="163"/>
    </row>
    <row r="38" spans="1:39" x14ac:dyDescent="0.25">
      <c r="A38" s="154">
        <v>32</v>
      </c>
      <c r="B38" s="203"/>
      <c r="C38" s="204"/>
      <c r="D38" s="205"/>
      <c r="E38" s="206"/>
      <c r="F38" s="206"/>
      <c r="G38" s="206"/>
      <c r="H38" s="206"/>
      <c r="I38" s="206"/>
      <c r="J38" s="206"/>
      <c r="K38" s="206"/>
      <c r="L38" s="206"/>
      <c r="M38" s="206"/>
      <c r="N38" s="207" t="str">
        <f>IF(V38="","",IF((VLOOKUP(V38,'Tree height category'!$E$2:$F$77,2,FALSE))=0,"",(VLOOKUP(V38,'Tree height category'!$E$2:$F$77,2,FALSE))))</f>
        <v/>
      </c>
      <c r="O38" s="207" t="str">
        <f>IF(B38="","",(IF('SEB Sheet'!B$11="","",VLOOKUP('SEB Sheet'!B$11,'IBRA %'!A$4:E$385,4,FALSE))))</f>
        <v/>
      </c>
      <c r="P38" s="27"/>
      <c r="Q38" s="136" t="str">
        <f t="shared" si="0"/>
        <v/>
      </c>
      <c r="R38" s="22">
        <f t="shared" si="1"/>
        <v>0</v>
      </c>
      <c r="S38" s="139" t="str">
        <f t="shared" si="2"/>
        <v/>
      </c>
      <c r="T38" s="39" t="str">
        <f t="shared" si="3"/>
        <v/>
      </c>
      <c r="U38" s="137" t="str">
        <f t="shared" si="8"/>
        <v/>
      </c>
      <c r="V38" s="24" t="str">
        <f>IF(B38="","",VLOOKUP(B38,'Tree height category'!$A$2:$E$83,5,FALSE))</f>
        <v/>
      </c>
      <c r="W38" s="137" t="str">
        <f t="shared" si="9"/>
        <v/>
      </c>
      <c r="X38" s="137" t="str">
        <f t="shared" si="10"/>
        <v/>
      </c>
      <c r="Y38" s="23" t="str">
        <f t="shared" si="4"/>
        <v/>
      </c>
      <c r="Z38" s="25" t="str">
        <f t="shared" si="5"/>
        <v/>
      </c>
      <c r="AA38" s="26" t="str">
        <f t="shared" si="6"/>
        <v/>
      </c>
      <c r="AB38" s="221" t="str">
        <f t="shared" si="7"/>
        <v/>
      </c>
      <c r="AC38" s="26" t="str">
        <f>IF(P38="","",('SEB Sheet'!$B$8*(AA38*P38)*(IF(C38="",1,C38))))</f>
        <v/>
      </c>
      <c r="AD38" s="158" t="str">
        <f>IF(P38="","",((AC38/'SEB Sheet'!$B$9*'SEB Sheet'!$B$5/1000*'SEB Sheet'!$B$7*'SEB Sheet'!$B$6))*1.055)</f>
        <v/>
      </c>
      <c r="AE38" s="146"/>
      <c r="AF38" s="146"/>
      <c r="AG38" s="147" t="str">
        <f>IF(B38="","",(VLOOKUP(B38,'Tree height category'!$A$2:$C$83,2,FALSE)))</f>
        <v/>
      </c>
      <c r="AH38" s="148" t="str">
        <f>IF(B38="","",(VLOOKUP(B38,'Tree height category'!$A$2:$C$83,3,FALSE)))</f>
        <v/>
      </c>
      <c r="AI38" s="160"/>
      <c r="AJ38" s="160"/>
      <c r="AK38" s="161"/>
      <c r="AL38" s="162" t="str">
        <f>IF(B38="","",(VLOOKUP(B38,'Tree height category'!$A$2:$G$77,7,FALSE)))</f>
        <v/>
      </c>
      <c r="AM38" s="163"/>
    </row>
    <row r="39" spans="1:39" x14ac:dyDescent="0.25">
      <c r="A39" s="154">
        <v>33</v>
      </c>
      <c r="B39" s="203"/>
      <c r="C39" s="204"/>
      <c r="D39" s="205"/>
      <c r="E39" s="206"/>
      <c r="F39" s="206"/>
      <c r="G39" s="206"/>
      <c r="H39" s="206"/>
      <c r="I39" s="206"/>
      <c r="J39" s="206"/>
      <c r="K39" s="206"/>
      <c r="L39" s="206"/>
      <c r="M39" s="206"/>
      <c r="N39" s="207" t="str">
        <f>IF(V39="","",IF((VLOOKUP(V39,'Tree height category'!$E$2:$F$77,2,FALSE))=0,"",(VLOOKUP(V39,'Tree height category'!$E$2:$F$77,2,FALSE))))</f>
        <v/>
      </c>
      <c r="O39" s="207" t="str">
        <f>IF(B39="","",(IF('SEB Sheet'!B$11="","",VLOOKUP('SEB Sheet'!B$11,'IBRA %'!A$4:E$385,4,FALSE))))</f>
        <v/>
      </c>
      <c r="P39" s="27"/>
      <c r="Q39" s="136" t="str">
        <f t="shared" si="0"/>
        <v/>
      </c>
      <c r="R39" s="22">
        <f t="shared" si="1"/>
        <v>0</v>
      </c>
      <c r="S39" s="139" t="str">
        <f t="shared" si="2"/>
        <v/>
      </c>
      <c r="T39" s="39" t="str">
        <f t="shared" si="3"/>
        <v/>
      </c>
      <c r="U39" s="137" t="str">
        <f t="shared" si="8"/>
        <v/>
      </c>
      <c r="V39" s="24" t="str">
        <f>IF(B39="","",VLOOKUP(B39,'Tree height category'!$A$2:$E$83,5,FALSE))</f>
        <v/>
      </c>
      <c r="W39" s="137" t="str">
        <f t="shared" si="9"/>
        <v/>
      </c>
      <c r="X39" s="137" t="str">
        <f t="shared" si="10"/>
        <v/>
      </c>
      <c r="Y39" s="23" t="str">
        <f t="shared" si="4"/>
        <v/>
      </c>
      <c r="Z39" s="25" t="str">
        <f t="shared" si="5"/>
        <v/>
      </c>
      <c r="AA39" s="26" t="str">
        <f t="shared" si="6"/>
        <v/>
      </c>
      <c r="AB39" s="221" t="str">
        <f t="shared" si="7"/>
        <v/>
      </c>
      <c r="AC39" s="26" t="str">
        <f>IF(P39="","",('SEB Sheet'!$B$8*(AA39*P39)*(IF(C39="",1,C39))))</f>
        <v/>
      </c>
      <c r="AD39" s="158" t="str">
        <f>IF(P39="","",((AC39/'SEB Sheet'!$B$9*'SEB Sheet'!$B$5/1000*'SEB Sheet'!$B$7*'SEB Sheet'!$B$6))*1.055)</f>
        <v/>
      </c>
      <c r="AE39" s="146"/>
      <c r="AF39" s="146"/>
      <c r="AG39" s="147" t="str">
        <f>IF(B39="","",(VLOOKUP(B39,'Tree height category'!$A$2:$C$83,2,FALSE)))</f>
        <v/>
      </c>
      <c r="AH39" s="148" t="str">
        <f>IF(B39="","",(VLOOKUP(B39,'Tree height category'!$A$2:$C$83,3,FALSE)))</f>
        <v/>
      </c>
      <c r="AI39" s="160"/>
      <c r="AJ39" s="160"/>
      <c r="AK39" s="161"/>
      <c r="AL39" s="162" t="str">
        <f>IF(B39="","",(VLOOKUP(B39,'Tree height category'!$A$2:$G$77,7,FALSE)))</f>
        <v/>
      </c>
      <c r="AM39" s="163"/>
    </row>
    <row r="40" spans="1:39" x14ac:dyDescent="0.25">
      <c r="A40" s="154">
        <v>34</v>
      </c>
      <c r="B40" s="203"/>
      <c r="C40" s="204"/>
      <c r="D40" s="205"/>
      <c r="E40" s="206"/>
      <c r="F40" s="206"/>
      <c r="G40" s="206"/>
      <c r="H40" s="206"/>
      <c r="I40" s="206"/>
      <c r="J40" s="206"/>
      <c r="K40" s="206"/>
      <c r="L40" s="206"/>
      <c r="M40" s="206"/>
      <c r="N40" s="207" t="str">
        <f>IF(V40="","",IF((VLOOKUP(V40,'Tree height category'!$E$2:$F$77,2,FALSE))=0,"",(VLOOKUP(V40,'Tree height category'!$E$2:$F$77,2,FALSE))))</f>
        <v/>
      </c>
      <c r="O40" s="207" t="str">
        <f>IF(B40="","",(IF('SEB Sheet'!B$11="","",VLOOKUP('SEB Sheet'!B$11,'IBRA %'!A$4:E$385,4,FALSE))))</f>
        <v/>
      </c>
      <c r="P40" s="27"/>
      <c r="Q40" s="136" t="str">
        <f t="shared" si="0"/>
        <v/>
      </c>
      <c r="R40" s="22">
        <f t="shared" si="1"/>
        <v>0</v>
      </c>
      <c r="S40" s="139" t="str">
        <f t="shared" si="2"/>
        <v/>
      </c>
      <c r="T40" s="39" t="str">
        <f t="shared" si="3"/>
        <v/>
      </c>
      <c r="U40" s="137" t="str">
        <f t="shared" si="8"/>
        <v/>
      </c>
      <c r="V40" s="24" t="str">
        <f>IF(B40="","",VLOOKUP(B40,'Tree height category'!$A$2:$E$83,5,FALSE))</f>
        <v/>
      </c>
      <c r="W40" s="137" t="str">
        <f t="shared" si="9"/>
        <v/>
      </c>
      <c r="X40" s="137" t="str">
        <f t="shared" si="10"/>
        <v/>
      </c>
      <c r="Y40" s="23" t="str">
        <f t="shared" si="4"/>
        <v/>
      </c>
      <c r="Z40" s="25" t="str">
        <f t="shared" si="5"/>
        <v/>
      </c>
      <c r="AA40" s="26" t="str">
        <f t="shared" si="6"/>
        <v/>
      </c>
      <c r="AB40" s="221" t="str">
        <f t="shared" si="7"/>
        <v/>
      </c>
      <c r="AC40" s="26" t="str">
        <f>IF(P40="","",('SEB Sheet'!$B$8*(AA40*P40)*(IF(C40="",1,C40))))</f>
        <v/>
      </c>
      <c r="AD40" s="158" t="str">
        <f>IF(P40="","",((AC40/'SEB Sheet'!$B$9*'SEB Sheet'!$B$5/1000*'SEB Sheet'!$B$7*'SEB Sheet'!$B$6))*1.055)</f>
        <v/>
      </c>
      <c r="AE40" s="146"/>
      <c r="AF40" s="146"/>
      <c r="AG40" s="147" t="str">
        <f>IF(B40="","",(VLOOKUP(B40,'Tree height category'!$A$2:$C$83,2,FALSE)))</f>
        <v/>
      </c>
      <c r="AH40" s="148" t="str">
        <f>IF(B40="","",(VLOOKUP(B40,'Tree height category'!$A$2:$C$83,3,FALSE)))</f>
        <v/>
      </c>
      <c r="AI40" s="160"/>
      <c r="AJ40" s="160"/>
      <c r="AK40" s="161"/>
      <c r="AL40" s="162" t="str">
        <f>IF(B40="","",(VLOOKUP(B40,'Tree height category'!$A$2:$G$77,7,FALSE)))</f>
        <v/>
      </c>
      <c r="AM40" s="163"/>
    </row>
    <row r="41" spans="1:39" x14ac:dyDescent="0.25">
      <c r="A41" s="154">
        <v>35</v>
      </c>
      <c r="B41" s="203"/>
      <c r="C41" s="204"/>
      <c r="D41" s="205"/>
      <c r="E41" s="206"/>
      <c r="F41" s="206"/>
      <c r="G41" s="206"/>
      <c r="H41" s="206"/>
      <c r="I41" s="204"/>
      <c r="J41" s="204"/>
      <c r="K41" s="204"/>
      <c r="L41" s="204"/>
      <c r="M41" s="204"/>
      <c r="N41" s="207" t="str">
        <f>IF(V41="","",IF((VLOOKUP(V41,'Tree height category'!$E$2:$F$77,2,FALSE))=0,"",(VLOOKUP(V41,'Tree height category'!$E$2:$F$77,2,FALSE))))</f>
        <v/>
      </c>
      <c r="O41" s="207" t="str">
        <f>IF(B41="","",(IF('SEB Sheet'!B$11="","",VLOOKUP('SEB Sheet'!B$11,'IBRA %'!A$4:E$385,4,FALSE))))</f>
        <v/>
      </c>
      <c r="P41" s="27"/>
      <c r="Q41" s="136" t="str">
        <f t="shared" si="0"/>
        <v/>
      </c>
      <c r="R41" s="22">
        <f t="shared" si="1"/>
        <v>0</v>
      </c>
      <c r="S41" s="139" t="str">
        <f t="shared" si="2"/>
        <v/>
      </c>
      <c r="T41" s="39" t="str">
        <f t="shared" si="3"/>
        <v/>
      </c>
      <c r="U41" s="137" t="str">
        <f t="shared" si="8"/>
        <v/>
      </c>
      <c r="V41" s="24" t="str">
        <f>IF(B41="","",VLOOKUP(B41,'Tree height category'!$A$2:$E$83,5,FALSE))</f>
        <v/>
      </c>
      <c r="W41" s="137" t="str">
        <f t="shared" si="9"/>
        <v/>
      </c>
      <c r="X41" s="137" t="str">
        <f t="shared" si="10"/>
        <v/>
      </c>
      <c r="Y41" s="23" t="str">
        <f t="shared" si="4"/>
        <v/>
      </c>
      <c r="Z41" s="25" t="str">
        <f t="shared" si="5"/>
        <v/>
      </c>
      <c r="AA41" s="26" t="str">
        <f t="shared" si="6"/>
        <v/>
      </c>
      <c r="AB41" s="221" t="str">
        <f t="shared" si="7"/>
        <v/>
      </c>
      <c r="AC41" s="26" t="str">
        <f>IF(P41="","",('SEB Sheet'!$B$8*(AA41*P41)*(IF(C41="",1,C41))))</f>
        <v/>
      </c>
      <c r="AD41" s="158" t="str">
        <f>IF(P41="","",((AC41/'SEB Sheet'!$B$9*'SEB Sheet'!$B$5/1000*'SEB Sheet'!$B$7*'SEB Sheet'!$B$6))*1.055)</f>
        <v/>
      </c>
      <c r="AE41" s="146"/>
      <c r="AF41" s="146"/>
      <c r="AG41" s="147" t="str">
        <f>IF(B41="","",(VLOOKUP(B41,'Tree height category'!$A$2:$C$83,2,FALSE)))</f>
        <v/>
      </c>
      <c r="AH41" s="148" t="str">
        <f>IF(B41="","",(VLOOKUP(B41,'Tree height category'!$A$2:$C$83,3,FALSE)))</f>
        <v/>
      </c>
      <c r="AI41" s="160"/>
      <c r="AJ41" s="160"/>
      <c r="AK41" s="161"/>
      <c r="AL41" s="162" t="str">
        <f>IF(B41="","",(VLOOKUP(B41,'Tree height category'!$A$2:$G$77,7,FALSE)))</f>
        <v/>
      </c>
      <c r="AM41" s="163"/>
    </row>
    <row r="42" spans="1:39" x14ac:dyDescent="0.25">
      <c r="A42" s="154">
        <v>36</v>
      </c>
      <c r="B42" s="203"/>
      <c r="C42" s="204"/>
      <c r="D42" s="205"/>
      <c r="E42" s="206"/>
      <c r="F42" s="206"/>
      <c r="G42" s="206"/>
      <c r="H42" s="206"/>
      <c r="I42" s="204"/>
      <c r="J42" s="204"/>
      <c r="K42" s="204"/>
      <c r="L42" s="204"/>
      <c r="M42" s="204"/>
      <c r="N42" s="207" t="str">
        <f>IF(V42="","",IF((VLOOKUP(V42,'Tree height category'!$E$2:$F$77,2,FALSE))=0,"",(VLOOKUP(V42,'Tree height category'!$E$2:$F$77,2,FALSE))))</f>
        <v/>
      </c>
      <c r="O42" s="207" t="str">
        <f>IF(B42="","",(IF('SEB Sheet'!B$11="","",VLOOKUP('SEB Sheet'!B$11,'IBRA %'!A$4:E$385,4,FALSE))))</f>
        <v/>
      </c>
      <c r="P42" s="27"/>
      <c r="Q42" s="136" t="str">
        <f t="shared" si="0"/>
        <v/>
      </c>
      <c r="R42" s="22">
        <f t="shared" si="1"/>
        <v>0</v>
      </c>
      <c r="S42" s="139" t="str">
        <f t="shared" si="2"/>
        <v/>
      </c>
      <c r="T42" s="39" t="str">
        <f t="shared" si="3"/>
        <v/>
      </c>
      <c r="U42" s="137" t="str">
        <f t="shared" si="8"/>
        <v/>
      </c>
      <c r="V42" s="24" t="str">
        <f>IF(B42="","",VLOOKUP(B42,'Tree height category'!$A$2:$E$83,5,FALSE))</f>
        <v/>
      </c>
      <c r="W42" s="137" t="str">
        <f t="shared" si="9"/>
        <v/>
      </c>
      <c r="X42" s="137" t="str">
        <f t="shared" si="10"/>
        <v/>
      </c>
      <c r="Y42" s="23" t="str">
        <f t="shared" si="4"/>
        <v/>
      </c>
      <c r="Z42" s="25" t="str">
        <f t="shared" si="5"/>
        <v/>
      </c>
      <c r="AA42" s="26" t="str">
        <f t="shared" si="6"/>
        <v/>
      </c>
      <c r="AB42" s="221" t="str">
        <f t="shared" si="7"/>
        <v/>
      </c>
      <c r="AC42" s="26" t="str">
        <f>IF(P42="","",('SEB Sheet'!$B$8*(AA42*P42)*(IF(C42="",1,C42))))</f>
        <v/>
      </c>
      <c r="AD42" s="158" t="str">
        <f>IF(P42="","",((AC42/'SEB Sheet'!$B$9*'SEB Sheet'!$B$5/1000*'SEB Sheet'!$B$7*'SEB Sheet'!$B$6))*1.055)</f>
        <v/>
      </c>
      <c r="AE42" s="146"/>
      <c r="AF42" s="146"/>
      <c r="AG42" s="147" t="str">
        <f>IF(B42="","",(VLOOKUP(B42,'Tree height category'!$A$2:$C$83,2,FALSE)))</f>
        <v/>
      </c>
      <c r="AH42" s="148" t="str">
        <f>IF(B42="","",(VLOOKUP(B42,'Tree height category'!$A$2:$C$83,3,FALSE)))</f>
        <v/>
      </c>
      <c r="AI42" s="160"/>
      <c r="AJ42" s="160"/>
      <c r="AK42" s="161"/>
      <c r="AL42" s="162" t="str">
        <f>IF(B42="","",(VLOOKUP(B42,'Tree height category'!$A$2:$G$77,7,FALSE)))</f>
        <v/>
      </c>
      <c r="AM42" s="163"/>
    </row>
    <row r="43" spans="1:39" x14ac:dyDescent="0.25">
      <c r="A43" s="154">
        <v>37</v>
      </c>
      <c r="B43" s="203"/>
      <c r="C43" s="204"/>
      <c r="D43" s="205"/>
      <c r="E43" s="206"/>
      <c r="F43" s="206"/>
      <c r="G43" s="206"/>
      <c r="H43" s="206"/>
      <c r="I43" s="206"/>
      <c r="J43" s="206"/>
      <c r="K43" s="206"/>
      <c r="L43" s="206"/>
      <c r="M43" s="206"/>
      <c r="N43" s="207" t="str">
        <f>IF(V43="","",IF((VLOOKUP(V43,'Tree height category'!$E$2:$F$77,2,FALSE))=0,"",(VLOOKUP(V43,'Tree height category'!$E$2:$F$77,2,FALSE))))</f>
        <v/>
      </c>
      <c r="O43" s="207" t="str">
        <f>IF(B43="","",(IF('SEB Sheet'!B$11="","",VLOOKUP('SEB Sheet'!B$11,'IBRA %'!A$4:E$385,4,FALSE))))</f>
        <v/>
      </c>
      <c r="P43" s="27"/>
      <c r="Q43" s="136" t="str">
        <f t="shared" si="0"/>
        <v/>
      </c>
      <c r="R43" s="22">
        <f t="shared" si="1"/>
        <v>0</v>
      </c>
      <c r="S43" s="139" t="str">
        <f t="shared" si="2"/>
        <v/>
      </c>
      <c r="T43" s="39" t="str">
        <f t="shared" si="3"/>
        <v/>
      </c>
      <c r="U43" s="137" t="str">
        <f t="shared" si="8"/>
        <v/>
      </c>
      <c r="V43" s="24" t="str">
        <f>IF(B43="","",VLOOKUP(B43,'Tree height category'!$A$2:$E$83,5,FALSE))</f>
        <v/>
      </c>
      <c r="W43" s="137" t="str">
        <f t="shared" si="9"/>
        <v/>
      </c>
      <c r="X43" s="137" t="str">
        <f t="shared" si="10"/>
        <v/>
      </c>
      <c r="Y43" s="23" t="str">
        <f t="shared" si="4"/>
        <v/>
      </c>
      <c r="Z43" s="25" t="str">
        <f t="shared" si="5"/>
        <v/>
      </c>
      <c r="AA43" s="26" t="str">
        <f t="shared" si="6"/>
        <v/>
      </c>
      <c r="AB43" s="221" t="str">
        <f t="shared" si="7"/>
        <v/>
      </c>
      <c r="AC43" s="26" t="str">
        <f>IF(P43="","",('SEB Sheet'!$B$8*(AA43*P43)*(IF(C43="",1,C43))))</f>
        <v/>
      </c>
      <c r="AD43" s="158" t="str">
        <f>IF(P43="","",((AC43/'SEB Sheet'!$B$9*'SEB Sheet'!$B$5/1000*'SEB Sheet'!$B$7*'SEB Sheet'!$B$6))*1.055)</f>
        <v/>
      </c>
      <c r="AE43" s="146"/>
      <c r="AF43" s="146"/>
      <c r="AG43" s="147" t="str">
        <f>IF(B43="","",(VLOOKUP(B43,'Tree height category'!$A$2:$C$83,2,FALSE)))</f>
        <v/>
      </c>
      <c r="AH43" s="148" t="str">
        <f>IF(B43="","",(VLOOKUP(B43,'Tree height category'!$A$2:$C$83,3,FALSE)))</f>
        <v/>
      </c>
      <c r="AI43" s="160"/>
      <c r="AJ43" s="160"/>
      <c r="AK43" s="161"/>
      <c r="AL43" s="162" t="str">
        <f>IF(B43="","",(VLOOKUP(B43,'Tree height category'!$A$2:$G$77,7,FALSE)))</f>
        <v/>
      </c>
      <c r="AM43" s="163"/>
    </row>
    <row r="44" spans="1:39" x14ac:dyDescent="0.25">
      <c r="A44" s="154">
        <v>38</v>
      </c>
      <c r="B44" s="203"/>
      <c r="C44" s="204"/>
      <c r="D44" s="205"/>
      <c r="E44" s="206"/>
      <c r="F44" s="206"/>
      <c r="G44" s="206"/>
      <c r="H44" s="206"/>
      <c r="I44" s="206"/>
      <c r="J44" s="206"/>
      <c r="K44" s="206"/>
      <c r="L44" s="206"/>
      <c r="M44" s="206"/>
      <c r="N44" s="207" t="str">
        <f>IF(V44="","",IF((VLOOKUP(V44,'Tree height category'!$E$2:$F$77,2,FALSE))=0,"",(VLOOKUP(V44,'Tree height category'!$E$2:$F$77,2,FALSE))))</f>
        <v/>
      </c>
      <c r="O44" s="207" t="str">
        <f>IF(B44="","",(IF('SEB Sheet'!B$11="","",VLOOKUP('SEB Sheet'!B$11,'IBRA %'!A$4:E$385,4,FALSE))))</f>
        <v/>
      </c>
      <c r="P44" s="27"/>
      <c r="Q44" s="136" t="str">
        <f t="shared" si="0"/>
        <v/>
      </c>
      <c r="R44" s="22">
        <f t="shared" si="1"/>
        <v>0</v>
      </c>
      <c r="S44" s="139" t="str">
        <f t="shared" si="2"/>
        <v/>
      </c>
      <c r="T44" s="39" t="str">
        <f t="shared" si="3"/>
        <v/>
      </c>
      <c r="U44" s="137" t="str">
        <f t="shared" si="8"/>
        <v/>
      </c>
      <c r="V44" s="24" t="str">
        <f>IF(B44="","",VLOOKUP(B44,'Tree height category'!$A$2:$E$83,5,FALSE))</f>
        <v/>
      </c>
      <c r="W44" s="137" t="str">
        <f t="shared" si="9"/>
        <v/>
      </c>
      <c r="X44" s="137" t="str">
        <f t="shared" si="10"/>
        <v/>
      </c>
      <c r="Y44" s="23" t="str">
        <f t="shared" si="4"/>
        <v/>
      </c>
      <c r="Z44" s="25" t="str">
        <f t="shared" si="5"/>
        <v/>
      </c>
      <c r="AA44" s="26" t="str">
        <f t="shared" si="6"/>
        <v/>
      </c>
      <c r="AB44" s="221" t="str">
        <f t="shared" si="7"/>
        <v/>
      </c>
      <c r="AC44" s="26" t="str">
        <f>IF(P44="","",('SEB Sheet'!$B$8*(AA44*P44)*(IF(C44="",1,C44))))</f>
        <v/>
      </c>
      <c r="AD44" s="158" t="str">
        <f>IF(P44="","",((AC44/'SEB Sheet'!$B$9*'SEB Sheet'!$B$5/1000*'SEB Sheet'!$B$7*'SEB Sheet'!$B$6))*1.055)</f>
        <v/>
      </c>
      <c r="AE44" s="146"/>
      <c r="AF44" s="146"/>
      <c r="AG44" s="147" t="str">
        <f>IF(B44="","",(VLOOKUP(B44,'Tree height category'!$A$2:$C$83,2,FALSE)))</f>
        <v/>
      </c>
      <c r="AH44" s="148" t="str">
        <f>IF(B44="","",(VLOOKUP(B44,'Tree height category'!$A$2:$C$83,3,FALSE)))</f>
        <v/>
      </c>
      <c r="AI44" s="160"/>
      <c r="AJ44" s="160"/>
      <c r="AK44" s="161"/>
      <c r="AL44" s="162" t="str">
        <f>IF(B44="","",(VLOOKUP(B44,'Tree height category'!$A$2:$G$77,7,FALSE)))</f>
        <v/>
      </c>
      <c r="AM44" s="163"/>
    </row>
    <row r="45" spans="1:39" x14ac:dyDescent="0.25">
      <c r="A45" s="154">
        <v>39</v>
      </c>
      <c r="B45" s="203"/>
      <c r="C45" s="204"/>
      <c r="D45" s="205"/>
      <c r="E45" s="206"/>
      <c r="F45" s="206"/>
      <c r="G45" s="206"/>
      <c r="H45" s="206"/>
      <c r="I45" s="206"/>
      <c r="J45" s="206"/>
      <c r="K45" s="206"/>
      <c r="L45" s="206"/>
      <c r="M45" s="206"/>
      <c r="N45" s="207" t="str">
        <f>IF(V45="","",IF((VLOOKUP(V45,'Tree height category'!$E$2:$F$77,2,FALSE))=0,"",(VLOOKUP(V45,'Tree height category'!$E$2:$F$77,2,FALSE))))</f>
        <v/>
      </c>
      <c r="O45" s="207" t="str">
        <f>IF(B45="","",(IF('SEB Sheet'!B$11="","",VLOOKUP('SEB Sheet'!B$11,'IBRA %'!A$4:E$385,4,FALSE))))</f>
        <v/>
      </c>
      <c r="P45" s="27"/>
      <c r="Q45" s="136" t="str">
        <f t="shared" si="0"/>
        <v/>
      </c>
      <c r="R45" s="22">
        <f t="shared" si="1"/>
        <v>0</v>
      </c>
      <c r="S45" s="139" t="str">
        <f t="shared" si="2"/>
        <v/>
      </c>
      <c r="T45" s="39" t="str">
        <f t="shared" si="3"/>
        <v/>
      </c>
      <c r="U45" s="137" t="str">
        <f t="shared" si="8"/>
        <v/>
      </c>
      <c r="V45" s="24" t="str">
        <f>IF(B45="","",VLOOKUP(B45,'Tree height category'!$A$2:$E$83,5,FALSE))</f>
        <v/>
      </c>
      <c r="W45" s="137" t="str">
        <f t="shared" si="9"/>
        <v/>
      </c>
      <c r="X45" s="137" t="str">
        <f t="shared" si="10"/>
        <v/>
      </c>
      <c r="Y45" s="23" t="str">
        <f t="shared" si="4"/>
        <v/>
      </c>
      <c r="Z45" s="25" t="str">
        <f t="shared" si="5"/>
        <v/>
      </c>
      <c r="AA45" s="26" t="str">
        <f t="shared" si="6"/>
        <v/>
      </c>
      <c r="AB45" s="221" t="str">
        <f t="shared" si="7"/>
        <v/>
      </c>
      <c r="AC45" s="26" t="str">
        <f>IF(P45="","",('SEB Sheet'!$B$8*(AA45*P45)*(IF(C45="",1,C45))))</f>
        <v/>
      </c>
      <c r="AD45" s="158" t="str">
        <f>IF(P45="","",((AC45/'SEB Sheet'!$B$9*'SEB Sheet'!$B$5/1000*'SEB Sheet'!$B$7*'SEB Sheet'!$B$6))*1.055)</f>
        <v/>
      </c>
      <c r="AE45" s="146"/>
      <c r="AF45" s="146"/>
      <c r="AG45" s="147" t="str">
        <f>IF(B45="","",(VLOOKUP(B45,'Tree height category'!$A$2:$C$83,2,FALSE)))</f>
        <v/>
      </c>
      <c r="AH45" s="148" t="str">
        <f>IF(B45="","",(VLOOKUP(B45,'Tree height category'!$A$2:$C$83,3,FALSE)))</f>
        <v/>
      </c>
      <c r="AI45" s="160"/>
      <c r="AJ45" s="160"/>
      <c r="AK45" s="161"/>
      <c r="AL45" s="162" t="str">
        <f>IF(B45="","",(VLOOKUP(B45,'Tree height category'!$A$2:$G$77,7,FALSE)))</f>
        <v/>
      </c>
      <c r="AM45" s="163"/>
    </row>
    <row r="46" spans="1:39" x14ac:dyDescent="0.25">
      <c r="A46" s="154">
        <v>40</v>
      </c>
      <c r="B46" s="203"/>
      <c r="C46" s="204"/>
      <c r="D46" s="205"/>
      <c r="E46" s="206"/>
      <c r="F46" s="206"/>
      <c r="G46" s="206"/>
      <c r="H46" s="206"/>
      <c r="I46" s="206"/>
      <c r="J46" s="206"/>
      <c r="K46" s="206"/>
      <c r="L46" s="206"/>
      <c r="M46" s="206"/>
      <c r="N46" s="207" t="str">
        <f>IF(V46="","",IF((VLOOKUP(V46,'Tree height category'!$E$2:$F$77,2,FALSE))=0,"",(VLOOKUP(V46,'Tree height category'!$E$2:$F$77,2,FALSE))))</f>
        <v/>
      </c>
      <c r="O46" s="207" t="str">
        <f>IF(B46="","",(IF('SEB Sheet'!B$11="","",VLOOKUP('SEB Sheet'!B$11,'IBRA %'!A$4:E$385,4,FALSE))))</f>
        <v/>
      </c>
      <c r="P46" s="27"/>
      <c r="Q46" s="136" t="str">
        <f t="shared" si="0"/>
        <v/>
      </c>
      <c r="R46" s="22">
        <f t="shared" si="1"/>
        <v>0</v>
      </c>
      <c r="S46" s="139" t="str">
        <f t="shared" si="2"/>
        <v/>
      </c>
      <c r="T46" s="39" t="str">
        <f t="shared" si="3"/>
        <v/>
      </c>
      <c r="U46" s="137" t="str">
        <f t="shared" si="8"/>
        <v/>
      </c>
      <c r="V46" s="24" t="str">
        <f>IF(B46="","",VLOOKUP(B46,'Tree height category'!$A$2:$E$83,5,FALSE))</f>
        <v/>
      </c>
      <c r="W46" s="137" t="str">
        <f t="shared" si="9"/>
        <v/>
      </c>
      <c r="X46" s="137" t="str">
        <f t="shared" si="10"/>
        <v/>
      </c>
      <c r="Y46" s="23" t="str">
        <f t="shared" si="4"/>
        <v/>
      </c>
      <c r="Z46" s="25" t="str">
        <f t="shared" si="5"/>
        <v/>
      </c>
      <c r="AA46" s="26" t="str">
        <f t="shared" si="6"/>
        <v/>
      </c>
      <c r="AB46" s="221" t="str">
        <f t="shared" si="7"/>
        <v/>
      </c>
      <c r="AC46" s="26" t="str">
        <f>IF(P46="","",('SEB Sheet'!$B$8*(AA46*P46)*(IF(C46="",1,C46))))</f>
        <v/>
      </c>
      <c r="AD46" s="158" t="str">
        <f>IF(P46="","",((AC46/'SEB Sheet'!$B$9*'SEB Sheet'!$B$5/1000*'SEB Sheet'!$B$7*'SEB Sheet'!$B$6))*1.055)</f>
        <v/>
      </c>
      <c r="AE46" s="146"/>
      <c r="AF46" s="146"/>
      <c r="AG46" s="147" t="str">
        <f>IF(B46="","",(VLOOKUP(B46,'Tree height category'!$A$2:$C$83,2,FALSE)))</f>
        <v/>
      </c>
      <c r="AH46" s="148" t="str">
        <f>IF(B46="","",(VLOOKUP(B46,'Tree height category'!$A$2:$C$83,3,FALSE)))</f>
        <v/>
      </c>
      <c r="AI46" s="160"/>
      <c r="AJ46" s="160"/>
      <c r="AK46" s="161"/>
      <c r="AL46" s="162" t="str">
        <f>IF(B46="","",(VLOOKUP(B46,'Tree height category'!$A$2:$G$77,7,FALSE)))</f>
        <v/>
      </c>
      <c r="AM46" s="163"/>
    </row>
    <row r="47" spans="1:39" x14ac:dyDescent="0.25">
      <c r="A47" s="154">
        <v>41</v>
      </c>
      <c r="B47" s="203"/>
      <c r="C47" s="204"/>
      <c r="D47" s="205"/>
      <c r="E47" s="206"/>
      <c r="F47" s="206"/>
      <c r="G47" s="206"/>
      <c r="H47" s="206"/>
      <c r="I47" s="206"/>
      <c r="J47" s="206"/>
      <c r="K47" s="206"/>
      <c r="L47" s="206"/>
      <c r="M47" s="206"/>
      <c r="N47" s="207" t="str">
        <f>IF(V47="","",IF((VLOOKUP(V47,'Tree height category'!$E$2:$F$77,2,FALSE))=0,"",(VLOOKUP(V47,'Tree height category'!$E$2:$F$77,2,FALSE))))</f>
        <v/>
      </c>
      <c r="O47" s="207" t="str">
        <f>IF(B47="","",(IF('SEB Sheet'!B$11="","",VLOOKUP('SEB Sheet'!B$11,'IBRA %'!A$4:E$385,4,FALSE))))</f>
        <v/>
      </c>
      <c r="P47" s="27"/>
      <c r="Q47" s="136" t="str">
        <f t="shared" si="0"/>
        <v/>
      </c>
      <c r="R47" s="22">
        <f t="shared" si="1"/>
        <v>0</v>
      </c>
      <c r="S47" s="139" t="str">
        <f t="shared" si="2"/>
        <v/>
      </c>
      <c r="T47" s="39" t="str">
        <f t="shared" si="3"/>
        <v/>
      </c>
      <c r="U47" s="137" t="str">
        <f t="shared" si="8"/>
        <v/>
      </c>
      <c r="V47" s="24" t="str">
        <f>IF(B47="","",VLOOKUP(B47,'Tree height category'!$A$2:$E$83,5,FALSE))</f>
        <v/>
      </c>
      <c r="W47" s="137" t="str">
        <f t="shared" si="9"/>
        <v/>
      </c>
      <c r="X47" s="137" t="str">
        <f t="shared" si="10"/>
        <v/>
      </c>
      <c r="Y47" s="23" t="str">
        <f t="shared" si="4"/>
        <v/>
      </c>
      <c r="Z47" s="25" t="str">
        <f t="shared" si="5"/>
        <v/>
      </c>
      <c r="AA47" s="26" t="str">
        <f t="shared" si="6"/>
        <v/>
      </c>
      <c r="AB47" s="221" t="str">
        <f t="shared" si="7"/>
        <v/>
      </c>
      <c r="AC47" s="26" t="str">
        <f>IF(P47="","",('SEB Sheet'!$B$8*(AA47*P47)*(IF(C47="",1,C47))))</f>
        <v/>
      </c>
      <c r="AD47" s="158" t="str">
        <f>IF(P47="","",((AC47/'SEB Sheet'!$B$9*'SEB Sheet'!$B$5/1000*'SEB Sheet'!$B$7*'SEB Sheet'!$B$6))*1.055)</f>
        <v/>
      </c>
      <c r="AE47" s="146"/>
      <c r="AF47" s="146"/>
      <c r="AG47" s="147" t="str">
        <f>IF(B47="","",(VLOOKUP(B47,'Tree height category'!$A$2:$C$83,2,FALSE)))</f>
        <v/>
      </c>
      <c r="AH47" s="148" t="str">
        <f>IF(B47="","",(VLOOKUP(B47,'Tree height category'!$A$2:$C$83,3,FALSE)))</f>
        <v/>
      </c>
      <c r="AI47" s="160"/>
      <c r="AJ47" s="160"/>
      <c r="AK47" s="161"/>
      <c r="AL47" s="162" t="str">
        <f>IF(B47="","",(VLOOKUP(B47,'Tree height category'!$A$2:$G$77,7,FALSE)))</f>
        <v/>
      </c>
      <c r="AM47" s="163"/>
    </row>
    <row r="48" spans="1:39" x14ac:dyDescent="0.25">
      <c r="A48" s="154">
        <v>42</v>
      </c>
      <c r="B48" s="203"/>
      <c r="C48" s="204"/>
      <c r="D48" s="205"/>
      <c r="E48" s="206"/>
      <c r="F48" s="206"/>
      <c r="G48" s="206"/>
      <c r="H48" s="206"/>
      <c r="I48" s="206"/>
      <c r="J48" s="206"/>
      <c r="K48" s="206"/>
      <c r="L48" s="206"/>
      <c r="M48" s="206"/>
      <c r="N48" s="207" t="str">
        <f>IF(V48="","",IF((VLOOKUP(V48,'Tree height category'!$E$2:$F$77,2,FALSE))=0,"",(VLOOKUP(V48,'Tree height category'!$E$2:$F$77,2,FALSE))))</f>
        <v/>
      </c>
      <c r="O48" s="207" t="str">
        <f>IF(B48="","",(IF('SEB Sheet'!B$11="","",VLOOKUP('SEB Sheet'!B$11,'IBRA %'!A$4:E$385,4,FALSE))))</f>
        <v/>
      </c>
      <c r="P48" s="27"/>
      <c r="Q48" s="136" t="str">
        <f t="shared" si="0"/>
        <v/>
      </c>
      <c r="R48" s="22">
        <f t="shared" si="1"/>
        <v>0</v>
      </c>
      <c r="S48" s="139" t="str">
        <f t="shared" si="2"/>
        <v/>
      </c>
      <c r="T48" s="39" t="str">
        <f t="shared" si="3"/>
        <v/>
      </c>
      <c r="U48" s="137" t="str">
        <f t="shared" si="8"/>
        <v/>
      </c>
      <c r="V48" s="24" t="str">
        <f>IF(B48="","",VLOOKUP(B48,'Tree height category'!$A$2:$E$83,5,FALSE))</f>
        <v/>
      </c>
      <c r="W48" s="137" t="str">
        <f t="shared" si="9"/>
        <v/>
      </c>
      <c r="X48" s="137" t="str">
        <f t="shared" si="10"/>
        <v/>
      </c>
      <c r="Y48" s="23" t="str">
        <f t="shared" si="4"/>
        <v/>
      </c>
      <c r="Z48" s="25" t="str">
        <f t="shared" si="5"/>
        <v/>
      </c>
      <c r="AA48" s="26" t="str">
        <f t="shared" si="6"/>
        <v/>
      </c>
      <c r="AB48" s="221" t="str">
        <f t="shared" si="7"/>
        <v/>
      </c>
      <c r="AC48" s="26" t="str">
        <f>IF(P48="","",('SEB Sheet'!$B$8*(AA48*P48)*(IF(C48="",1,C48))))</f>
        <v/>
      </c>
      <c r="AD48" s="158" t="str">
        <f>IF(P48="","",((AC48/'SEB Sheet'!$B$9*'SEB Sheet'!$B$5/1000*'SEB Sheet'!$B$7*'SEB Sheet'!$B$6))*1.055)</f>
        <v/>
      </c>
      <c r="AE48" s="146"/>
      <c r="AF48" s="146"/>
      <c r="AG48" s="147" t="str">
        <f>IF(B48="","",(VLOOKUP(B48,'Tree height category'!$A$2:$C$83,2,FALSE)))</f>
        <v/>
      </c>
      <c r="AH48" s="148" t="str">
        <f>IF(B48="","",(VLOOKUP(B48,'Tree height category'!$A$2:$C$83,3,FALSE)))</f>
        <v/>
      </c>
      <c r="AI48" s="160"/>
      <c r="AJ48" s="160"/>
      <c r="AK48" s="161"/>
      <c r="AL48" s="162" t="str">
        <f>IF(B48="","",(VLOOKUP(B48,'Tree height category'!$A$2:$G$77,7,FALSE)))</f>
        <v/>
      </c>
      <c r="AM48" s="163"/>
    </row>
    <row r="49" spans="1:39" x14ac:dyDescent="0.25">
      <c r="A49" s="154">
        <v>43</v>
      </c>
      <c r="B49" s="203"/>
      <c r="C49" s="204"/>
      <c r="D49" s="205"/>
      <c r="E49" s="206"/>
      <c r="F49" s="206"/>
      <c r="G49" s="206"/>
      <c r="H49" s="206"/>
      <c r="I49" s="206"/>
      <c r="J49" s="206"/>
      <c r="K49" s="206"/>
      <c r="L49" s="206"/>
      <c r="M49" s="206"/>
      <c r="N49" s="207" t="str">
        <f>IF(V49="","",IF((VLOOKUP(V49,'Tree height category'!$E$2:$F$77,2,FALSE))=0,"",(VLOOKUP(V49,'Tree height category'!$E$2:$F$77,2,FALSE))))</f>
        <v/>
      </c>
      <c r="O49" s="207" t="str">
        <f>IF(B49="","",(IF('SEB Sheet'!B$11="","",VLOOKUP('SEB Sheet'!B$11,'IBRA %'!A$4:E$385,4,FALSE))))</f>
        <v/>
      </c>
      <c r="P49" s="27"/>
      <c r="Q49" s="136" t="str">
        <f t="shared" si="0"/>
        <v/>
      </c>
      <c r="R49" s="22">
        <f t="shared" si="1"/>
        <v>0</v>
      </c>
      <c r="S49" s="139" t="str">
        <f t="shared" si="2"/>
        <v/>
      </c>
      <c r="T49" s="39" t="str">
        <f t="shared" si="3"/>
        <v/>
      </c>
      <c r="U49" s="137" t="str">
        <f t="shared" si="8"/>
        <v/>
      </c>
      <c r="V49" s="24" t="str">
        <f>IF(B49="","",VLOOKUP(B49,'Tree height category'!$A$2:$E$83,5,FALSE))</f>
        <v/>
      </c>
      <c r="W49" s="137" t="str">
        <f t="shared" si="9"/>
        <v/>
      </c>
      <c r="X49" s="137" t="str">
        <f t="shared" si="10"/>
        <v/>
      </c>
      <c r="Y49" s="23" t="str">
        <f t="shared" si="4"/>
        <v/>
      </c>
      <c r="Z49" s="25" t="str">
        <f t="shared" si="5"/>
        <v/>
      </c>
      <c r="AA49" s="26" t="str">
        <f t="shared" si="6"/>
        <v/>
      </c>
      <c r="AB49" s="221" t="str">
        <f t="shared" si="7"/>
        <v/>
      </c>
      <c r="AC49" s="26" t="str">
        <f>IF(P49="","",('SEB Sheet'!$B$8*(AA49*P49)*(IF(C49="",1,C49))))</f>
        <v/>
      </c>
      <c r="AD49" s="158" t="str">
        <f>IF(P49="","",((AC49/'SEB Sheet'!$B$9*'SEB Sheet'!$B$5/1000*'SEB Sheet'!$B$7*'SEB Sheet'!$B$6))*1.055)</f>
        <v/>
      </c>
      <c r="AE49" s="146"/>
      <c r="AF49" s="146"/>
      <c r="AG49" s="147" t="str">
        <f>IF(B49="","",(VLOOKUP(B49,'Tree height category'!$A$2:$C$83,2,FALSE)))</f>
        <v/>
      </c>
      <c r="AH49" s="148" t="str">
        <f>IF(B49="","",(VLOOKUP(B49,'Tree height category'!$A$2:$C$83,3,FALSE)))</f>
        <v/>
      </c>
      <c r="AI49" s="160"/>
      <c r="AJ49" s="160"/>
      <c r="AK49" s="161"/>
      <c r="AL49" s="162" t="str">
        <f>IF(B49="","",(VLOOKUP(B49,'Tree height category'!$A$2:$G$77,7,FALSE)))</f>
        <v/>
      </c>
      <c r="AM49" s="163"/>
    </row>
    <row r="50" spans="1:39" x14ac:dyDescent="0.25">
      <c r="A50" s="154">
        <v>44</v>
      </c>
      <c r="B50" s="203"/>
      <c r="C50" s="204"/>
      <c r="D50" s="205"/>
      <c r="E50" s="206"/>
      <c r="F50" s="206"/>
      <c r="G50" s="206"/>
      <c r="H50" s="206"/>
      <c r="I50" s="206"/>
      <c r="J50" s="206"/>
      <c r="K50" s="206"/>
      <c r="L50" s="206"/>
      <c r="M50" s="206"/>
      <c r="N50" s="207" t="str">
        <f>IF(V50="","",IF((VLOOKUP(V50,'Tree height category'!$E$2:$F$77,2,FALSE))=0,"",(VLOOKUP(V50,'Tree height category'!$E$2:$F$77,2,FALSE))))</f>
        <v/>
      </c>
      <c r="O50" s="207" t="str">
        <f>IF(B50="","",(IF('SEB Sheet'!B$11="","",VLOOKUP('SEB Sheet'!B$11,'IBRA %'!A$4:E$385,4,FALSE))))</f>
        <v/>
      </c>
      <c r="P50" s="27"/>
      <c r="Q50" s="136" t="str">
        <f t="shared" si="0"/>
        <v/>
      </c>
      <c r="R50" s="22">
        <f t="shared" si="1"/>
        <v>0</v>
      </c>
      <c r="S50" s="139" t="str">
        <f t="shared" si="2"/>
        <v/>
      </c>
      <c r="T50" s="39" t="str">
        <f t="shared" si="3"/>
        <v/>
      </c>
      <c r="U50" s="137" t="str">
        <f t="shared" si="8"/>
        <v/>
      </c>
      <c r="V50" s="24" t="str">
        <f>IF(B50="","",VLOOKUP(B50,'Tree height category'!$A$2:$E$83,5,FALSE))</f>
        <v/>
      </c>
      <c r="W50" s="137" t="str">
        <f t="shared" si="9"/>
        <v/>
      </c>
      <c r="X50" s="137" t="str">
        <f t="shared" si="10"/>
        <v/>
      </c>
      <c r="Y50" s="23" t="str">
        <f t="shared" si="4"/>
        <v/>
      </c>
      <c r="Z50" s="25" t="str">
        <f t="shared" si="5"/>
        <v/>
      </c>
      <c r="AA50" s="26" t="str">
        <f t="shared" si="6"/>
        <v/>
      </c>
      <c r="AB50" s="221" t="str">
        <f t="shared" si="7"/>
        <v/>
      </c>
      <c r="AC50" s="26" t="str">
        <f>IF(P50="","",('SEB Sheet'!$B$8*(AA50*P50)*(IF(C50="",1,C50))))</f>
        <v/>
      </c>
      <c r="AD50" s="158" t="str">
        <f>IF(P50="","",((AC50/'SEB Sheet'!$B$9*'SEB Sheet'!$B$5/1000*'SEB Sheet'!$B$7*'SEB Sheet'!$B$6))*1.055)</f>
        <v/>
      </c>
      <c r="AE50" s="146"/>
      <c r="AF50" s="146"/>
      <c r="AG50" s="147" t="str">
        <f>IF(B50="","",(VLOOKUP(B50,'Tree height category'!$A$2:$C$83,2,FALSE)))</f>
        <v/>
      </c>
      <c r="AH50" s="148" t="str">
        <f>IF(B50="","",(VLOOKUP(B50,'Tree height category'!$A$2:$C$83,3,FALSE)))</f>
        <v/>
      </c>
      <c r="AI50" s="160"/>
      <c r="AJ50" s="160"/>
      <c r="AK50" s="161"/>
      <c r="AL50" s="162" t="str">
        <f>IF(B50="","",(VLOOKUP(B50,'Tree height category'!$A$2:$G$77,7,FALSE)))</f>
        <v/>
      </c>
      <c r="AM50" s="163"/>
    </row>
    <row r="51" spans="1:39" x14ac:dyDescent="0.25">
      <c r="A51" s="154">
        <v>45</v>
      </c>
      <c r="B51" s="203"/>
      <c r="C51" s="204"/>
      <c r="D51" s="205"/>
      <c r="E51" s="206"/>
      <c r="F51" s="206"/>
      <c r="G51" s="206"/>
      <c r="H51" s="206"/>
      <c r="I51" s="206"/>
      <c r="J51" s="206"/>
      <c r="K51" s="206"/>
      <c r="L51" s="206"/>
      <c r="M51" s="206"/>
      <c r="N51" s="207" t="str">
        <f>IF(V51="","",IF((VLOOKUP(V51,'Tree height category'!$E$2:$F$77,2,FALSE))=0,"",(VLOOKUP(V51,'Tree height category'!$E$2:$F$77,2,FALSE))))</f>
        <v/>
      </c>
      <c r="O51" s="207" t="str">
        <f>IF(B51="","",(IF('SEB Sheet'!B$11="","",VLOOKUP('SEB Sheet'!B$11,'IBRA %'!A$4:E$385,4,FALSE))))</f>
        <v/>
      </c>
      <c r="P51" s="27"/>
      <c r="Q51" s="136" t="str">
        <f t="shared" si="0"/>
        <v/>
      </c>
      <c r="R51" s="22">
        <f t="shared" si="1"/>
        <v>0</v>
      </c>
      <c r="S51" s="139" t="str">
        <f t="shared" si="2"/>
        <v/>
      </c>
      <c r="T51" s="39" t="str">
        <f t="shared" si="3"/>
        <v/>
      </c>
      <c r="U51" s="137" t="str">
        <f t="shared" si="8"/>
        <v/>
      </c>
      <c r="V51" s="24" t="str">
        <f>IF(B51="","",VLOOKUP(B51,'Tree height category'!$A$2:$E$83,5,FALSE))</f>
        <v/>
      </c>
      <c r="W51" s="137" t="str">
        <f t="shared" si="9"/>
        <v/>
      </c>
      <c r="X51" s="137" t="str">
        <f t="shared" si="10"/>
        <v/>
      </c>
      <c r="Y51" s="23" t="str">
        <f t="shared" si="4"/>
        <v/>
      </c>
      <c r="Z51" s="25" t="str">
        <f t="shared" si="5"/>
        <v/>
      </c>
      <c r="AA51" s="26" t="str">
        <f t="shared" si="6"/>
        <v/>
      </c>
      <c r="AB51" s="221" t="str">
        <f t="shared" si="7"/>
        <v/>
      </c>
      <c r="AC51" s="26" t="str">
        <f>IF(P51="","",('SEB Sheet'!$B$8*(AA51*P51)*(IF(C51="",1,C51))))</f>
        <v/>
      </c>
      <c r="AD51" s="158" t="str">
        <f>IF(P51="","",((AC51/'SEB Sheet'!$B$9*'SEB Sheet'!$B$5/1000*'SEB Sheet'!$B$7*'SEB Sheet'!$B$6))*1.055)</f>
        <v/>
      </c>
      <c r="AE51" s="146"/>
      <c r="AF51" s="146"/>
      <c r="AG51" s="147" t="str">
        <f>IF(B51="","",(VLOOKUP(B51,'Tree height category'!$A$2:$C$83,2,FALSE)))</f>
        <v/>
      </c>
      <c r="AH51" s="148" t="str">
        <f>IF(B51="","",(VLOOKUP(B51,'Tree height category'!$A$2:$C$83,3,FALSE)))</f>
        <v/>
      </c>
      <c r="AI51" s="160"/>
      <c r="AJ51" s="160"/>
      <c r="AK51" s="161"/>
      <c r="AL51" s="162" t="str">
        <f>IF(B51="","",(VLOOKUP(B51,'Tree height category'!$A$2:$G$77,7,FALSE)))</f>
        <v/>
      </c>
      <c r="AM51" s="163"/>
    </row>
    <row r="52" spans="1:39" x14ac:dyDescent="0.25">
      <c r="A52" s="154">
        <v>46</v>
      </c>
      <c r="B52" s="203"/>
      <c r="C52" s="204"/>
      <c r="D52" s="205"/>
      <c r="E52" s="206"/>
      <c r="F52" s="206"/>
      <c r="G52" s="206"/>
      <c r="H52" s="206"/>
      <c r="I52" s="206"/>
      <c r="J52" s="206"/>
      <c r="K52" s="206"/>
      <c r="L52" s="206"/>
      <c r="M52" s="206"/>
      <c r="N52" s="207" t="str">
        <f>IF(V52="","",IF((VLOOKUP(V52,'Tree height category'!$E$2:$F$77,2,FALSE))=0,"",(VLOOKUP(V52,'Tree height category'!$E$2:$F$77,2,FALSE))))</f>
        <v/>
      </c>
      <c r="O52" s="207" t="str">
        <f>IF(B52="","",(IF('SEB Sheet'!B$11="","",VLOOKUP('SEB Sheet'!B$11,'IBRA %'!A$4:E$385,4,FALSE))))</f>
        <v/>
      </c>
      <c r="P52" s="27"/>
      <c r="Q52" s="136" t="str">
        <f t="shared" si="0"/>
        <v/>
      </c>
      <c r="R52" s="22">
        <f t="shared" si="1"/>
        <v>0</v>
      </c>
      <c r="S52" s="139" t="str">
        <f t="shared" si="2"/>
        <v/>
      </c>
      <c r="T52" s="39" t="str">
        <f t="shared" si="3"/>
        <v/>
      </c>
      <c r="U52" s="137" t="str">
        <f t="shared" si="8"/>
        <v/>
      </c>
      <c r="V52" s="24" t="str">
        <f>IF(B52="","",VLOOKUP(B52,'Tree height category'!$A$2:$E$83,5,FALSE))</f>
        <v/>
      </c>
      <c r="W52" s="137" t="str">
        <f t="shared" si="9"/>
        <v/>
      </c>
      <c r="X52" s="137" t="str">
        <f t="shared" si="10"/>
        <v/>
      </c>
      <c r="Y52" s="23" t="str">
        <f t="shared" si="4"/>
        <v/>
      </c>
      <c r="Z52" s="25" t="str">
        <f t="shared" si="5"/>
        <v/>
      </c>
      <c r="AA52" s="26" t="str">
        <f t="shared" si="6"/>
        <v/>
      </c>
      <c r="AB52" s="221" t="str">
        <f t="shared" si="7"/>
        <v/>
      </c>
      <c r="AC52" s="26" t="str">
        <f>IF(P52="","",('SEB Sheet'!$B$8*(AA52*P52)*(IF(C52="",1,C52))))</f>
        <v/>
      </c>
      <c r="AD52" s="158" t="str">
        <f>IF(P52="","",((AC52/'SEB Sheet'!$B$9*'SEB Sheet'!$B$5/1000*'SEB Sheet'!$B$7*'SEB Sheet'!$B$6))*1.055)</f>
        <v/>
      </c>
      <c r="AE52" s="146"/>
      <c r="AF52" s="146"/>
      <c r="AG52" s="147" t="str">
        <f>IF(B52="","",(VLOOKUP(B52,'Tree height category'!$A$2:$C$83,2,FALSE)))</f>
        <v/>
      </c>
      <c r="AH52" s="148" t="str">
        <f>IF(B52="","",(VLOOKUP(B52,'Tree height category'!$A$2:$C$83,3,FALSE)))</f>
        <v/>
      </c>
      <c r="AI52" s="160"/>
      <c r="AJ52" s="160"/>
      <c r="AK52" s="161"/>
      <c r="AL52" s="162" t="str">
        <f>IF(B52="","",(VLOOKUP(B52,'Tree height category'!$A$2:$G$77,7,FALSE)))</f>
        <v/>
      </c>
      <c r="AM52" s="163"/>
    </row>
    <row r="53" spans="1:39" x14ac:dyDescent="0.25">
      <c r="A53" s="154">
        <v>47</v>
      </c>
      <c r="B53" s="203"/>
      <c r="C53" s="204"/>
      <c r="D53" s="205"/>
      <c r="E53" s="206"/>
      <c r="F53" s="206"/>
      <c r="G53" s="206"/>
      <c r="H53" s="206"/>
      <c r="I53" s="206"/>
      <c r="J53" s="206"/>
      <c r="K53" s="206"/>
      <c r="L53" s="206"/>
      <c r="M53" s="206"/>
      <c r="N53" s="207" t="str">
        <f>IF(V53="","",IF((VLOOKUP(V53,'Tree height category'!$E$2:$F$77,2,FALSE))=0,"",(VLOOKUP(V53,'Tree height category'!$E$2:$F$77,2,FALSE))))</f>
        <v/>
      </c>
      <c r="O53" s="207" t="str">
        <f>IF(B53="","",(IF('SEB Sheet'!B$11="","",VLOOKUP('SEB Sheet'!B$11,'IBRA %'!A$4:E$385,4,FALSE))))</f>
        <v/>
      </c>
      <c r="P53" s="27"/>
      <c r="Q53" s="136" t="str">
        <f t="shared" si="0"/>
        <v/>
      </c>
      <c r="R53" s="22">
        <f t="shared" si="1"/>
        <v>0</v>
      </c>
      <c r="S53" s="139" t="str">
        <f t="shared" si="2"/>
        <v/>
      </c>
      <c r="T53" s="39" t="str">
        <f t="shared" si="3"/>
        <v/>
      </c>
      <c r="U53" s="137" t="str">
        <f t="shared" si="8"/>
        <v/>
      </c>
      <c r="V53" s="24" t="str">
        <f>IF(B53="","",VLOOKUP(B53,'Tree height category'!$A$2:$E$83,5,FALSE))</f>
        <v/>
      </c>
      <c r="W53" s="137" t="str">
        <f t="shared" si="9"/>
        <v/>
      </c>
      <c r="X53" s="137" t="str">
        <f t="shared" si="10"/>
        <v/>
      </c>
      <c r="Y53" s="23" t="str">
        <f t="shared" si="4"/>
        <v/>
      </c>
      <c r="Z53" s="25" t="str">
        <f t="shared" si="5"/>
        <v/>
      </c>
      <c r="AA53" s="26" t="str">
        <f t="shared" si="6"/>
        <v/>
      </c>
      <c r="AB53" s="221" t="str">
        <f t="shared" si="7"/>
        <v/>
      </c>
      <c r="AC53" s="26" t="str">
        <f>IF(P53="","",('SEB Sheet'!$B$8*(AA53*P53)*(IF(C53="",1,C53))))</f>
        <v/>
      </c>
      <c r="AD53" s="158" t="str">
        <f>IF(P53="","",((AC53/'SEB Sheet'!$B$9*'SEB Sheet'!$B$5/1000*'SEB Sheet'!$B$7*'SEB Sheet'!$B$6))*1.055)</f>
        <v/>
      </c>
      <c r="AE53" s="146"/>
      <c r="AF53" s="146"/>
      <c r="AG53" s="147" t="str">
        <f>IF(B53="","",(VLOOKUP(B53,'Tree height category'!$A$2:$C$83,2,FALSE)))</f>
        <v/>
      </c>
      <c r="AH53" s="148" t="str">
        <f>IF(B53="","",(VLOOKUP(B53,'Tree height category'!$A$2:$C$83,3,FALSE)))</f>
        <v/>
      </c>
      <c r="AI53" s="160"/>
      <c r="AJ53" s="160"/>
      <c r="AK53" s="161"/>
      <c r="AL53" s="162" t="str">
        <f>IF(B53="","",(VLOOKUP(B53,'Tree height category'!$A$2:$G$77,7,FALSE)))</f>
        <v/>
      </c>
      <c r="AM53" s="163"/>
    </row>
    <row r="54" spans="1:39" x14ac:dyDescent="0.25">
      <c r="A54" s="154">
        <v>48</v>
      </c>
      <c r="B54" s="203"/>
      <c r="C54" s="204"/>
      <c r="D54" s="205"/>
      <c r="E54" s="206"/>
      <c r="F54" s="206"/>
      <c r="G54" s="206"/>
      <c r="H54" s="206"/>
      <c r="I54" s="206"/>
      <c r="J54" s="206"/>
      <c r="K54" s="206"/>
      <c r="L54" s="206"/>
      <c r="M54" s="206"/>
      <c r="N54" s="207" t="str">
        <f>IF(V54="","",IF((VLOOKUP(V54,'Tree height category'!$E$2:$F$77,2,FALSE))=0,"",(VLOOKUP(V54,'Tree height category'!$E$2:$F$77,2,FALSE))))</f>
        <v/>
      </c>
      <c r="O54" s="207" t="str">
        <f>IF(B54="","",(IF('SEB Sheet'!B$11="","",VLOOKUP('SEB Sheet'!B$11,'IBRA %'!A$4:E$385,4,FALSE))))</f>
        <v/>
      </c>
      <c r="P54" s="27"/>
      <c r="Q54" s="136" t="str">
        <f t="shared" si="0"/>
        <v/>
      </c>
      <c r="R54" s="22">
        <f t="shared" si="1"/>
        <v>0</v>
      </c>
      <c r="S54" s="139" t="str">
        <f t="shared" si="2"/>
        <v/>
      </c>
      <c r="T54" s="39" t="str">
        <f t="shared" si="3"/>
        <v/>
      </c>
      <c r="U54" s="137" t="str">
        <f t="shared" si="8"/>
        <v/>
      </c>
      <c r="V54" s="24" t="str">
        <f>IF(B54="","",VLOOKUP(B54,'Tree height category'!$A$2:$E$83,5,FALSE))</f>
        <v/>
      </c>
      <c r="W54" s="137" t="str">
        <f t="shared" si="9"/>
        <v/>
      </c>
      <c r="X54" s="137" t="str">
        <f t="shared" si="10"/>
        <v/>
      </c>
      <c r="Y54" s="23" t="str">
        <f t="shared" si="4"/>
        <v/>
      </c>
      <c r="Z54" s="25" t="str">
        <f t="shared" si="5"/>
        <v/>
      </c>
      <c r="AA54" s="26" t="str">
        <f t="shared" si="6"/>
        <v/>
      </c>
      <c r="AB54" s="221" t="str">
        <f t="shared" si="7"/>
        <v/>
      </c>
      <c r="AC54" s="26" t="str">
        <f>IF(P54="","",('SEB Sheet'!$B$8*(AA54*P54)*(IF(C54="",1,C54))))</f>
        <v/>
      </c>
      <c r="AD54" s="158" t="str">
        <f>IF(P54="","",((AC54/'SEB Sheet'!$B$9*'SEB Sheet'!$B$5/1000*'SEB Sheet'!$B$7*'SEB Sheet'!$B$6))*1.055)</f>
        <v/>
      </c>
      <c r="AE54" s="146"/>
      <c r="AF54" s="146"/>
      <c r="AG54" s="147" t="str">
        <f>IF(B54="","",(VLOOKUP(B54,'Tree height category'!$A$2:$C$83,2,FALSE)))</f>
        <v/>
      </c>
      <c r="AH54" s="148" t="str">
        <f>IF(B54="","",(VLOOKUP(B54,'Tree height category'!$A$2:$C$83,3,FALSE)))</f>
        <v/>
      </c>
      <c r="AI54" s="160"/>
      <c r="AJ54" s="160"/>
      <c r="AK54" s="161"/>
      <c r="AL54" s="162" t="str">
        <f>IF(B54="","",(VLOOKUP(B54,'Tree height category'!$A$2:$G$77,7,FALSE)))</f>
        <v/>
      </c>
      <c r="AM54" s="163"/>
    </row>
    <row r="55" spans="1:39" x14ac:dyDescent="0.25">
      <c r="A55" s="154">
        <v>49</v>
      </c>
      <c r="B55" s="203"/>
      <c r="C55" s="204"/>
      <c r="D55" s="205"/>
      <c r="E55" s="206"/>
      <c r="F55" s="206"/>
      <c r="G55" s="206"/>
      <c r="H55" s="206"/>
      <c r="I55" s="206"/>
      <c r="J55" s="206"/>
      <c r="K55" s="206"/>
      <c r="L55" s="206"/>
      <c r="M55" s="206"/>
      <c r="N55" s="207" t="str">
        <f>IF(V55="","",IF((VLOOKUP(V55,'Tree height category'!$E$2:$F$77,2,FALSE))=0,"",(VLOOKUP(V55,'Tree height category'!$E$2:$F$77,2,FALSE))))</f>
        <v/>
      </c>
      <c r="O55" s="207" t="str">
        <f>IF(B55="","",(IF('SEB Sheet'!B$11="","",VLOOKUP('SEB Sheet'!B$11,'IBRA %'!A$4:E$385,4,FALSE))))</f>
        <v/>
      </c>
      <c r="P55" s="27"/>
      <c r="Q55" s="136" t="str">
        <f t="shared" si="0"/>
        <v/>
      </c>
      <c r="R55" s="22">
        <f t="shared" si="1"/>
        <v>0</v>
      </c>
      <c r="S55" s="139" t="str">
        <f t="shared" si="2"/>
        <v/>
      </c>
      <c r="T55" s="39" t="str">
        <f t="shared" si="3"/>
        <v/>
      </c>
      <c r="U55" s="137" t="str">
        <f t="shared" si="8"/>
        <v/>
      </c>
      <c r="V55" s="24" t="str">
        <f>IF(B55="","",VLOOKUP(B55,'Tree height category'!$A$2:$E$83,5,FALSE))</f>
        <v/>
      </c>
      <c r="W55" s="137" t="str">
        <f t="shared" si="9"/>
        <v/>
      </c>
      <c r="X55" s="137" t="str">
        <f t="shared" si="10"/>
        <v/>
      </c>
      <c r="Y55" s="23" t="str">
        <f t="shared" si="4"/>
        <v/>
      </c>
      <c r="Z55" s="25" t="str">
        <f t="shared" si="5"/>
        <v/>
      </c>
      <c r="AA55" s="26" t="str">
        <f t="shared" si="6"/>
        <v/>
      </c>
      <c r="AB55" s="221" t="str">
        <f t="shared" si="7"/>
        <v/>
      </c>
      <c r="AC55" s="26" t="str">
        <f>IF(P55="","",('SEB Sheet'!$B$8*(AA55*P55)*(IF(C55="",1,C55))))</f>
        <v/>
      </c>
      <c r="AD55" s="158" t="str">
        <f>IF(P55="","",((AC55/'SEB Sheet'!$B$9*'SEB Sheet'!$B$5/1000*'SEB Sheet'!$B$7*'SEB Sheet'!$B$6))*1.055)</f>
        <v/>
      </c>
      <c r="AE55" s="146"/>
      <c r="AF55" s="146"/>
      <c r="AG55" s="147" t="str">
        <f>IF(B55="","",(VLOOKUP(B55,'Tree height category'!$A$2:$C$83,2,FALSE)))</f>
        <v/>
      </c>
      <c r="AH55" s="148" t="str">
        <f>IF(B55="","",(VLOOKUP(B55,'Tree height category'!$A$2:$C$83,3,FALSE)))</f>
        <v/>
      </c>
      <c r="AI55" s="160"/>
      <c r="AJ55" s="160"/>
      <c r="AK55" s="161"/>
      <c r="AL55" s="162" t="str">
        <f>IF(B55="","",(VLOOKUP(B55,'Tree height category'!$A$2:$G$77,7,FALSE)))</f>
        <v/>
      </c>
      <c r="AM55" s="163"/>
    </row>
    <row r="56" spans="1:39" x14ac:dyDescent="0.25">
      <c r="A56" s="154">
        <v>50</v>
      </c>
      <c r="B56" s="203"/>
      <c r="C56" s="204"/>
      <c r="D56" s="205"/>
      <c r="E56" s="206"/>
      <c r="F56" s="206"/>
      <c r="G56" s="206"/>
      <c r="H56" s="206"/>
      <c r="I56" s="206"/>
      <c r="J56" s="206"/>
      <c r="K56" s="206"/>
      <c r="L56" s="206"/>
      <c r="M56" s="206"/>
      <c r="N56" s="207" t="str">
        <f>IF(V56="","",IF((VLOOKUP(V56,'Tree height category'!$E$2:$F$77,2,FALSE))=0,"",(VLOOKUP(V56,'Tree height category'!$E$2:$F$77,2,FALSE))))</f>
        <v/>
      </c>
      <c r="O56" s="207" t="str">
        <f>IF(B56="","",(IF('SEB Sheet'!B$11="","",VLOOKUP('SEB Sheet'!B$11,'IBRA %'!A$4:E$385,4,FALSE))))</f>
        <v/>
      </c>
      <c r="P56" s="27"/>
      <c r="Q56" s="136" t="str">
        <f t="shared" si="0"/>
        <v/>
      </c>
      <c r="R56" s="22">
        <f t="shared" si="1"/>
        <v>0</v>
      </c>
      <c r="S56" s="139" t="str">
        <f t="shared" si="2"/>
        <v/>
      </c>
      <c r="T56" s="39" t="str">
        <f t="shared" si="3"/>
        <v/>
      </c>
      <c r="U56" s="137" t="str">
        <f t="shared" si="8"/>
        <v/>
      </c>
      <c r="V56" s="24" t="str">
        <f>IF(B56="","",VLOOKUP(B56,'Tree height category'!$A$2:$E$83,5,FALSE))</f>
        <v/>
      </c>
      <c r="W56" s="137" t="str">
        <f t="shared" si="9"/>
        <v/>
      </c>
      <c r="X56" s="137" t="str">
        <f t="shared" si="10"/>
        <v/>
      </c>
      <c r="Y56" s="23" t="str">
        <f t="shared" si="4"/>
        <v/>
      </c>
      <c r="Z56" s="25" t="str">
        <f t="shared" si="5"/>
        <v/>
      </c>
      <c r="AA56" s="26" t="str">
        <f t="shared" si="6"/>
        <v/>
      </c>
      <c r="AB56" s="221" t="str">
        <f t="shared" si="7"/>
        <v/>
      </c>
      <c r="AC56" s="26" t="str">
        <f>IF(P56="","",('SEB Sheet'!$B$8*(AA56*P56)*(IF(C56="",1,C56))))</f>
        <v/>
      </c>
      <c r="AD56" s="158" t="str">
        <f>IF(P56="","",((AC56/'SEB Sheet'!$B$9*'SEB Sheet'!$B$5/1000*'SEB Sheet'!$B$7*'SEB Sheet'!$B$6))*1.055)</f>
        <v/>
      </c>
      <c r="AE56" s="146"/>
      <c r="AF56" s="146"/>
      <c r="AG56" s="147" t="str">
        <f>IF(B56="","",(VLOOKUP(B56,'Tree height category'!$A$2:$C$83,2,FALSE)))</f>
        <v/>
      </c>
      <c r="AH56" s="148" t="str">
        <f>IF(B56="","",(VLOOKUP(B56,'Tree height category'!$A$2:$C$83,3,FALSE)))</f>
        <v/>
      </c>
      <c r="AI56" s="160"/>
      <c r="AJ56" s="160"/>
      <c r="AK56" s="161"/>
      <c r="AL56" s="162" t="str">
        <f>IF(B56="","",(VLOOKUP(B56,'Tree height category'!$A$2:$G$77,7,FALSE)))</f>
        <v/>
      </c>
      <c r="AM56" s="163"/>
    </row>
    <row r="57" spans="1:39" x14ac:dyDescent="0.25">
      <c r="A57" s="154">
        <v>51</v>
      </c>
      <c r="B57" s="203"/>
      <c r="C57" s="204"/>
      <c r="D57" s="205"/>
      <c r="E57" s="206"/>
      <c r="F57" s="206"/>
      <c r="G57" s="206"/>
      <c r="H57" s="206"/>
      <c r="I57" s="206"/>
      <c r="J57" s="206"/>
      <c r="K57" s="206"/>
      <c r="L57" s="206"/>
      <c r="M57" s="206"/>
      <c r="N57" s="207" t="str">
        <f>IF(V57="","",IF((VLOOKUP(V57,'Tree height category'!$E$2:$F$77,2,FALSE))=0,"",(VLOOKUP(V57,'Tree height category'!$E$2:$F$77,2,FALSE))))</f>
        <v/>
      </c>
      <c r="O57" s="207" t="str">
        <f>IF(B57="","",(IF('SEB Sheet'!B$11="","",VLOOKUP('SEB Sheet'!B$11,'IBRA %'!A$4:E$385,4,FALSE))))</f>
        <v/>
      </c>
      <c r="P57" s="27"/>
      <c r="Q57" s="136" t="str">
        <f t="shared" si="0"/>
        <v/>
      </c>
      <c r="R57" s="22">
        <f t="shared" si="1"/>
        <v>0</v>
      </c>
      <c r="S57" s="139" t="str">
        <f t="shared" si="2"/>
        <v/>
      </c>
      <c r="T57" s="39" t="str">
        <f t="shared" si="3"/>
        <v/>
      </c>
      <c r="U57" s="137" t="str">
        <f t="shared" si="8"/>
        <v/>
      </c>
      <c r="V57" s="24" t="str">
        <f>IF(B57="","",VLOOKUP(B57,'Tree height category'!$A$2:$E$83,5,FALSE))</f>
        <v/>
      </c>
      <c r="W57" s="137" t="str">
        <f t="shared" si="9"/>
        <v/>
      </c>
      <c r="X57" s="137" t="str">
        <f t="shared" si="10"/>
        <v/>
      </c>
      <c r="Y57" s="23" t="str">
        <f t="shared" si="4"/>
        <v/>
      </c>
      <c r="Z57" s="25" t="str">
        <f t="shared" si="5"/>
        <v/>
      </c>
      <c r="AA57" s="26" t="str">
        <f t="shared" si="6"/>
        <v/>
      </c>
      <c r="AB57" s="221" t="str">
        <f t="shared" si="7"/>
        <v/>
      </c>
      <c r="AC57" s="26" t="str">
        <f>IF(P57="","",('SEB Sheet'!$B$8*(AA57*P57)*(IF(C57="",1,C57))))</f>
        <v/>
      </c>
      <c r="AD57" s="158" t="str">
        <f>IF(P57="","",((AC57/'SEB Sheet'!$B$9*'SEB Sheet'!$B$5/1000*'SEB Sheet'!$B$7*'SEB Sheet'!$B$6))*1.055)</f>
        <v/>
      </c>
      <c r="AE57" s="146"/>
      <c r="AF57" s="146"/>
      <c r="AG57" s="147" t="str">
        <f>IF(B57="","",(VLOOKUP(B57,'Tree height category'!$A$2:$C$83,2,FALSE)))</f>
        <v/>
      </c>
      <c r="AH57" s="148" t="str">
        <f>IF(B57="","",(VLOOKUP(B57,'Tree height category'!$A$2:$C$83,3,FALSE)))</f>
        <v/>
      </c>
      <c r="AI57" s="160"/>
      <c r="AJ57" s="160"/>
      <c r="AK57" s="161"/>
      <c r="AL57" s="162" t="str">
        <f>IF(B57="","",(VLOOKUP(B57,'Tree height category'!$A$2:$G$77,7,FALSE)))</f>
        <v/>
      </c>
      <c r="AM57" s="163"/>
    </row>
    <row r="58" spans="1:39" x14ac:dyDescent="0.25">
      <c r="A58" s="154">
        <v>52</v>
      </c>
      <c r="B58" s="203"/>
      <c r="C58" s="204"/>
      <c r="D58" s="205"/>
      <c r="E58" s="206"/>
      <c r="F58" s="206"/>
      <c r="G58" s="206"/>
      <c r="H58" s="206"/>
      <c r="I58" s="206"/>
      <c r="J58" s="206"/>
      <c r="K58" s="206"/>
      <c r="L58" s="206"/>
      <c r="M58" s="206"/>
      <c r="N58" s="207" t="str">
        <f>IF(V58="","",IF((VLOOKUP(V58,'Tree height category'!$E$2:$F$77,2,FALSE))=0,"",(VLOOKUP(V58,'Tree height category'!$E$2:$F$77,2,FALSE))))</f>
        <v/>
      </c>
      <c r="O58" s="207" t="str">
        <f>IF(B58="","",(IF('SEB Sheet'!B$11="","",VLOOKUP('SEB Sheet'!B$11,'IBRA %'!A$4:E$385,4,FALSE))))</f>
        <v/>
      </c>
      <c r="P58" s="27"/>
      <c r="Q58" s="136" t="str">
        <f t="shared" si="0"/>
        <v/>
      </c>
      <c r="R58" s="22">
        <f t="shared" si="1"/>
        <v>0</v>
      </c>
      <c r="S58" s="139" t="str">
        <f t="shared" si="2"/>
        <v/>
      </c>
      <c r="T58" s="39" t="str">
        <f t="shared" si="3"/>
        <v/>
      </c>
      <c r="U58" s="137" t="str">
        <f t="shared" si="8"/>
        <v/>
      </c>
      <c r="V58" s="24" t="str">
        <f>IF(B58="","",VLOOKUP(B58,'Tree height category'!$A$2:$E$83,5,FALSE))</f>
        <v/>
      </c>
      <c r="W58" s="137" t="str">
        <f t="shared" si="9"/>
        <v/>
      </c>
      <c r="X58" s="137" t="str">
        <f t="shared" si="10"/>
        <v/>
      </c>
      <c r="Y58" s="23" t="str">
        <f t="shared" si="4"/>
        <v/>
      </c>
      <c r="Z58" s="25" t="str">
        <f t="shared" si="5"/>
        <v/>
      </c>
      <c r="AA58" s="26" t="str">
        <f t="shared" si="6"/>
        <v/>
      </c>
      <c r="AB58" s="221" t="str">
        <f t="shared" si="7"/>
        <v/>
      </c>
      <c r="AC58" s="26" t="str">
        <f>IF(P58="","",('SEB Sheet'!$B$8*(AA58*P58)*(IF(C58="",1,C58))))</f>
        <v/>
      </c>
      <c r="AD58" s="158" t="str">
        <f>IF(P58="","",((AC58/'SEB Sheet'!$B$9*'SEB Sheet'!$B$5/1000*'SEB Sheet'!$B$7*'SEB Sheet'!$B$6))*1.055)</f>
        <v/>
      </c>
      <c r="AE58" s="146"/>
      <c r="AF58" s="146"/>
      <c r="AG58" s="147" t="str">
        <f>IF(B58="","",(VLOOKUP(B58,'Tree height category'!$A$2:$C$83,2,FALSE)))</f>
        <v/>
      </c>
      <c r="AH58" s="148" t="str">
        <f>IF(B58="","",(VLOOKUP(B58,'Tree height category'!$A$2:$C$83,3,FALSE)))</f>
        <v/>
      </c>
      <c r="AI58" s="160"/>
      <c r="AJ58" s="160"/>
      <c r="AK58" s="161"/>
      <c r="AL58" s="162" t="str">
        <f>IF(B58="","",(VLOOKUP(B58,'Tree height category'!$A$2:$G$77,7,FALSE)))</f>
        <v/>
      </c>
      <c r="AM58" s="163"/>
    </row>
    <row r="59" spans="1:39" x14ac:dyDescent="0.25">
      <c r="A59" s="154">
        <v>53</v>
      </c>
      <c r="B59" s="203"/>
      <c r="C59" s="204"/>
      <c r="D59" s="205"/>
      <c r="E59" s="206"/>
      <c r="F59" s="206"/>
      <c r="G59" s="206"/>
      <c r="H59" s="206"/>
      <c r="I59" s="204"/>
      <c r="J59" s="204"/>
      <c r="K59" s="204"/>
      <c r="L59" s="204"/>
      <c r="M59" s="204"/>
      <c r="N59" s="207" t="str">
        <f>IF(V59="","",IF((VLOOKUP(V59,'Tree height category'!$E$2:$F$77,2,FALSE))=0,"",(VLOOKUP(V59,'Tree height category'!$E$2:$F$77,2,FALSE))))</f>
        <v/>
      </c>
      <c r="O59" s="207" t="str">
        <f>IF(B59="","",(IF('SEB Sheet'!B$11="","",VLOOKUP('SEB Sheet'!B$11,'IBRA %'!A$4:E$385,4,FALSE))))</f>
        <v/>
      </c>
      <c r="P59" s="27"/>
      <c r="Q59" s="136" t="str">
        <f t="shared" si="0"/>
        <v/>
      </c>
      <c r="R59" s="22">
        <f t="shared" si="1"/>
        <v>0</v>
      </c>
      <c r="S59" s="139" t="str">
        <f t="shared" si="2"/>
        <v/>
      </c>
      <c r="T59" s="39" t="str">
        <f t="shared" si="3"/>
        <v/>
      </c>
      <c r="U59" s="137" t="str">
        <f t="shared" si="8"/>
        <v/>
      </c>
      <c r="V59" s="24" t="str">
        <f>IF(B59="","",VLOOKUP(B59,'Tree height category'!$A$2:$E$83,5,FALSE))</f>
        <v/>
      </c>
      <c r="W59" s="137" t="str">
        <f t="shared" si="9"/>
        <v/>
      </c>
      <c r="X59" s="137" t="str">
        <f t="shared" si="10"/>
        <v/>
      </c>
      <c r="Y59" s="23" t="str">
        <f t="shared" si="4"/>
        <v/>
      </c>
      <c r="Z59" s="25" t="str">
        <f t="shared" si="5"/>
        <v/>
      </c>
      <c r="AA59" s="26" t="str">
        <f t="shared" si="6"/>
        <v/>
      </c>
      <c r="AB59" s="221" t="str">
        <f t="shared" si="7"/>
        <v/>
      </c>
      <c r="AC59" s="26" t="str">
        <f>IF(P59="","",('SEB Sheet'!$B$8*(AA59*P59)*(IF(C59="",1,C59))))</f>
        <v/>
      </c>
      <c r="AD59" s="158" t="str">
        <f>IF(P59="","",((AC59/'SEB Sheet'!$B$9*'SEB Sheet'!$B$5/1000*'SEB Sheet'!$B$7*'SEB Sheet'!$B$6))*1.055)</f>
        <v/>
      </c>
      <c r="AE59" s="146"/>
      <c r="AF59" s="146"/>
      <c r="AG59" s="147" t="str">
        <f>IF(B59="","",(VLOOKUP(B59,'Tree height category'!$A$2:$C$83,2,FALSE)))</f>
        <v/>
      </c>
      <c r="AH59" s="148" t="str">
        <f>IF(B59="","",(VLOOKUP(B59,'Tree height category'!$A$2:$C$83,3,FALSE)))</f>
        <v/>
      </c>
      <c r="AI59" s="160"/>
      <c r="AJ59" s="160"/>
      <c r="AK59" s="161"/>
      <c r="AL59" s="162" t="str">
        <f>IF(B59="","",(VLOOKUP(B59,'Tree height category'!$A$2:$G$77,7,FALSE)))</f>
        <v/>
      </c>
      <c r="AM59" s="163"/>
    </row>
    <row r="60" spans="1:39" x14ac:dyDescent="0.25">
      <c r="A60" s="154">
        <v>54</v>
      </c>
      <c r="B60" s="203"/>
      <c r="C60" s="204"/>
      <c r="D60" s="205"/>
      <c r="E60" s="206"/>
      <c r="F60" s="206"/>
      <c r="G60" s="206"/>
      <c r="H60" s="206"/>
      <c r="I60" s="206"/>
      <c r="J60" s="206"/>
      <c r="K60" s="206"/>
      <c r="L60" s="206"/>
      <c r="M60" s="206"/>
      <c r="N60" s="207" t="str">
        <f>IF(V60="","",IF((VLOOKUP(V60,'Tree height category'!$E$2:$F$77,2,FALSE))=0,"",(VLOOKUP(V60,'Tree height category'!$E$2:$F$77,2,FALSE))))</f>
        <v/>
      </c>
      <c r="O60" s="207" t="str">
        <f>IF(B60="","",(IF('SEB Sheet'!B$11="","",VLOOKUP('SEB Sheet'!B$11,'IBRA %'!A$4:E$385,4,FALSE))))</f>
        <v/>
      </c>
      <c r="P60" s="27"/>
      <c r="Q60" s="136" t="str">
        <f t="shared" si="0"/>
        <v/>
      </c>
      <c r="R60" s="22">
        <f t="shared" si="1"/>
        <v>0</v>
      </c>
      <c r="S60" s="139" t="str">
        <f t="shared" si="2"/>
        <v/>
      </c>
      <c r="T60" s="39" t="str">
        <f t="shared" si="3"/>
        <v/>
      </c>
      <c r="U60" s="137" t="str">
        <f t="shared" si="8"/>
        <v/>
      </c>
      <c r="V60" s="24" t="str">
        <f>IF(B60="","",VLOOKUP(B60,'Tree height category'!$A$2:$E$83,5,FALSE))</f>
        <v/>
      </c>
      <c r="W60" s="137" t="str">
        <f t="shared" si="9"/>
        <v/>
      </c>
      <c r="X60" s="137" t="str">
        <f t="shared" si="10"/>
        <v/>
      </c>
      <c r="Y60" s="23" t="str">
        <f t="shared" si="4"/>
        <v/>
      </c>
      <c r="Z60" s="25" t="str">
        <f t="shared" si="5"/>
        <v/>
      </c>
      <c r="AA60" s="26" t="str">
        <f t="shared" si="6"/>
        <v/>
      </c>
      <c r="AB60" s="221" t="str">
        <f t="shared" si="7"/>
        <v/>
      </c>
      <c r="AC60" s="26" t="str">
        <f>IF(P60="","",('SEB Sheet'!$B$8*(AA60*P60)*(IF(C60="",1,C60))))</f>
        <v/>
      </c>
      <c r="AD60" s="158" t="str">
        <f>IF(P60="","",((AC60/'SEB Sheet'!$B$9*'SEB Sheet'!$B$5/1000*'SEB Sheet'!$B$7*'SEB Sheet'!$B$6))*1.055)</f>
        <v/>
      </c>
      <c r="AE60" s="146"/>
      <c r="AF60" s="146"/>
      <c r="AG60" s="147" t="str">
        <f>IF(B60="","",(VLOOKUP(B60,'Tree height category'!$A$2:$C$83,2,FALSE)))</f>
        <v/>
      </c>
      <c r="AH60" s="148" t="str">
        <f>IF(B60="","",(VLOOKUP(B60,'Tree height category'!$A$2:$C$83,3,FALSE)))</f>
        <v/>
      </c>
      <c r="AI60" s="160"/>
      <c r="AJ60" s="160"/>
      <c r="AK60" s="161"/>
      <c r="AL60" s="162" t="str">
        <f>IF(B60="","",(VLOOKUP(B60,'Tree height category'!$A$2:$G$77,7,FALSE)))</f>
        <v/>
      </c>
      <c r="AM60" s="163"/>
    </row>
    <row r="61" spans="1:39" x14ac:dyDescent="0.25">
      <c r="A61" s="154">
        <v>55</v>
      </c>
      <c r="B61" s="203"/>
      <c r="C61" s="204"/>
      <c r="D61" s="205"/>
      <c r="E61" s="206"/>
      <c r="F61" s="206"/>
      <c r="G61" s="206"/>
      <c r="H61" s="206"/>
      <c r="I61" s="206"/>
      <c r="J61" s="206"/>
      <c r="K61" s="206"/>
      <c r="L61" s="206"/>
      <c r="M61" s="206"/>
      <c r="N61" s="207" t="str">
        <f>IF(V61="","",IF((VLOOKUP(V61,'Tree height category'!$E$2:$F$77,2,FALSE))=0,"",(VLOOKUP(V61,'Tree height category'!$E$2:$F$77,2,FALSE))))</f>
        <v/>
      </c>
      <c r="O61" s="207" t="str">
        <f>IF(B61="","",(IF('SEB Sheet'!B$11="","",VLOOKUP('SEB Sheet'!B$11,'IBRA %'!A$4:E$385,4,FALSE))))</f>
        <v/>
      </c>
      <c r="P61" s="27"/>
      <c r="Q61" s="136" t="str">
        <f t="shared" si="0"/>
        <v/>
      </c>
      <c r="R61" s="22">
        <f t="shared" si="1"/>
        <v>0</v>
      </c>
      <c r="S61" s="139" t="str">
        <f t="shared" si="2"/>
        <v/>
      </c>
      <c r="T61" s="39" t="str">
        <f t="shared" si="3"/>
        <v/>
      </c>
      <c r="U61" s="137" t="str">
        <f t="shared" si="8"/>
        <v/>
      </c>
      <c r="V61" s="24" t="str">
        <f>IF(B61="","",VLOOKUP(B61,'Tree height category'!$A$2:$E$83,5,FALSE))</f>
        <v/>
      </c>
      <c r="W61" s="137" t="str">
        <f t="shared" si="9"/>
        <v/>
      </c>
      <c r="X61" s="137" t="str">
        <f t="shared" si="10"/>
        <v/>
      </c>
      <c r="Y61" s="23" t="str">
        <f t="shared" si="4"/>
        <v/>
      </c>
      <c r="Z61" s="25" t="str">
        <f t="shared" si="5"/>
        <v/>
      </c>
      <c r="AA61" s="26" t="str">
        <f t="shared" si="6"/>
        <v/>
      </c>
      <c r="AB61" s="221" t="str">
        <f t="shared" si="7"/>
        <v/>
      </c>
      <c r="AC61" s="26" t="str">
        <f>IF(P61="","",('SEB Sheet'!$B$8*(AA61*P61)*(IF(C61="",1,C61))))</f>
        <v/>
      </c>
      <c r="AD61" s="158" t="str">
        <f>IF(P61="","",((AC61/'SEB Sheet'!$B$9*'SEB Sheet'!$B$5/1000*'SEB Sheet'!$B$7*'SEB Sheet'!$B$6))*1.055)</f>
        <v/>
      </c>
      <c r="AE61" s="146"/>
      <c r="AF61" s="146"/>
      <c r="AG61" s="147" t="str">
        <f>IF(B61="","",(VLOOKUP(B61,'Tree height category'!$A$2:$C$83,2,FALSE)))</f>
        <v/>
      </c>
      <c r="AH61" s="148" t="str">
        <f>IF(B61="","",(VLOOKUP(B61,'Tree height category'!$A$2:$C$83,3,FALSE)))</f>
        <v/>
      </c>
      <c r="AI61" s="160"/>
      <c r="AJ61" s="160"/>
      <c r="AK61" s="161"/>
      <c r="AL61" s="162" t="str">
        <f>IF(B61="","",(VLOOKUP(B61,'Tree height category'!$A$2:$G$77,7,FALSE)))</f>
        <v/>
      </c>
      <c r="AM61" s="163"/>
    </row>
    <row r="62" spans="1:39" x14ac:dyDescent="0.25">
      <c r="A62" s="154">
        <v>56</v>
      </c>
      <c r="B62" s="203"/>
      <c r="C62" s="204"/>
      <c r="D62" s="205"/>
      <c r="E62" s="206"/>
      <c r="F62" s="206"/>
      <c r="G62" s="206"/>
      <c r="H62" s="206"/>
      <c r="I62" s="206"/>
      <c r="J62" s="206"/>
      <c r="K62" s="206"/>
      <c r="L62" s="206"/>
      <c r="M62" s="206"/>
      <c r="N62" s="207" t="str">
        <f>IF(V62="","",IF((VLOOKUP(V62,'Tree height category'!$E$2:$F$77,2,FALSE))=0,"",(VLOOKUP(V62,'Tree height category'!$E$2:$F$77,2,FALSE))))</f>
        <v/>
      </c>
      <c r="O62" s="207" t="str">
        <f>IF(B62="","",(IF('SEB Sheet'!B$11="","",VLOOKUP('SEB Sheet'!B$11,'IBRA %'!A$4:E$385,4,FALSE))))</f>
        <v/>
      </c>
      <c r="P62" s="27"/>
      <c r="Q62" s="136" t="str">
        <f t="shared" si="0"/>
        <v/>
      </c>
      <c r="R62" s="22">
        <f t="shared" si="1"/>
        <v>0</v>
      </c>
      <c r="S62" s="139" t="str">
        <f t="shared" si="2"/>
        <v/>
      </c>
      <c r="T62" s="39" t="str">
        <f t="shared" si="3"/>
        <v/>
      </c>
      <c r="U62" s="137" t="str">
        <f t="shared" si="8"/>
        <v/>
      </c>
      <c r="V62" s="24" t="str">
        <f>IF(B62="","",VLOOKUP(B62,'Tree height category'!$A$2:$E$83,5,FALSE))</f>
        <v/>
      </c>
      <c r="W62" s="137" t="str">
        <f t="shared" si="9"/>
        <v/>
      </c>
      <c r="X62" s="137" t="str">
        <f t="shared" si="10"/>
        <v/>
      </c>
      <c r="Y62" s="23" t="str">
        <f t="shared" si="4"/>
        <v/>
      </c>
      <c r="Z62" s="25" t="str">
        <f t="shared" si="5"/>
        <v/>
      </c>
      <c r="AA62" s="26" t="str">
        <f t="shared" si="6"/>
        <v/>
      </c>
      <c r="AB62" s="221" t="str">
        <f t="shared" si="7"/>
        <v/>
      </c>
      <c r="AC62" s="26" t="str">
        <f>IF(P62="","",('SEB Sheet'!$B$8*(AA62*P62)*(IF(C62="",1,C62))))</f>
        <v/>
      </c>
      <c r="AD62" s="158" t="str">
        <f>IF(P62="","",((AC62/'SEB Sheet'!$B$9*'SEB Sheet'!$B$5/1000*'SEB Sheet'!$B$7*'SEB Sheet'!$B$6))*1.055)</f>
        <v/>
      </c>
      <c r="AE62" s="146"/>
      <c r="AF62" s="146"/>
      <c r="AG62" s="147" t="str">
        <f>IF(B62="","",(VLOOKUP(B62,'Tree height category'!$A$2:$C$83,2,FALSE)))</f>
        <v/>
      </c>
      <c r="AH62" s="148" t="str">
        <f>IF(B62="","",(VLOOKUP(B62,'Tree height category'!$A$2:$C$83,3,FALSE)))</f>
        <v/>
      </c>
      <c r="AI62" s="160"/>
      <c r="AJ62" s="160"/>
      <c r="AK62" s="161"/>
      <c r="AL62" s="162" t="str">
        <f>IF(B62="","",(VLOOKUP(B62,'Tree height category'!$A$2:$G$77,7,FALSE)))</f>
        <v/>
      </c>
      <c r="AM62" s="163"/>
    </row>
    <row r="63" spans="1:39" x14ac:dyDescent="0.25">
      <c r="A63" s="154">
        <v>57</v>
      </c>
      <c r="B63" s="203"/>
      <c r="C63" s="204"/>
      <c r="D63" s="205"/>
      <c r="E63" s="206"/>
      <c r="F63" s="206"/>
      <c r="G63" s="206"/>
      <c r="H63" s="206"/>
      <c r="I63" s="206"/>
      <c r="J63" s="206"/>
      <c r="K63" s="206"/>
      <c r="L63" s="206"/>
      <c r="M63" s="206"/>
      <c r="N63" s="207" t="str">
        <f>IF(V63="","",IF((VLOOKUP(V63,'Tree height category'!$E$2:$F$77,2,FALSE))=0,"",(VLOOKUP(V63,'Tree height category'!$E$2:$F$77,2,FALSE))))</f>
        <v/>
      </c>
      <c r="O63" s="207" t="str">
        <f>IF(B63="","",(IF('SEB Sheet'!B$11="","",VLOOKUP('SEB Sheet'!B$11,'IBRA %'!A$4:E$385,4,FALSE))))</f>
        <v/>
      </c>
      <c r="P63" s="27"/>
      <c r="Q63" s="136" t="str">
        <f t="shared" si="0"/>
        <v/>
      </c>
      <c r="R63" s="22">
        <f t="shared" si="1"/>
        <v>0</v>
      </c>
      <c r="S63" s="139" t="str">
        <f t="shared" si="2"/>
        <v/>
      </c>
      <c r="T63" s="39" t="str">
        <f t="shared" si="3"/>
        <v/>
      </c>
      <c r="U63" s="137" t="str">
        <f t="shared" si="8"/>
        <v/>
      </c>
      <c r="V63" s="24" t="str">
        <f>IF(B63="","",VLOOKUP(B63,'Tree height category'!$A$2:$E$83,5,FALSE))</f>
        <v/>
      </c>
      <c r="W63" s="137" t="str">
        <f t="shared" si="9"/>
        <v/>
      </c>
      <c r="X63" s="137" t="str">
        <f t="shared" si="10"/>
        <v/>
      </c>
      <c r="Y63" s="23" t="str">
        <f t="shared" si="4"/>
        <v/>
      </c>
      <c r="Z63" s="25" t="str">
        <f t="shared" si="5"/>
        <v/>
      </c>
      <c r="AA63" s="26" t="str">
        <f t="shared" si="6"/>
        <v/>
      </c>
      <c r="AB63" s="221" t="str">
        <f t="shared" si="7"/>
        <v/>
      </c>
      <c r="AC63" s="26" t="str">
        <f>IF(P63="","",('SEB Sheet'!$B$8*(AA63*P63)*(IF(C63="",1,C63))))</f>
        <v/>
      </c>
      <c r="AD63" s="158" t="str">
        <f>IF(P63="","",((AC63/'SEB Sheet'!$B$9*'SEB Sheet'!$B$5/1000*'SEB Sheet'!$B$7*'SEB Sheet'!$B$6))*1.055)</f>
        <v/>
      </c>
      <c r="AE63" s="146"/>
      <c r="AF63" s="146"/>
      <c r="AG63" s="147" t="str">
        <f>IF(B63="","",(VLOOKUP(B63,'Tree height category'!$A$2:$C$83,2,FALSE)))</f>
        <v/>
      </c>
      <c r="AH63" s="148" t="str">
        <f>IF(B63="","",(VLOOKUP(B63,'Tree height category'!$A$2:$C$83,3,FALSE)))</f>
        <v/>
      </c>
      <c r="AI63" s="160"/>
      <c r="AJ63" s="160"/>
      <c r="AK63" s="161"/>
      <c r="AL63" s="162" t="str">
        <f>IF(B63="","",(VLOOKUP(B63,'Tree height category'!$A$2:$G$77,7,FALSE)))</f>
        <v/>
      </c>
      <c r="AM63" s="163"/>
    </row>
    <row r="64" spans="1:39" x14ac:dyDescent="0.25">
      <c r="A64" s="154">
        <v>58</v>
      </c>
      <c r="B64" s="203"/>
      <c r="C64" s="204"/>
      <c r="D64" s="205"/>
      <c r="E64" s="206"/>
      <c r="F64" s="206"/>
      <c r="G64" s="206"/>
      <c r="H64" s="206"/>
      <c r="I64" s="206"/>
      <c r="J64" s="206"/>
      <c r="K64" s="206"/>
      <c r="L64" s="206"/>
      <c r="M64" s="206"/>
      <c r="N64" s="207" t="str">
        <f>IF(V64="","",IF((VLOOKUP(V64,'Tree height category'!$E$2:$F$77,2,FALSE))=0,"",(VLOOKUP(V64,'Tree height category'!$E$2:$F$77,2,FALSE))))</f>
        <v/>
      </c>
      <c r="O64" s="207" t="str">
        <f>IF(B64="","",(IF('SEB Sheet'!B$11="","",VLOOKUP('SEB Sheet'!B$11,'IBRA %'!A$4:E$385,4,FALSE))))</f>
        <v/>
      </c>
      <c r="P64" s="27"/>
      <c r="Q64" s="136" t="str">
        <f t="shared" si="0"/>
        <v/>
      </c>
      <c r="R64" s="22">
        <f t="shared" si="1"/>
        <v>0</v>
      </c>
      <c r="S64" s="139" t="str">
        <f t="shared" si="2"/>
        <v/>
      </c>
      <c r="T64" s="39" t="str">
        <f t="shared" si="3"/>
        <v/>
      </c>
      <c r="U64" s="137" t="str">
        <f t="shared" si="8"/>
        <v/>
      </c>
      <c r="V64" s="24" t="str">
        <f>IF(B64="","",VLOOKUP(B64,'Tree height category'!$A$2:$E$83,5,FALSE))</f>
        <v/>
      </c>
      <c r="W64" s="137" t="str">
        <f t="shared" si="9"/>
        <v/>
      </c>
      <c r="X64" s="137" t="str">
        <f t="shared" si="10"/>
        <v/>
      </c>
      <c r="Y64" s="23" t="str">
        <f t="shared" si="4"/>
        <v/>
      </c>
      <c r="Z64" s="25" t="str">
        <f t="shared" si="5"/>
        <v/>
      </c>
      <c r="AA64" s="26" t="str">
        <f t="shared" si="6"/>
        <v/>
      </c>
      <c r="AB64" s="221" t="str">
        <f t="shared" si="7"/>
        <v/>
      </c>
      <c r="AC64" s="26" t="str">
        <f>IF(P64="","",('SEB Sheet'!$B$8*(AA64*P64)*(IF(C64="",1,C64))))</f>
        <v/>
      </c>
      <c r="AD64" s="158" t="str">
        <f>IF(P64="","",((AC64/'SEB Sheet'!$B$9*'SEB Sheet'!$B$5/1000*'SEB Sheet'!$B$7*'SEB Sheet'!$B$6))*1.055)</f>
        <v/>
      </c>
      <c r="AE64" s="146"/>
      <c r="AF64" s="146"/>
      <c r="AG64" s="147" t="str">
        <f>IF(B64="","",(VLOOKUP(B64,'Tree height category'!$A$2:$C$83,2,FALSE)))</f>
        <v/>
      </c>
      <c r="AH64" s="148" t="str">
        <f>IF(B64="","",(VLOOKUP(B64,'Tree height category'!$A$2:$C$83,3,FALSE)))</f>
        <v/>
      </c>
      <c r="AI64" s="160"/>
      <c r="AJ64" s="160"/>
      <c r="AK64" s="161"/>
      <c r="AL64" s="162" t="str">
        <f>IF(B64="","",(VLOOKUP(B64,'Tree height category'!$A$2:$G$77,7,FALSE)))</f>
        <v/>
      </c>
      <c r="AM64" s="163"/>
    </row>
    <row r="65" spans="1:39" x14ac:dyDescent="0.25">
      <c r="A65" s="154">
        <v>59</v>
      </c>
      <c r="B65" s="203"/>
      <c r="C65" s="204"/>
      <c r="D65" s="205"/>
      <c r="E65" s="206"/>
      <c r="F65" s="206"/>
      <c r="G65" s="206"/>
      <c r="H65" s="206"/>
      <c r="I65" s="206"/>
      <c r="J65" s="206"/>
      <c r="K65" s="206"/>
      <c r="L65" s="206"/>
      <c r="M65" s="206"/>
      <c r="N65" s="207" t="str">
        <f>IF(V65="","",IF((VLOOKUP(V65,'Tree height category'!$E$2:$F$77,2,FALSE))=0,"",(VLOOKUP(V65,'Tree height category'!$E$2:$F$77,2,FALSE))))</f>
        <v/>
      </c>
      <c r="O65" s="207" t="str">
        <f>IF(B65="","",(IF('SEB Sheet'!B$11="","",VLOOKUP('SEB Sheet'!B$11,'IBRA %'!A$4:E$385,4,FALSE))))</f>
        <v/>
      </c>
      <c r="P65" s="27"/>
      <c r="Q65" s="136" t="str">
        <f t="shared" si="0"/>
        <v/>
      </c>
      <c r="R65" s="22">
        <f t="shared" si="1"/>
        <v>0</v>
      </c>
      <c r="S65" s="139" t="str">
        <f t="shared" si="2"/>
        <v/>
      </c>
      <c r="T65" s="39" t="str">
        <f t="shared" si="3"/>
        <v/>
      </c>
      <c r="U65" s="137" t="str">
        <f t="shared" si="8"/>
        <v/>
      </c>
      <c r="V65" s="24" t="str">
        <f>IF(B65="","",VLOOKUP(B65,'Tree height category'!$A$2:$E$83,5,FALSE))</f>
        <v/>
      </c>
      <c r="W65" s="137" t="str">
        <f t="shared" si="9"/>
        <v/>
      </c>
      <c r="X65" s="137" t="str">
        <f t="shared" si="10"/>
        <v/>
      </c>
      <c r="Y65" s="23" t="str">
        <f t="shared" si="4"/>
        <v/>
      </c>
      <c r="Z65" s="25" t="str">
        <f t="shared" si="5"/>
        <v/>
      </c>
      <c r="AA65" s="26" t="str">
        <f t="shared" si="6"/>
        <v/>
      </c>
      <c r="AB65" s="221" t="str">
        <f t="shared" si="7"/>
        <v/>
      </c>
      <c r="AC65" s="26" t="str">
        <f>IF(P65="","",('SEB Sheet'!$B$8*(AA65*P65)*(IF(C65="",1,C65))))</f>
        <v/>
      </c>
      <c r="AD65" s="158" t="str">
        <f>IF(P65="","",((AC65/'SEB Sheet'!$B$9*'SEB Sheet'!$B$5/1000*'SEB Sheet'!$B$7*'SEB Sheet'!$B$6))*1.055)</f>
        <v/>
      </c>
      <c r="AE65" s="146"/>
      <c r="AF65" s="146"/>
      <c r="AG65" s="147" t="str">
        <f>IF(B65="","",(VLOOKUP(B65,'Tree height category'!$A$2:$C$83,2,FALSE)))</f>
        <v/>
      </c>
      <c r="AH65" s="148" t="str">
        <f>IF(B65="","",(VLOOKUP(B65,'Tree height category'!$A$2:$C$83,3,FALSE)))</f>
        <v/>
      </c>
      <c r="AI65" s="160"/>
      <c r="AJ65" s="160"/>
      <c r="AK65" s="161"/>
      <c r="AL65" s="162" t="str">
        <f>IF(B65="","",(VLOOKUP(B65,'Tree height category'!$A$2:$G$77,7,FALSE)))</f>
        <v/>
      </c>
      <c r="AM65" s="163"/>
    </row>
    <row r="66" spans="1:39" x14ac:dyDescent="0.25">
      <c r="A66" s="154">
        <v>60</v>
      </c>
      <c r="B66" s="203"/>
      <c r="C66" s="204"/>
      <c r="D66" s="205"/>
      <c r="E66" s="206"/>
      <c r="F66" s="206"/>
      <c r="G66" s="206"/>
      <c r="H66" s="206"/>
      <c r="I66" s="206"/>
      <c r="J66" s="206"/>
      <c r="K66" s="206"/>
      <c r="L66" s="206"/>
      <c r="M66" s="206"/>
      <c r="N66" s="207" t="str">
        <f>IF(V66="","",IF((VLOOKUP(V66,'Tree height category'!$E$2:$F$77,2,FALSE))=0,"",(VLOOKUP(V66,'Tree height category'!$E$2:$F$77,2,FALSE))))</f>
        <v/>
      </c>
      <c r="O66" s="207" t="str">
        <f>IF(B66="","",(IF('SEB Sheet'!B$11="","",VLOOKUP('SEB Sheet'!B$11,'IBRA %'!A$4:E$385,4,FALSE))))</f>
        <v/>
      </c>
      <c r="P66" s="27"/>
      <c r="Q66" s="136" t="str">
        <f t="shared" si="0"/>
        <v/>
      </c>
      <c r="R66" s="22">
        <f t="shared" si="1"/>
        <v>0</v>
      </c>
      <c r="S66" s="139" t="str">
        <f t="shared" si="2"/>
        <v/>
      </c>
      <c r="T66" s="39" t="str">
        <f t="shared" si="3"/>
        <v/>
      </c>
      <c r="U66" s="137" t="str">
        <f t="shared" si="8"/>
        <v/>
      </c>
      <c r="V66" s="24" t="str">
        <f>IF(B66="","",VLOOKUP(B66,'Tree height category'!$A$2:$E$83,5,FALSE))</f>
        <v/>
      </c>
      <c r="W66" s="137" t="str">
        <f t="shared" si="9"/>
        <v/>
      </c>
      <c r="X66" s="137" t="str">
        <f t="shared" si="10"/>
        <v/>
      </c>
      <c r="Y66" s="23" t="str">
        <f t="shared" si="4"/>
        <v/>
      </c>
      <c r="Z66" s="25" t="str">
        <f t="shared" si="5"/>
        <v/>
      </c>
      <c r="AA66" s="26" t="str">
        <f t="shared" si="6"/>
        <v/>
      </c>
      <c r="AB66" s="221" t="str">
        <f t="shared" si="7"/>
        <v/>
      </c>
      <c r="AC66" s="26" t="str">
        <f>IF(P66="","",('SEB Sheet'!$B$8*(AA66*P66)*(IF(C66="",1,C66))))</f>
        <v/>
      </c>
      <c r="AD66" s="158" t="str">
        <f>IF(P66="","",((AC66/'SEB Sheet'!$B$9*'SEB Sheet'!$B$5/1000*'SEB Sheet'!$B$7*'SEB Sheet'!$B$6))*1.055)</f>
        <v/>
      </c>
      <c r="AE66" s="146"/>
      <c r="AF66" s="146"/>
      <c r="AG66" s="147" t="str">
        <f>IF(B66="","",(VLOOKUP(B66,'Tree height category'!$A$2:$C$83,2,FALSE)))</f>
        <v/>
      </c>
      <c r="AH66" s="148" t="str">
        <f>IF(B66="","",(VLOOKUP(B66,'Tree height category'!$A$2:$C$83,3,FALSE)))</f>
        <v/>
      </c>
      <c r="AI66" s="160"/>
      <c r="AJ66" s="160"/>
      <c r="AK66" s="161"/>
      <c r="AL66" s="162" t="str">
        <f>IF(B66="","",(VLOOKUP(B66,'Tree height category'!$A$2:$G$77,7,FALSE)))</f>
        <v/>
      </c>
      <c r="AM66" s="163"/>
    </row>
    <row r="67" spans="1:39" x14ac:dyDescent="0.25">
      <c r="A67" s="154">
        <v>61</v>
      </c>
      <c r="B67" s="203"/>
      <c r="C67" s="204"/>
      <c r="D67" s="205"/>
      <c r="E67" s="206"/>
      <c r="F67" s="206"/>
      <c r="G67" s="206"/>
      <c r="H67" s="206"/>
      <c r="I67" s="206"/>
      <c r="J67" s="206"/>
      <c r="K67" s="206"/>
      <c r="L67" s="206"/>
      <c r="M67" s="206"/>
      <c r="N67" s="207" t="str">
        <f>IF(V67="","",IF((VLOOKUP(V67,'Tree height category'!$E$2:$F$77,2,FALSE))=0,"",(VLOOKUP(V67,'Tree height category'!$E$2:$F$77,2,FALSE))))</f>
        <v/>
      </c>
      <c r="O67" s="207" t="str">
        <f>IF(B67="","",(IF('SEB Sheet'!B$11="","",VLOOKUP('SEB Sheet'!B$11,'IBRA %'!A$4:E$385,4,FALSE))))</f>
        <v/>
      </c>
      <c r="P67" s="27"/>
      <c r="Q67" s="136" t="str">
        <f t="shared" si="0"/>
        <v/>
      </c>
      <c r="R67" s="22">
        <f t="shared" si="1"/>
        <v>0</v>
      </c>
      <c r="S67" s="139" t="str">
        <f t="shared" si="2"/>
        <v/>
      </c>
      <c r="T67" s="39" t="str">
        <f t="shared" si="3"/>
        <v/>
      </c>
      <c r="U67" s="137" t="str">
        <f t="shared" si="8"/>
        <v/>
      </c>
      <c r="V67" s="24" t="str">
        <f>IF(B67="","",VLOOKUP(B67,'Tree height category'!$A$2:$E$83,5,FALSE))</f>
        <v/>
      </c>
      <c r="W67" s="137" t="str">
        <f t="shared" si="9"/>
        <v/>
      </c>
      <c r="X67" s="137" t="str">
        <f t="shared" si="10"/>
        <v/>
      </c>
      <c r="Y67" s="23" t="str">
        <f t="shared" si="4"/>
        <v/>
      </c>
      <c r="Z67" s="25" t="str">
        <f t="shared" si="5"/>
        <v/>
      </c>
      <c r="AA67" s="26" t="str">
        <f t="shared" si="6"/>
        <v/>
      </c>
      <c r="AB67" s="221" t="str">
        <f t="shared" si="7"/>
        <v/>
      </c>
      <c r="AC67" s="26" t="str">
        <f>IF(P67="","",('SEB Sheet'!$B$8*(AA67*P67)*(IF(C67="",1,C67))))</f>
        <v/>
      </c>
      <c r="AD67" s="158" t="str">
        <f>IF(P67="","",((AC67/'SEB Sheet'!$B$9*'SEB Sheet'!$B$5/1000*'SEB Sheet'!$B$7*'SEB Sheet'!$B$6))*1.055)</f>
        <v/>
      </c>
      <c r="AE67" s="146"/>
      <c r="AF67" s="146"/>
      <c r="AG67" s="147" t="str">
        <f>IF(B67="","",(VLOOKUP(B67,'Tree height category'!$A$2:$C$83,2,FALSE)))</f>
        <v/>
      </c>
      <c r="AH67" s="148" t="str">
        <f>IF(B67="","",(VLOOKUP(B67,'Tree height category'!$A$2:$C$83,3,FALSE)))</f>
        <v/>
      </c>
      <c r="AI67" s="160"/>
      <c r="AJ67" s="160"/>
      <c r="AK67" s="161"/>
      <c r="AL67" s="162" t="str">
        <f>IF(B67="","",(VLOOKUP(B67,'Tree height category'!$A$2:$G$77,7,FALSE)))</f>
        <v/>
      </c>
      <c r="AM67" s="163"/>
    </row>
    <row r="68" spans="1:39" x14ac:dyDescent="0.25">
      <c r="A68" s="154">
        <v>62</v>
      </c>
      <c r="B68" s="203"/>
      <c r="C68" s="204"/>
      <c r="D68" s="205"/>
      <c r="E68" s="206"/>
      <c r="F68" s="206"/>
      <c r="G68" s="206"/>
      <c r="H68" s="206"/>
      <c r="I68" s="206"/>
      <c r="J68" s="206"/>
      <c r="K68" s="206"/>
      <c r="L68" s="206"/>
      <c r="M68" s="206"/>
      <c r="N68" s="207" t="str">
        <f>IF(V68="","",IF((VLOOKUP(V68,'Tree height category'!$E$2:$F$77,2,FALSE))=0,"",(VLOOKUP(V68,'Tree height category'!$E$2:$F$77,2,FALSE))))</f>
        <v/>
      </c>
      <c r="O68" s="207" t="str">
        <f>IF(B68="","",(IF('SEB Sheet'!B$11="","",VLOOKUP('SEB Sheet'!B$11,'IBRA %'!A$4:E$385,4,FALSE))))</f>
        <v/>
      </c>
      <c r="P68" s="27"/>
      <c r="Q68" s="136" t="str">
        <f t="shared" si="0"/>
        <v/>
      </c>
      <c r="R68" s="22">
        <f t="shared" si="1"/>
        <v>0</v>
      </c>
      <c r="S68" s="139" t="str">
        <f t="shared" si="2"/>
        <v/>
      </c>
      <c r="T68" s="39" t="str">
        <f t="shared" si="3"/>
        <v/>
      </c>
      <c r="U68" s="137" t="str">
        <f t="shared" si="8"/>
        <v/>
      </c>
      <c r="V68" s="24" t="str">
        <f>IF(B68="","",VLOOKUP(B68,'Tree height category'!$A$2:$E$83,5,FALSE))</f>
        <v/>
      </c>
      <c r="W68" s="137" t="str">
        <f t="shared" si="9"/>
        <v/>
      </c>
      <c r="X68" s="137" t="str">
        <f t="shared" si="10"/>
        <v/>
      </c>
      <c r="Y68" s="23" t="str">
        <f t="shared" si="4"/>
        <v/>
      </c>
      <c r="Z68" s="25" t="str">
        <f t="shared" si="5"/>
        <v/>
      </c>
      <c r="AA68" s="26" t="str">
        <f t="shared" si="6"/>
        <v/>
      </c>
      <c r="AB68" s="221" t="str">
        <f t="shared" si="7"/>
        <v/>
      </c>
      <c r="AC68" s="26" t="str">
        <f>IF(P68="","",('SEB Sheet'!$B$8*(AA68*P68)*(IF(C68="",1,C68))))</f>
        <v/>
      </c>
      <c r="AD68" s="158" t="str">
        <f>IF(P68="","",((AC68/'SEB Sheet'!$B$9*'SEB Sheet'!$B$5/1000*'SEB Sheet'!$B$7*'SEB Sheet'!$B$6))*1.055)</f>
        <v/>
      </c>
      <c r="AE68" s="146"/>
      <c r="AF68" s="146"/>
      <c r="AG68" s="147" t="str">
        <f>IF(B68="","",(VLOOKUP(B68,'Tree height category'!$A$2:$C$83,2,FALSE)))</f>
        <v/>
      </c>
      <c r="AH68" s="148" t="str">
        <f>IF(B68="","",(VLOOKUP(B68,'Tree height category'!$A$2:$C$83,3,FALSE)))</f>
        <v/>
      </c>
      <c r="AI68" s="160"/>
      <c r="AJ68" s="160"/>
      <c r="AK68" s="161"/>
      <c r="AL68" s="162" t="str">
        <f>IF(B68="","",(VLOOKUP(B68,'Tree height category'!$A$2:$G$77,7,FALSE)))</f>
        <v/>
      </c>
      <c r="AM68" s="163"/>
    </row>
    <row r="69" spans="1:39" x14ac:dyDescent="0.25">
      <c r="A69" s="154">
        <v>63</v>
      </c>
      <c r="B69" s="203"/>
      <c r="C69" s="204"/>
      <c r="D69" s="205"/>
      <c r="E69" s="206"/>
      <c r="F69" s="206"/>
      <c r="G69" s="206"/>
      <c r="H69" s="206"/>
      <c r="I69" s="206"/>
      <c r="J69" s="206"/>
      <c r="K69" s="206"/>
      <c r="L69" s="206"/>
      <c r="M69" s="206"/>
      <c r="N69" s="207" t="str">
        <f>IF(V69="","",IF((VLOOKUP(V69,'Tree height category'!$E$2:$F$77,2,FALSE))=0,"",(VLOOKUP(V69,'Tree height category'!$E$2:$F$77,2,FALSE))))</f>
        <v/>
      </c>
      <c r="O69" s="207" t="str">
        <f>IF(B69="","",(IF('SEB Sheet'!B$11="","",VLOOKUP('SEB Sheet'!B$11,'IBRA %'!A$4:E$385,4,FALSE))))</f>
        <v/>
      </c>
      <c r="P69" s="27"/>
      <c r="Q69" s="136" t="str">
        <f t="shared" si="0"/>
        <v/>
      </c>
      <c r="R69" s="22">
        <f t="shared" si="1"/>
        <v>0</v>
      </c>
      <c r="S69" s="139" t="str">
        <f t="shared" si="2"/>
        <v/>
      </c>
      <c r="T69" s="39" t="str">
        <f t="shared" si="3"/>
        <v/>
      </c>
      <c r="U69" s="137" t="str">
        <f t="shared" si="8"/>
        <v/>
      </c>
      <c r="V69" s="24" t="str">
        <f>IF(B69="","",VLOOKUP(B69,'Tree height category'!$A$2:$E$83,5,FALSE))</f>
        <v/>
      </c>
      <c r="W69" s="137" t="str">
        <f t="shared" si="9"/>
        <v/>
      </c>
      <c r="X69" s="137" t="str">
        <f t="shared" si="10"/>
        <v/>
      </c>
      <c r="Y69" s="23" t="str">
        <f t="shared" si="4"/>
        <v/>
      </c>
      <c r="Z69" s="25" t="str">
        <f t="shared" si="5"/>
        <v/>
      </c>
      <c r="AA69" s="26" t="str">
        <f t="shared" si="6"/>
        <v/>
      </c>
      <c r="AB69" s="221" t="str">
        <f t="shared" si="7"/>
        <v/>
      </c>
      <c r="AC69" s="26" t="str">
        <f>IF(P69="","",('SEB Sheet'!$B$8*(AA69*P69)*(IF(C69="",1,C69))))</f>
        <v/>
      </c>
      <c r="AD69" s="158" t="str">
        <f>IF(P69="","",((AC69/'SEB Sheet'!$B$9*'SEB Sheet'!$B$5/1000*'SEB Sheet'!$B$7*'SEB Sheet'!$B$6))*1.055)</f>
        <v/>
      </c>
      <c r="AE69" s="146"/>
      <c r="AF69" s="146"/>
      <c r="AG69" s="147" t="str">
        <f>IF(B69="","",(VLOOKUP(B69,'Tree height category'!$A$2:$C$83,2,FALSE)))</f>
        <v/>
      </c>
      <c r="AH69" s="148" t="str">
        <f>IF(B69="","",(VLOOKUP(B69,'Tree height category'!$A$2:$C$83,3,FALSE)))</f>
        <v/>
      </c>
      <c r="AI69" s="160"/>
      <c r="AJ69" s="160"/>
      <c r="AK69" s="161"/>
      <c r="AL69" s="162" t="str">
        <f>IF(B69="","",(VLOOKUP(B69,'Tree height category'!$A$2:$G$77,7,FALSE)))</f>
        <v/>
      </c>
      <c r="AM69" s="163"/>
    </row>
    <row r="70" spans="1:39" x14ac:dyDescent="0.25">
      <c r="A70" s="154">
        <v>64</v>
      </c>
      <c r="B70" s="203"/>
      <c r="C70" s="204"/>
      <c r="D70" s="205"/>
      <c r="E70" s="206"/>
      <c r="F70" s="206"/>
      <c r="G70" s="206"/>
      <c r="H70" s="206"/>
      <c r="I70" s="206"/>
      <c r="J70" s="206"/>
      <c r="K70" s="206"/>
      <c r="L70" s="206"/>
      <c r="M70" s="206"/>
      <c r="N70" s="207" t="str">
        <f>IF(V70="","",IF((VLOOKUP(V70,'Tree height category'!$E$2:$F$77,2,FALSE))=0,"",(VLOOKUP(V70,'Tree height category'!$E$2:$F$77,2,FALSE))))</f>
        <v/>
      </c>
      <c r="O70" s="207" t="str">
        <f>IF(B70="","",(IF('SEB Sheet'!B$11="","",VLOOKUP('SEB Sheet'!B$11,'IBRA %'!A$4:E$385,4,FALSE))))</f>
        <v/>
      </c>
      <c r="P70" s="27"/>
      <c r="Q70" s="136" t="str">
        <f t="shared" si="0"/>
        <v/>
      </c>
      <c r="R70" s="22">
        <f t="shared" si="1"/>
        <v>0</v>
      </c>
      <c r="S70" s="139" t="str">
        <f t="shared" si="2"/>
        <v/>
      </c>
      <c r="T70" s="39" t="str">
        <f t="shared" si="3"/>
        <v/>
      </c>
      <c r="U70" s="137" t="str">
        <f t="shared" si="8"/>
        <v/>
      </c>
      <c r="V70" s="24" t="str">
        <f>IF(B70="","",VLOOKUP(B70,'Tree height category'!$A$2:$E$83,5,FALSE))</f>
        <v/>
      </c>
      <c r="W70" s="137" t="str">
        <f t="shared" si="9"/>
        <v/>
      </c>
      <c r="X70" s="137" t="str">
        <f t="shared" si="10"/>
        <v/>
      </c>
      <c r="Y70" s="23" t="str">
        <f t="shared" si="4"/>
        <v/>
      </c>
      <c r="Z70" s="25" t="str">
        <f t="shared" si="5"/>
        <v/>
      </c>
      <c r="AA70" s="26" t="str">
        <f t="shared" si="6"/>
        <v/>
      </c>
      <c r="AB70" s="221" t="str">
        <f t="shared" si="7"/>
        <v/>
      </c>
      <c r="AC70" s="26" t="str">
        <f>IF(P70="","",('SEB Sheet'!$B$8*(AA70*P70)*(IF(C70="",1,C70))))</f>
        <v/>
      </c>
      <c r="AD70" s="158" t="str">
        <f>IF(P70="","",((AC70/'SEB Sheet'!$B$9*'SEB Sheet'!$B$5/1000*'SEB Sheet'!$B$7*'SEB Sheet'!$B$6))*1.055)</f>
        <v/>
      </c>
      <c r="AE70" s="146"/>
      <c r="AF70" s="146"/>
      <c r="AG70" s="147" t="str">
        <f>IF(B70="","",(VLOOKUP(B70,'Tree height category'!$A$2:$C$83,2,FALSE)))</f>
        <v/>
      </c>
      <c r="AH70" s="148" t="str">
        <f>IF(B70="","",(VLOOKUP(B70,'Tree height category'!$A$2:$C$83,3,FALSE)))</f>
        <v/>
      </c>
      <c r="AI70" s="160"/>
      <c r="AJ70" s="160"/>
      <c r="AK70" s="161"/>
      <c r="AL70" s="162" t="str">
        <f>IF(B70="","",(VLOOKUP(B70,'Tree height category'!$A$2:$G$77,7,FALSE)))</f>
        <v/>
      </c>
      <c r="AM70" s="163"/>
    </row>
    <row r="71" spans="1:39" x14ac:dyDescent="0.25">
      <c r="A71" s="154">
        <v>65</v>
      </c>
      <c r="B71" s="203"/>
      <c r="C71" s="204"/>
      <c r="D71" s="205"/>
      <c r="E71" s="206"/>
      <c r="F71" s="206"/>
      <c r="G71" s="206"/>
      <c r="H71" s="206"/>
      <c r="I71" s="206"/>
      <c r="J71" s="206"/>
      <c r="K71" s="206"/>
      <c r="L71" s="206"/>
      <c r="M71" s="206"/>
      <c r="N71" s="207" t="str">
        <f>IF(V71="","",IF((VLOOKUP(V71,'Tree height category'!$E$2:$F$77,2,FALSE))=0,"",(VLOOKUP(V71,'Tree height category'!$E$2:$F$77,2,FALSE))))</f>
        <v/>
      </c>
      <c r="O71" s="207" t="str">
        <f>IF(B71="","",(IF('SEB Sheet'!B$11="","",VLOOKUP('SEB Sheet'!B$11,'IBRA %'!A$4:E$385,4,FALSE))))</f>
        <v/>
      </c>
      <c r="P71" s="27"/>
      <c r="Q71" s="136" t="str">
        <f t="shared" ref="Q71:Q134" si="11">IF(D71="","",(IF($D71&gt;(AH71*1.333333),4,($D71/AH71*3)))*1.25)</f>
        <v/>
      </c>
      <c r="R71" s="22">
        <f t="shared" ref="R71:R134" si="12">IF(E71&lt;=40,E71*0.08,(IF(E71&lt;=80,3.2+(E71-40)*0.04,(IF(E71&gt;80,4.8+(E71-80)*0.02," ")))))</f>
        <v>0</v>
      </c>
      <c r="S71" s="139" t="str">
        <f t="shared" ref="S71:S134" si="13">IF(F71="","",((100-$F71)*0.03))</f>
        <v/>
      </c>
      <c r="T71" s="39" t="str">
        <f t="shared" ref="T71:T134" si="14">IF(B71="","",(IF((G71*1+H71*4+I71*8)&lt;1,0,IF((AND((G71*1+H71*4+I71*8)&gt;=1,(G71*1+H71*4+I71*8)&lt;5)),1,IF((G71*1+H71*4+I71*8)&gt;=5,2))))*0.6)</f>
        <v/>
      </c>
      <c r="U71" s="137" t="str">
        <f t="shared" ref="U71:U134" si="15">IF(O71="","",((100-O71)*0.016))</f>
        <v/>
      </c>
      <c r="V71" s="24" t="str">
        <f>IF(B71="","",VLOOKUP(B71,'Tree height category'!$A$2:$E$83,5,FALSE))</f>
        <v/>
      </c>
      <c r="W71" s="137" t="str">
        <f t="shared" si="9"/>
        <v/>
      </c>
      <c r="X71" s="137" t="str">
        <f t="shared" si="10"/>
        <v/>
      </c>
      <c r="Y71" s="23" t="str">
        <f t="shared" ref="Y71:Y134" si="16">IF(B71="","",(((SUM(Q71,R71,S71,T71,W71,X71,U71))*SUM(Q71,R71,S71,T71,W71,X71,U71))*SUM(Q71,R71,S71,T71,W71,X71,U71))/55.5)</f>
        <v/>
      </c>
      <c r="Z71" s="25" t="str">
        <f t="shared" ref="Z71:Z134" si="17">IF(B71="","",(IF(Y71&lt;20,0.032,IF(AND(Y71&gt;=20,Y71&lt;30),0.048,IF(AND(Y71&gt;=30,Y71&lt;41),0.064,IF(AND(Y71&gt;=41,Y71&lt;61),0.08,IF(Y71&gt;=61,0.096,0)))))))</f>
        <v/>
      </c>
      <c r="AA71" s="26" t="str">
        <f t="shared" ref="AA71:AA134" si="18">IF(B71="","",IF(Y71&gt;155.3,15,(Y71*Z71)))</f>
        <v/>
      </c>
      <c r="AB71" s="221" t="str">
        <f t="shared" ref="AB71:AB134" si="19">IF(B71="","",(AA71*(IF(C71="",1,C71))))</f>
        <v/>
      </c>
      <c r="AC71" s="26" t="str">
        <f>IF(P71="","",('SEB Sheet'!$B$8*(AA71*P71)*(IF(C71="",1,C71))))</f>
        <v/>
      </c>
      <c r="AD71" s="158" t="str">
        <f>IF(P71="","",((AC71/'SEB Sheet'!$B$9*'SEB Sheet'!$B$5/1000*'SEB Sheet'!$B$7*'SEB Sheet'!$B$6))*1.055)</f>
        <v/>
      </c>
      <c r="AE71" s="146"/>
      <c r="AF71" s="146"/>
      <c r="AG71" s="147" t="str">
        <f>IF(B71="","",(VLOOKUP(B71,'Tree height category'!$A$2:$C$83,2,FALSE)))</f>
        <v/>
      </c>
      <c r="AH71" s="148" t="str">
        <f>IF(B71="","",(VLOOKUP(B71,'Tree height category'!$A$2:$C$83,3,FALSE)))</f>
        <v/>
      </c>
      <c r="AI71" s="161"/>
      <c r="AJ71" s="161"/>
      <c r="AK71" s="161"/>
      <c r="AL71" s="162" t="str">
        <f>IF(B71="","",(VLOOKUP(B71,'Tree height category'!$A$2:$G$77,7,FALSE)))</f>
        <v/>
      </c>
      <c r="AM71" s="163"/>
    </row>
    <row r="72" spans="1:39" x14ac:dyDescent="0.25">
      <c r="A72" s="154">
        <v>66</v>
      </c>
      <c r="B72" s="203"/>
      <c r="C72" s="204"/>
      <c r="D72" s="205"/>
      <c r="E72" s="206"/>
      <c r="F72" s="206"/>
      <c r="G72" s="206"/>
      <c r="H72" s="206"/>
      <c r="I72" s="206"/>
      <c r="J72" s="206"/>
      <c r="K72" s="206"/>
      <c r="L72" s="206"/>
      <c r="M72" s="206"/>
      <c r="N72" s="207" t="str">
        <f>IF(V72="","",IF((VLOOKUP(V72,'Tree height category'!$E$2:$F$77,2,FALSE))=0,"",(VLOOKUP(V72,'Tree height category'!$E$2:$F$77,2,FALSE))))</f>
        <v/>
      </c>
      <c r="O72" s="207" t="str">
        <f>IF(B72="","",(IF('SEB Sheet'!B$11="","",VLOOKUP('SEB Sheet'!B$11,'IBRA %'!A$4:E$385,4,FALSE))))</f>
        <v/>
      </c>
      <c r="P72" s="27"/>
      <c r="Q72" s="136" t="str">
        <f t="shared" si="11"/>
        <v/>
      </c>
      <c r="R72" s="22">
        <f t="shared" si="12"/>
        <v>0</v>
      </c>
      <c r="S72" s="139" t="str">
        <f t="shared" si="13"/>
        <v/>
      </c>
      <c r="T72" s="39" t="str">
        <f t="shared" si="14"/>
        <v/>
      </c>
      <c r="U72" s="137" t="str">
        <f t="shared" si="15"/>
        <v/>
      </c>
      <c r="V72" s="24" t="str">
        <f>IF(B72="","",VLOOKUP(B72,'Tree height category'!$A$2:$E$83,5,FALSE))</f>
        <v/>
      </c>
      <c r="W72" s="137" t="str">
        <f t="shared" ref="W72:W135" si="20">IF(B72="","",IF((J72*0.125+K72*0.5+L72*4+M72*16)&lt;0.125,0,IF((J72*0.125+K72*0.5+L72*4+M72*16)&lt;0.5,0.6,IF((J72*0.125+K72*0.5+L72*4+M72*16)&lt;4,1,IF((J72*0.125+K72*0.5+L72*4+M72*16)&lt;16,1.4,IF((J72*0.125+K72*0.5+L72*4+M72*16)&gt;=16,1.8))))))</f>
        <v/>
      </c>
      <c r="X72" s="137" t="str">
        <f t="shared" ref="X72:X135" si="21">IF(B72="","",((IF(N72="R",1,IF(N72="V",2,IF(N72="E",3,0)))))*0.3)</f>
        <v/>
      </c>
      <c r="Y72" s="23" t="str">
        <f t="shared" si="16"/>
        <v/>
      </c>
      <c r="Z72" s="25" t="str">
        <f t="shared" si="17"/>
        <v/>
      </c>
      <c r="AA72" s="26" t="str">
        <f t="shared" si="18"/>
        <v/>
      </c>
      <c r="AB72" s="221" t="str">
        <f t="shared" si="19"/>
        <v/>
      </c>
      <c r="AC72" s="26" t="str">
        <f>IF(P72="","",('SEB Sheet'!$B$8*(AA72*P72)*(IF(C72="",1,C72))))</f>
        <v/>
      </c>
      <c r="AD72" s="158" t="str">
        <f>IF(P72="","",((AC72/'SEB Sheet'!$B$9*'SEB Sheet'!$B$5/1000*'SEB Sheet'!$B$7*'SEB Sheet'!$B$6))*1.055)</f>
        <v/>
      </c>
      <c r="AE72" s="146"/>
      <c r="AF72" s="146"/>
      <c r="AG72" s="147" t="str">
        <f>IF(B72="","",(VLOOKUP(B72,'Tree height category'!$A$2:$C$83,2,FALSE)))</f>
        <v/>
      </c>
      <c r="AH72" s="148" t="str">
        <f>IF(B72="","",(VLOOKUP(B72,'Tree height category'!$A$2:$C$83,3,FALSE)))</f>
        <v/>
      </c>
      <c r="AI72" s="161"/>
      <c r="AJ72" s="161"/>
      <c r="AK72" s="161"/>
      <c r="AL72" s="162" t="str">
        <f>IF(B72="","",(VLOOKUP(B72,'Tree height category'!$A$2:$G$77,7,FALSE)))</f>
        <v/>
      </c>
      <c r="AM72" s="163"/>
    </row>
    <row r="73" spans="1:39" x14ac:dyDescent="0.25">
      <c r="A73" s="154">
        <v>67</v>
      </c>
      <c r="B73" s="203"/>
      <c r="C73" s="204"/>
      <c r="D73" s="205"/>
      <c r="E73" s="206"/>
      <c r="F73" s="206"/>
      <c r="G73" s="206"/>
      <c r="H73" s="206"/>
      <c r="I73" s="206"/>
      <c r="J73" s="206"/>
      <c r="K73" s="206"/>
      <c r="L73" s="206"/>
      <c r="M73" s="206"/>
      <c r="N73" s="207" t="str">
        <f>IF(V73="","",IF((VLOOKUP(V73,'Tree height category'!$E$2:$F$77,2,FALSE))=0,"",(VLOOKUP(V73,'Tree height category'!$E$2:$F$77,2,FALSE))))</f>
        <v/>
      </c>
      <c r="O73" s="207" t="str">
        <f>IF(B73="","",(IF('SEB Sheet'!B$11="","",VLOOKUP('SEB Sheet'!B$11,'IBRA %'!A$4:E$385,4,FALSE))))</f>
        <v/>
      </c>
      <c r="P73" s="27"/>
      <c r="Q73" s="136" t="str">
        <f t="shared" si="11"/>
        <v/>
      </c>
      <c r="R73" s="22">
        <f t="shared" si="12"/>
        <v>0</v>
      </c>
      <c r="S73" s="139" t="str">
        <f t="shared" si="13"/>
        <v/>
      </c>
      <c r="T73" s="39" t="str">
        <f t="shared" si="14"/>
        <v/>
      </c>
      <c r="U73" s="137" t="str">
        <f t="shared" si="15"/>
        <v/>
      </c>
      <c r="V73" s="24" t="str">
        <f>IF(B73="","",VLOOKUP(B73,'Tree height category'!$A$2:$E$83,5,FALSE))</f>
        <v/>
      </c>
      <c r="W73" s="137" t="str">
        <f t="shared" si="20"/>
        <v/>
      </c>
      <c r="X73" s="137" t="str">
        <f t="shared" si="21"/>
        <v/>
      </c>
      <c r="Y73" s="23" t="str">
        <f t="shared" si="16"/>
        <v/>
      </c>
      <c r="Z73" s="25" t="str">
        <f t="shared" si="17"/>
        <v/>
      </c>
      <c r="AA73" s="26" t="str">
        <f t="shared" si="18"/>
        <v/>
      </c>
      <c r="AB73" s="221" t="str">
        <f t="shared" si="19"/>
        <v/>
      </c>
      <c r="AC73" s="26" t="str">
        <f>IF(P73="","",('SEB Sheet'!$B$8*(AA73*P73)*(IF(C73="",1,C73))))</f>
        <v/>
      </c>
      <c r="AD73" s="158" t="str">
        <f>IF(P73="","",((AC73/'SEB Sheet'!$B$9*'SEB Sheet'!$B$5/1000*'SEB Sheet'!$B$7*'SEB Sheet'!$B$6))*1.055)</f>
        <v/>
      </c>
      <c r="AE73" s="146"/>
      <c r="AF73" s="146"/>
      <c r="AG73" s="147" t="str">
        <f>IF(B73="","",(VLOOKUP(B73,'Tree height category'!$A$2:$C$83,2,FALSE)))</f>
        <v/>
      </c>
      <c r="AH73" s="148" t="str">
        <f>IF(B73="","",(VLOOKUP(B73,'Tree height category'!$A$2:$C$83,3,FALSE)))</f>
        <v/>
      </c>
      <c r="AI73" s="161"/>
      <c r="AJ73" s="161"/>
      <c r="AK73" s="161"/>
      <c r="AL73" s="162" t="str">
        <f>IF(B73="","",(VLOOKUP(B73,'Tree height category'!$A$2:$G$77,7,FALSE)))</f>
        <v/>
      </c>
      <c r="AM73" s="163"/>
    </row>
    <row r="74" spans="1:39" x14ac:dyDescent="0.25">
      <c r="A74" s="154">
        <v>68</v>
      </c>
      <c r="B74" s="203"/>
      <c r="C74" s="204"/>
      <c r="D74" s="205"/>
      <c r="E74" s="206"/>
      <c r="F74" s="206"/>
      <c r="G74" s="206"/>
      <c r="H74" s="206"/>
      <c r="I74" s="206"/>
      <c r="J74" s="206"/>
      <c r="K74" s="206"/>
      <c r="L74" s="206"/>
      <c r="M74" s="206"/>
      <c r="N74" s="207" t="str">
        <f>IF(V74="","",IF((VLOOKUP(V74,'Tree height category'!$E$2:$F$77,2,FALSE))=0,"",(VLOOKUP(V74,'Tree height category'!$E$2:$F$77,2,FALSE))))</f>
        <v/>
      </c>
      <c r="O74" s="207" t="str">
        <f>IF(B74="","",(IF('SEB Sheet'!B$11="","",VLOOKUP('SEB Sheet'!B$11,'IBRA %'!A$4:E$385,4,FALSE))))</f>
        <v/>
      </c>
      <c r="P74" s="27"/>
      <c r="Q74" s="136" t="str">
        <f t="shared" si="11"/>
        <v/>
      </c>
      <c r="R74" s="22">
        <f t="shared" si="12"/>
        <v>0</v>
      </c>
      <c r="S74" s="139" t="str">
        <f t="shared" si="13"/>
        <v/>
      </c>
      <c r="T74" s="39" t="str">
        <f t="shared" si="14"/>
        <v/>
      </c>
      <c r="U74" s="137" t="str">
        <f t="shared" si="15"/>
        <v/>
      </c>
      <c r="V74" s="24" t="str">
        <f>IF(B74="","",VLOOKUP(B74,'Tree height category'!$A$2:$E$83,5,FALSE))</f>
        <v/>
      </c>
      <c r="W74" s="137" t="str">
        <f t="shared" si="20"/>
        <v/>
      </c>
      <c r="X74" s="137" t="str">
        <f t="shared" si="21"/>
        <v/>
      </c>
      <c r="Y74" s="23" t="str">
        <f t="shared" si="16"/>
        <v/>
      </c>
      <c r="Z74" s="25" t="str">
        <f t="shared" si="17"/>
        <v/>
      </c>
      <c r="AA74" s="26" t="str">
        <f t="shared" si="18"/>
        <v/>
      </c>
      <c r="AB74" s="221" t="str">
        <f t="shared" si="19"/>
        <v/>
      </c>
      <c r="AC74" s="26" t="str">
        <f>IF(P74="","",('SEB Sheet'!$B$8*(AA74*P74)*(IF(C74="",1,C74))))</f>
        <v/>
      </c>
      <c r="AD74" s="158" t="str">
        <f>IF(P74="","",((AC74/'SEB Sheet'!$B$9*'SEB Sheet'!$B$5/1000*'SEB Sheet'!$B$7*'SEB Sheet'!$B$6))*1.055)</f>
        <v/>
      </c>
      <c r="AE74" s="146"/>
      <c r="AF74" s="146"/>
      <c r="AG74" s="147" t="str">
        <f>IF(B74="","",(VLOOKUP(B74,'Tree height category'!$A$2:$C$83,2,FALSE)))</f>
        <v/>
      </c>
      <c r="AH74" s="148" t="str">
        <f>IF(B74="","",(VLOOKUP(B74,'Tree height category'!$A$2:$C$83,3,FALSE)))</f>
        <v/>
      </c>
      <c r="AI74" s="161"/>
      <c r="AJ74" s="161"/>
      <c r="AK74" s="161"/>
      <c r="AL74" s="162" t="str">
        <f>IF(B74="","",(VLOOKUP(B74,'Tree height category'!$A$2:$G$77,7,FALSE)))</f>
        <v/>
      </c>
      <c r="AM74" s="163"/>
    </row>
    <row r="75" spans="1:39" x14ac:dyDescent="0.25">
      <c r="A75" s="154">
        <v>69</v>
      </c>
      <c r="B75" s="203"/>
      <c r="C75" s="204"/>
      <c r="D75" s="205"/>
      <c r="E75" s="206"/>
      <c r="F75" s="206"/>
      <c r="G75" s="206"/>
      <c r="H75" s="206"/>
      <c r="I75" s="206"/>
      <c r="J75" s="206"/>
      <c r="K75" s="206"/>
      <c r="L75" s="206"/>
      <c r="M75" s="206"/>
      <c r="N75" s="207" t="str">
        <f>IF(V75="","",IF((VLOOKUP(V75,'Tree height category'!$E$2:$F$77,2,FALSE))=0,"",(VLOOKUP(V75,'Tree height category'!$E$2:$F$77,2,FALSE))))</f>
        <v/>
      </c>
      <c r="O75" s="207" t="str">
        <f>IF(B75="","",(IF('SEB Sheet'!B$11="","",VLOOKUP('SEB Sheet'!B$11,'IBRA %'!A$4:E$385,4,FALSE))))</f>
        <v/>
      </c>
      <c r="P75" s="27"/>
      <c r="Q75" s="136" t="str">
        <f t="shared" si="11"/>
        <v/>
      </c>
      <c r="R75" s="22">
        <f t="shared" si="12"/>
        <v>0</v>
      </c>
      <c r="S75" s="139" t="str">
        <f t="shared" si="13"/>
        <v/>
      </c>
      <c r="T75" s="39" t="str">
        <f t="shared" si="14"/>
        <v/>
      </c>
      <c r="U75" s="137" t="str">
        <f t="shared" si="15"/>
        <v/>
      </c>
      <c r="V75" s="24" t="str">
        <f>IF(B75="","",VLOOKUP(B75,'Tree height category'!$A$2:$E$83,5,FALSE))</f>
        <v/>
      </c>
      <c r="W75" s="137" t="str">
        <f t="shared" si="20"/>
        <v/>
      </c>
      <c r="X75" s="137" t="str">
        <f t="shared" si="21"/>
        <v/>
      </c>
      <c r="Y75" s="23" t="str">
        <f t="shared" si="16"/>
        <v/>
      </c>
      <c r="Z75" s="25" t="str">
        <f t="shared" si="17"/>
        <v/>
      </c>
      <c r="AA75" s="26" t="str">
        <f t="shared" si="18"/>
        <v/>
      </c>
      <c r="AB75" s="221" t="str">
        <f t="shared" si="19"/>
        <v/>
      </c>
      <c r="AC75" s="26" t="str">
        <f>IF(P75="","",('SEB Sheet'!$B$8*(AA75*P75)*(IF(C75="",1,C75))))</f>
        <v/>
      </c>
      <c r="AD75" s="158" t="str">
        <f>IF(P75="","",((AC75/'SEB Sheet'!$B$9*'SEB Sheet'!$B$5/1000*'SEB Sheet'!$B$7*'SEB Sheet'!$B$6))*1.055)</f>
        <v/>
      </c>
      <c r="AE75" s="146"/>
      <c r="AF75" s="146"/>
      <c r="AG75" s="147" t="str">
        <f>IF(B75="","",(VLOOKUP(B75,'Tree height category'!$A$2:$C$83,2,FALSE)))</f>
        <v/>
      </c>
      <c r="AH75" s="148" t="str">
        <f>IF(B75="","",(VLOOKUP(B75,'Tree height category'!$A$2:$C$83,3,FALSE)))</f>
        <v/>
      </c>
      <c r="AI75" s="161"/>
      <c r="AJ75" s="161"/>
      <c r="AK75" s="161"/>
      <c r="AL75" s="162" t="str">
        <f>IF(B75="","",(VLOOKUP(B75,'Tree height category'!$A$2:$G$77,7,FALSE)))</f>
        <v/>
      </c>
      <c r="AM75" s="163"/>
    </row>
    <row r="76" spans="1:39" x14ac:dyDescent="0.25">
      <c r="A76" s="154">
        <v>70</v>
      </c>
      <c r="B76" s="203"/>
      <c r="C76" s="204"/>
      <c r="D76" s="205"/>
      <c r="E76" s="206"/>
      <c r="F76" s="206"/>
      <c r="G76" s="206"/>
      <c r="H76" s="206"/>
      <c r="I76" s="206"/>
      <c r="J76" s="206"/>
      <c r="K76" s="206"/>
      <c r="L76" s="206"/>
      <c r="M76" s="206"/>
      <c r="N76" s="207" t="str">
        <f>IF(V76="","",IF((VLOOKUP(V76,'Tree height category'!$E$2:$F$77,2,FALSE))=0,"",(VLOOKUP(V76,'Tree height category'!$E$2:$F$77,2,FALSE))))</f>
        <v/>
      </c>
      <c r="O76" s="207" t="str">
        <f>IF(B76="","",(IF('SEB Sheet'!B$11="","",VLOOKUP('SEB Sheet'!B$11,'IBRA %'!A$4:E$385,4,FALSE))))</f>
        <v/>
      </c>
      <c r="P76" s="27"/>
      <c r="Q76" s="136" t="str">
        <f t="shared" si="11"/>
        <v/>
      </c>
      <c r="R76" s="22">
        <f t="shared" si="12"/>
        <v>0</v>
      </c>
      <c r="S76" s="139" t="str">
        <f t="shared" si="13"/>
        <v/>
      </c>
      <c r="T76" s="39" t="str">
        <f t="shared" si="14"/>
        <v/>
      </c>
      <c r="U76" s="137" t="str">
        <f t="shared" si="15"/>
        <v/>
      </c>
      <c r="V76" s="24" t="str">
        <f>IF(B76="","",VLOOKUP(B76,'Tree height category'!$A$2:$E$83,5,FALSE))</f>
        <v/>
      </c>
      <c r="W76" s="137" t="str">
        <f t="shared" si="20"/>
        <v/>
      </c>
      <c r="X76" s="137" t="str">
        <f t="shared" si="21"/>
        <v/>
      </c>
      <c r="Y76" s="23" t="str">
        <f t="shared" si="16"/>
        <v/>
      </c>
      <c r="Z76" s="25" t="str">
        <f t="shared" si="17"/>
        <v/>
      </c>
      <c r="AA76" s="26" t="str">
        <f t="shared" si="18"/>
        <v/>
      </c>
      <c r="AB76" s="221" t="str">
        <f t="shared" si="19"/>
        <v/>
      </c>
      <c r="AC76" s="26" t="str">
        <f>IF(P76="","",('SEB Sheet'!$B$8*(AA76*P76)*(IF(C76="",1,C76))))</f>
        <v/>
      </c>
      <c r="AD76" s="158" t="str">
        <f>IF(P76="","",((AC76/'SEB Sheet'!$B$9*'SEB Sheet'!$B$5/1000*'SEB Sheet'!$B$7*'SEB Sheet'!$B$6))*1.055)</f>
        <v/>
      </c>
      <c r="AE76" s="146"/>
      <c r="AF76" s="146"/>
      <c r="AG76" s="147" t="str">
        <f>IF(B76="","",(VLOOKUP(B76,'Tree height category'!$A$2:$C$83,2,FALSE)))</f>
        <v/>
      </c>
      <c r="AH76" s="148" t="str">
        <f>IF(B76="","",(VLOOKUP(B76,'Tree height category'!$A$2:$C$83,3,FALSE)))</f>
        <v/>
      </c>
      <c r="AI76" s="161"/>
      <c r="AJ76" s="161"/>
      <c r="AK76" s="161"/>
      <c r="AL76" s="162" t="str">
        <f>IF(B76="","",(VLOOKUP(B76,'Tree height category'!$A$2:$G$77,7,FALSE)))</f>
        <v/>
      </c>
      <c r="AM76" s="163"/>
    </row>
    <row r="77" spans="1:39" x14ac:dyDescent="0.25">
      <c r="A77" s="154">
        <v>71</v>
      </c>
      <c r="B77" s="203"/>
      <c r="C77" s="204"/>
      <c r="D77" s="205"/>
      <c r="E77" s="206"/>
      <c r="F77" s="206"/>
      <c r="G77" s="206"/>
      <c r="H77" s="206"/>
      <c r="I77" s="206"/>
      <c r="J77" s="206"/>
      <c r="K77" s="206"/>
      <c r="L77" s="206"/>
      <c r="M77" s="206"/>
      <c r="N77" s="207" t="str">
        <f>IF(V77="","",IF((VLOOKUP(V77,'Tree height category'!$E$2:$F$77,2,FALSE))=0,"",(VLOOKUP(V77,'Tree height category'!$E$2:$F$77,2,FALSE))))</f>
        <v/>
      </c>
      <c r="O77" s="207" t="str">
        <f>IF(B77="","",(IF('SEB Sheet'!B$11="","",VLOOKUP('SEB Sheet'!B$11,'IBRA %'!A$4:E$385,4,FALSE))))</f>
        <v/>
      </c>
      <c r="P77" s="27"/>
      <c r="Q77" s="136" t="str">
        <f t="shared" si="11"/>
        <v/>
      </c>
      <c r="R77" s="22">
        <f t="shared" si="12"/>
        <v>0</v>
      </c>
      <c r="S77" s="139" t="str">
        <f t="shared" si="13"/>
        <v/>
      </c>
      <c r="T77" s="39" t="str">
        <f t="shared" si="14"/>
        <v/>
      </c>
      <c r="U77" s="137" t="str">
        <f t="shared" si="15"/>
        <v/>
      </c>
      <c r="V77" s="24" t="str">
        <f>IF(B77="","",VLOOKUP(B77,'Tree height category'!$A$2:$E$83,5,FALSE))</f>
        <v/>
      </c>
      <c r="W77" s="137" t="str">
        <f t="shared" si="20"/>
        <v/>
      </c>
      <c r="X77" s="137" t="str">
        <f t="shared" si="21"/>
        <v/>
      </c>
      <c r="Y77" s="23" t="str">
        <f t="shared" si="16"/>
        <v/>
      </c>
      <c r="Z77" s="25" t="str">
        <f t="shared" si="17"/>
        <v/>
      </c>
      <c r="AA77" s="26" t="str">
        <f t="shared" si="18"/>
        <v/>
      </c>
      <c r="AB77" s="221" t="str">
        <f t="shared" si="19"/>
        <v/>
      </c>
      <c r="AC77" s="26" t="str">
        <f>IF(P77="","",('SEB Sheet'!$B$8*(AA77*P77)*(IF(C77="",1,C77))))</f>
        <v/>
      </c>
      <c r="AD77" s="158" t="str">
        <f>IF(P77="","",((AC77/'SEB Sheet'!$B$9*'SEB Sheet'!$B$5/1000*'SEB Sheet'!$B$7*'SEB Sheet'!$B$6))*1.055)</f>
        <v/>
      </c>
      <c r="AE77" s="146"/>
      <c r="AF77" s="146"/>
      <c r="AG77" s="147" t="str">
        <f>IF(B77="","",(VLOOKUP(B77,'Tree height category'!$A$2:$C$83,2,FALSE)))</f>
        <v/>
      </c>
      <c r="AH77" s="148" t="str">
        <f>IF(B77="","",(VLOOKUP(B77,'Tree height category'!$A$2:$C$83,3,FALSE)))</f>
        <v/>
      </c>
      <c r="AI77" s="161"/>
      <c r="AJ77" s="161"/>
      <c r="AK77" s="161"/>
      <c r="AL77" s="162" t="str">
        <f>IF(B77="","",(VLOOKUP(B77,'Tree height category'!$A$2:$G$77,7,FALSE)))</f>
        <v/>
      </c>
      <c r="AM77" s="163"/>
    </row>
    <row r="78" spans="1:39" x14ac:dyDescent="0.25">
      <c r="A78" s="154">
        <v>72</v>
      </c>
      <c r="B78" s="203"/>
      <c r="C78" s="204"/>
      <c r="D78" s="205"/>
      <c r="E78" s="206"/>
      <c r="F78" s="206"/>
      <c r="G78" s="206"/>
      <c r="H78" s="206"/>
      <c r="I78" s="206"/>
      <c r="J78" s="206"/>
      <c r="K78" s="206"/>
      <c r="L78" s="206"/>
      <c r="M78" s="206"/>
      <c r="N78" s="207" t="str">
        <f>IF(V78="","",IF((VLOOKUP(V78,'Tree height category'!$E$2:$F$77,2,FALSE))=0,"",(VLOOKUP(V78,'Tree height category'!$E$2:$F$77,2,FALSE))))</f>
        <v/>
      </c>
      <c r="O78" s="207" t="str">
        <f>IF(B78="","",(IF('SEB Sheet'!B$11="","",VLOOKUP('SEB Sheet'!B$11,'IBRA %'!A$4:E$385,4,FALSE))))</f>
        <v/>
      </c>
      <c r="P78" s="27"/>
      <c r="Q78" s="136" t="str">
        <f t="shared" si="11"/>
        <v/>
      </c>
      <c r="R78" s="22">
        <f t="shared" si="12"/>
        <v>0</v>
      </c>
      <c r="S78" s="139" t="str">
        <f t="shared" si="13"/>
        <v/>
      </c>
      <c r="T78" s="39" t="str">
        <f t="shared" si="14"/>
        <v/>
      </c>
      <c r="U78" s="137" t="str">
        <f t="shared" si="15"/>
        <v/>
      </c>
      <c r="V78" s="24" t="str">
        <f>IF(B78="","",VLOOKUP(B78,'Tree height category'!$A$2:$E$83,5,FALSE))</f>
        <v/>
      </c>
      <c r="W78" s="137" t="str">
        <f t="shared" si="20"/>
        <v/>
      </c>
      <c r="X78" s="137" t="str">
        <f t="shared" si="21"/>
        <v/>
      </c>
      <c r="Y78" s="23" t="str">
        <f t="shared" si="16"/>
        <v/>
      </c>
      <c r="Z78" s="25" t="str">
        <f t="shared" si="17"/>
        <v/>
      </c>
      <c r="AA78" s="26" t="str">
        <f t="shared" si="18"/>
        <v/>
      </c>
      <c r="AB78" s="221" t="str">
        <f t="shared" si="19"/>
        <v/>
      </c>
      <c r="AC78" s="26" t="str">
        <f>IF(P78="","",('SEB Sheet'!$B$8*(AA78*P78)*(IF(C78="",1,C78))))</f>
        <v/>
      </c>
      <c r="AD78" s="158" t="str">
        <f>IF(P78="","",((AC78/'SEB Sheet'!$B$9*'SEB Sheet'!$B$5/1000*'SEB Sheet'!$B$7*'SEB Sheet'!$B$6))*1.055)</f>
        <v/>
      </c>
      <c r="AE78" s="146"/>
      <c r="AF78" s="146"/>
      <c r="AG78" s="147" t="str">
        <f>IF(B78="","",(VLOOKUP(B78,'Tree height category'!$A$2:$C$83,2,FALSE)))</f>
        <v/>
      </c>
      <c r="AH78" s="148" t="str">
        <f>IF(B78="","",(VLOOKUP(B78,'Tree height category'!$A$2:$C$83,3,FALSE)))</f>
        <v/>
      </c>
      <c r="AI78" s="161"/>
      <c r="AJ78" s="161"/>
      <c r="AK78" s="161"/>
      <c r="AL78" s="162" t="str">
        <f>IF(B78="","",(VLOOKUP(B78,'Tree height category'!$A$2:$G$77,7,FALSE)))</f>
        <v/>
      </c>
      <c r="AM78" s="163"/>
    </row>
    <row r="79" spans="1:39" x14ac:dyDescent="0.25">
      <c r="A79" s="154">
        <v>73</v>
      </c>
      <c r="B79" s="203"/>
      <c r="C79" s="204"/>
      <c r="D79" s="205"/>
      <c r="E79" s="206"/>
      <c r="F79" s="206"/>
      <c r="G79" s="206"/>
      <c r="H79" s="206"/>
      <c r="I79" s="206"/>
      <c r="J79" s="206"/>
      <c r="K79" s="206"/>
      <c r="L79" s="206"/>
      <c r="M79" s="206"/>
      <c r="N79" s="207" t="str">
        <f>IF(V79="","",IF((VLOOKUP(V79,'Tree height category'!$E$2:$F$77,2,FALSE))=0,"",(VLOOKUP(V79,'Tree height category'!$E$2:$F$77,2,FALSE))))</f>
        <v/>
      </c>
      <c r="O79" s="207" t="str">
        <f>IF(B79="","",(IF('SEB Sheet'!B$11="","",VLOOKUP('SEB Sheet'!B$11,'IBRA %'!A$4:E$385,4,FALSE))))</f>
        <v/>
      </c>
      <c r="P79" s="27"/>
      <c r="Q79" s="136" t="str">
        <f t="shared" si="11"/>
        <v/>
      </c>
      <c r="R79" s="22">
        <f t="shared" si="12"/>
        <v>0</v>
      </c>
      <c r="S79" s="139" t="str">
        <f t="shared" si="13"/>
        <v/>
      </c>
      <c r="T79" s="39" t="str">
        <f t="shared" si="14"/>
        <v/>
      </c>
      <c r="U79" s="137" t="str">
        <f t="shared" si="15"/>
        <v/>
      </c>
      <c r="V79" s="24" t="str">
        <f>IF(B79="","",VLOOKUP(B79,'Tree height category'!$A$2:$E$83,5,FALSE))</f>
        <v/>
      </c>
      <c r="W79" s="137" t="str">
        <f t="shared" si="20"/>
        <v/>
      </c>
      <c r="X79" s="137" t="str">
        <f t="shared" si="21"/>
        <v/>
      </c>
      <c r="Y79" s="23" t="str">
        <f t="shared" si="16"/>
        <v/>
      </c>
      <c r="Z79" s="25" t="str">
        <f t="shared" si="17"/>
        <v/>
      </c>
      <c r="AA79" s="26" t="str">
        <f t="shared" si="18"/>
        <v/>
      </c>
      <c r="AB79" s="221" t="str">
        <f t="shared" si="19"/>
        <v/>
      </c>
      <c r="AC79" s="26" t="str">
        <f>IF(P79="","",('SEB Sheet'!$B$8*(AA79*P79)*(IF(C79="",1,C79))))</f>
        <v/>
      </c>
      <c r="AD79" s="158" t="str">
        <f>IF(P79="","",((AC79/'SEB Sheet'!$B$9*'SEB Sheet'!$B$5/1000*'SEB Sheet'!$B$7*'SEB Sheet'!$B$6))*1.055)</f>
        <v/>
      </c>
      <c r="AE79" s="146"/>
      <c r="AF79" s="146"/>
      <c r="AG79" s="147" t="str">
        <f>IF(B79="","",(VLOOKUP(B79,'Tree height category'!$A$2:$C$83,2,FALSE)))</f>
        <v/>
      </c>
      <c r="AH79" s="148" t="str">
        <f>IF(B79="","",(VLOOKUP(B79,'Tree height category'!$A$2:$C$83,3,FALSE)))</f>
        <v/>
      </c>
      <c r="AI79" s="161"/>
      <c r="AJ79" s="161"/>
      <c r="AK79" s="161"/>
      <c r="AL79" s="162" t="str">
        <f>IF(B79="","",(VLOOKUP(B79,'Tree height category'!$A$2:$G$77,7,FALSE)))</f>
        <v/>
      </c>
      <c r="AM79" s="163"/>
    </row>
    <row r="80" spans="1:39" x14ac:dyDescent="0.25">
      <c r="A80" s="154">
        <v>74</v>
      </c>
      <c r="B80" s="203"/>
      <c r="C80" s="204"/>
      <c r="D80" s="205"/>
      <c r="E80" s="206"/>
      <c r="F80" s="206"/>
      <c r="G80" s="206"/>
      <c r="H80" s="206"/>
      <c r="I80" s="204"/>
      <c r="J80" s="204"/>
      <c r="K80" s="204"/>
      <c r="L80" s="204"/>
      <c r="M80" s="204"/>
      <c r="N80" s="207" t="str">
        <f>IF(V80="","",IF((VLOOKUP(V80,'Tree height category'!$E$2:$F$77,2,FALSE))=0,"",(VLOOKUP(V80,'Tree height category'!$E$2:$F$77,2,FALSE))))</f>
        <v/>
      </c>
      <c r="O80" s="207" t="str">
        <f>IF(B80="","",(IF('SEB Sheet'!B$11="","",VLOOKUP('SEB Sheet'!B$11,'IBRA %'!A$4:E$385,4,FALSE))))</f>
        <v/>
      </c>
      <c r="P80" s="27"/>
      <c r="Q80" s="136" t="str">
        <f t="shared" si="11"/>
        <v/>
      </c>
      <c r="R80" s="22">
        <f t="shared" si="12"/>
        <v>0</v>
      </c>
      <c r="S80" s="139" t="str">
        <f t="shared" si="13"/>
        <v/>
      </c>
      <c r="T80" s="39" t="str">
        <f t="shared" si="14"/>
        <v/>
      </c>
      <c r="U80" s="137" t="str">
        <f t="shared" si="15"/>
        <v/>
      </c>
      <c r="V80" s="24" t="str">
        <f>IF(B80="","",VLOOKUP(B80,'Tree height category'!$A$2:$E$83,5,FALSE))</f>
        <v/>
      </c>
      <c r="W80" s="137" t="str">
        <f t="shared" si="20"/>
        <v/>
      </c>
      <c r="X80" s="137" t="str">
        <f t="shared" si="21"/>
        <v/>
      </c>
      <c r="Y80" s="23" t="str">
        <f t="shared" si="16"/>
        <v/>
      </c>
      <c r="Z80" s="25" t="str">
        <f t="shared" si="17"/>
        <v/>
      </c>
      <c r="AA80" s="26" t="str">
        <f t="shared" si="18"/>
        <v/>
      </c>
      <c r="AB80" s="221" t="str">
        <f t="shared" si="19"/>
        <v/>
      </c>
      <c r="AC80" s="26" t="str">
        <f>IF(P80="","",('SEB Sheet'!$B$8*(AA80*P80)*(IF(C80="",1,C80))))</f>
        <v/>
      </c>
      <c r="AD80" s="158" t="str">
        <f>IF(P80="","",((AC80/'SEB Sheet'!$B$9*'SEB Sheet'!$B$5/1000*'SEB Sheet'!$B$7*'SEB Sheet'!$B$6))*1.055)</f>
        <v/>
      </c>
      <c r="AE80" s="146"/>
      <c r="AF80" s="146"/>
      <c r="AG80" s="147" t="str">
        <f>IF(B80="","",(VLOOKUP(B80,'Tree height category'!$A$2:$C$83,2,FALSE)))</f>
        <v/>
      </c>
      <c r="AH80" s="148" t="str">
        <f>IF(B80="","",(VLOOKUP(B80,'Tree height category'!$A$2:$C$83,3,FALSE)))</f>
        <v/>
      </c>
      <c r="AI80" s="161"/>
      <c r="AJ80" s="161"/>
      <c r="AK80" s="161"/>
      <c r="AL80" s="162" t="str">
        <f>IF(B80="","",(VLOOKUP(B80,'Tree height category'!$A$2:$G$77,7,FALSE)))</f>
        <v/>
      </c>
      <c r="AM80" s="163"/>
    </row>
    <row r="81" spans="1:39" x14ac:dyDescent="0.25">
      <c r="A81" s="154">
        <v>75</v>
      </c>
      <c r="B81" s="203"/>
      <c r="C81" s="204"/>
      <c r="D81" s="205"/>
      <c r="E81" s="206"/>
      <c r="F81" s="206"/>
      <c r="G81" s="206"/>
      <c r="H81" s="206"/>
      <c r="I81" s="206"/>
      <c r="J81" s="206"/>
      <c r="K81" s="206"/>
      <c r="L81" s="206"/>
      <c r="M81" s="206"/>
      <c r="N81" s="207" t="str">
        <f>IF(V81="","",IF((VLOOKUP(V81,'Tree height category'!$E$2:$F$77,2,FALSE))=0,"",(VLOOKUP(V81,'Tree height category'!$E$2:$F$77,2,FALSE))))</f>
        <v/>
      </c>
      <c r="O81" s="207" t="str">
        <f>IF(B81="","",(IF('SEB Sheet'!B$11="","",VLOOKUP('SEB Sheet'!B$11,'IBRA %'!A$4:E$385,4,FALSE))))</f>
        <v/>
      </c>
      <c r="P81" s="27"/>
      <c r="Q81" s="136" t="str">
        <f t="shared" si="11"/>
        <v/>
      </c>
      <c r="R81" s="22">
        <f t="shared" si="12"/>
        <v>0</v>
      </c>
      <c r="S81" s="139" t="str">
        <f t="shared" si="13"/>
        <v/>
      </c>
      <c r="T81" s="39" t="str">
        <f t="shared" si="14"/>
        <v/>
      </c>
      <c r="U81" s="137" t="str">
        <f t="shared" si="15"/>
        <v/>
      </c>
      <c r="V81" s="24" t="str">
        <f>IF(B81="","",VLOOKUP(B81,'Tree height category'!$A$2:$E$83,5,FALSE))</f>
        <v/>
      </c>
      <c r="W81" s="137" t="str">
        <f t="shared" si="20"/>
        <v/>
      </c>
      <c r="X81" s="137" t="str">
        <f t="shared" si="21"/>
        <v/>
      </c>
      <c r="Y81" s="23" t="str">
        <f t="shared" si="16"/>
        <v/>
      </c>
      <c r="Z81" s="25" t="str">
        <f t="shared" si="17"/>
        <v/>
      </c>
      <c r="AA81" s="26" t="str">
        <f t="shared" si="18"/>
        <v/>
      </c>
      <c r="AB81" s="221" t="str">
        <f t="shared" si="19"/>
        <v/>
      </c>
      <c r="AC81" s="26" t="str">
        <f>IF(P81="","",('SEB Sheet'!$B$8*(AA81*P81)*(IF(C81="",1,C81))))</f>
        <v/>
      </c>
      <c r="AD81" s="158" t="str">
        <f>IF(P81="","",((AC81/'SEB Sheet'!$B$9*'SEB Sheet'!$B$5/1000*'SEB Sheet'!$B$7*'SEB Sheet'!$B$6))*1.055)</f>
        <v/>
      </c>
      <c r="AE81" s="146"/>
      <c r="AF81" s="146"/>
      <c r="AG81" s="147" t="str">
        <f>IF(B81="","",(VLOOKUP(B81,'Tree height category'!$A$2:$C$83,2,FALSE)))</f>
        <v/>
      </c>
      <c r="AH81" s="148" t="str">
        <f>IF(B81="","",(VLOOKUP(B81,'Tree height category'!$A$2:$C$83,3,FALSE)))</f>
        <v/>
      </c>
      <c r="AI81" s="161"/>
      <c r="AJ81" s="161"/>
      <c r="AK81" s="161"/>
      <c r="AL81" s="162" t="str">
        <f>IF(B81="","",(VLOOKUP(B81,'Tree height category'!$A$2:$G$77,7,FALSE)))</f>
        <v/>
      </c>
      <c r="AM81" s="163"/>
    </row>
    <row r="82" spans="1:39" x14ac:dyDescent="0.25">
      <c r="A82" s="154">
        <v>76</v>
      </c>
      <c r="B82" s="203"/>
      <c r="C82" s="204"/>
      <c r="D82" s="205"/>
      <c r="E82" s="206"/>
      <c r="F82" s="206"/>
      <c r="G82" s="206"/>
      <c r="H82" s="206"/>
      <c r="I82" s="206"/>
      <c r="J82" s="206"/>
      <c r="K82" s="206"/>
      <c r="L82" s="206"/>
      <c r="M82" s="206"/>
      <c r="N82" s="207" t="str">
        <f>IF(V82="","",IF((VLOOKUP(V82,'Tree height category'!$E$2:$F$77,2,FALSE))=0,"",(VLOOKUP(V82,'Tree height category'!$E$2:$F$77,2,FALSE))))</f>
        <v/>
      </c>
      <c r="O82" s="207" t="str">
        <f>IF(B82="","",(IF('SEB Sheet'!B$11="","",VLOOKUP('SEB Sheet'!B$11,'IBRA %'!A$4:E$385,4,FALSE))))</f>
        <v/>
      </c>
      <c r="P82" s="27"/>
      <c r="Q82" s="136" t="str">
        <f t="shared" si="11"/>
        <v/>
      </c>
      <c r="R82" s="22">
        <f t="shared" si="12"/>
        <v>0</v>
      </c>
      <c r="S82" s="139" t="str">
        <f t="shared" si="13"/>
        <v/>
      </c>
      <c r="T82" s="39" t="str">
        <f t="shared" si="14"/>
        <v/>
      </c>
      <c r="U82" s="137" t="str">
        <f t="shared" si="15"/>
        <v/>
      </c>
      <c r="V82" s="24" t="str">
        <f>IF(B82="","",VLOOKUP(B82,'Tree height category'!$A$2:$E$83,5,FALSE))</f>
        <v/>
      </c>
      <c r="W82" s="137" t="str">
        <f t="shared" si="20"/>
        <v/>
      </c>
      <c r="X82" s="137" t="str">
        <f t="shared" si="21"/>
        <v/>
      </c>
      <c r="Y82" s="23" t="str">
        <f t="shared" si="16"/>
        <v/>
      </c>
      <c r="Z82" s="25" t="str">
        <f t="shared" si="17"/>
        <v/>
      </c>
      <c r="AA82" s="26" t="str">
        <f t="shared" si="18"/>
        <v/>
      </c>
      <c r="AB82" s="221" t="str">
        <f t="shared" si="19"/>
        <v/>
      </c>
      <c r="AC82" s="26" t="str">
        <f>IF(P82="","",('SEB Sheet'!$B$8*(AA82*P82)*(IF(C82="",1,C82))))</f>
        <v/>
      </c>
      <c r="AD82" s="158" t="str">
        <f>IF(P82="","",((AC82/'SEB Sheet'!$B$9*'SEB Sheet'!$B$5/1000*'SEB Sheet'!$B$7*'SEB Sheet'!$B$6))*1.055)</f>
        <v/>
      </c>
      <c r="AE82" s="146"/>
      <c r="AF82" s="146"/>
      <c r="AG82" s="147" t="str">
        <f>IF(B82="","",(VLOOKUP(B82,'Tree height category'!$A$2:$C$83,2,FALSE)))</f>
        <v/>
      </c>
      <c r="AH82" s="148" t="str">
        <f>IF(B82="","",(VLOOKUP(B82,'Tree height category'!$A$2:$C$83,3,FALSE)))</f>
        <v/>
      </c>
      <c r="AI82" s="161"/>
      <c r="AJ82" s="161"/>
      <c r="AK82" s="161"/>
      <c r="AL82" s="162" t="str">
        <f>IF(B82="","",(VLOOKUP(B82,'Tree height category'!$A$2:$G$77,7,FALSE)))</f>
        <v/>
      </c>
      <c r="AM82" s="163"/>
    </row>
    <row r="83" spans="1:39" x14ac:dyDescent="0.25">
      <c r="A83" s="154">
        <v>77</v>
      </c>
      <c r="B83" s="203"/>
      <c r="C83" s="204"/>
      <c r="D83" s="205"/>
      <c r="E83" s="206"/>
      <c r="F83" s="206"/>
      <c r="G83" s="206"/>
      <c r="H83" s="206"/>
      <c r="I83" s="206"/>
      <c r="J83" s="206"/>
      <c r="K83" s="206"/>
      <c r="L83" s="206"/>
      <c r="M83" s="206"/>
      <c r="N83" s="207" t="str">
        <f>IF(V83="","",IF((VLOOKUP(V83,'Tree height category'!$E$2:$F$77,2,FALSE))=0,"",(VLOOKUP(V83,'Tree height category'!$E$2:$F$77,2,FALSE))))</f>
        <v/>
      </c>
      <c r="O83" s="207" t="str">
        <f>IF(B83="","",(IF('SEB Sheet'!B$11="","",VLOOKUP('SEB Sheet'!B$11,'IBRA %'!A$4:E$385,4,FALSE))))</f>
        <v/>
      </c>
      <c r="P83" s="27"/>
      <c r="Q83" s="136" t="str">
        <f t="shared" si="11"/>
        <v/>
      </c>
      <c r="R83" s="22">
        <f t="shared" si="12"/>
        <v>0</v>
      </c>
      <c r="S83" s="139" t="str">
        <f t="shared" si="13"/>
        <v/>
      </c>
      <c r="T83" s="39" t="str">
        <f t="shared" si="14"/>
        <v/>
      </c>
      <c r="U83" s="137" t="str">
        <f t="shared" si="15"/>
        <v/>
      </c>
      <c r="V83" s="24" t="str">
        <f>IF(B83="","",VLOOKUP(B83,'Tree height category'!$A$2:$E$83,5,FALSE))</f>
        <v/>
      </c>
      <c r="W83" s="137" t="str">
        <f t="shared" si="20"/>
        <v/>
      </c>
      <c r="X83" s="137" t="str">
        <f t="shared" si="21"/>
        <v/>
      </c>
      <c r="Y83" s="23" t="str">
        <f t="shared" si="16"/>
        <v/>
      </c>
      <c r="Z83" s="25" t="str">
        <f t="shared" si="17"/>
        <v/>
      </c>
      <c r="AA83" s="26" t="str">
        <f t="shared" si="18"/>
        <v/>
      </c>
      <c r="AB83" s="221" t="str">
        <f t="shared" si="19"/>
        <v/>
      </c>
      <c r="AC83" s="26" t="str">
        <f>IF(P83="","",('SEB Sheet'!$B$8*(AA83*P83)*(IF(C83="",1,C83))))</f>
        <v/>
      </c>
      <c r="AD83" s="158" t="str">
        <f>IF(P83="","",((AC83/'SEB Sheet'!$B$9*'SEB Sheet'!$B$5/1000*'SEB Sheet'!$B$7*'SEB Sheet'!$B$6))*1.055)</f>
        <v/>
      </c>
      <c r="AE83" s="146"/>
      <c r="AF83" s="146"/>
      <c r="AG83" s="147" t="str">
        <f>IF(B83="","",(VLOOKUP(B83,'Tree height category'!$A$2:$C$83,2,FALSE)))</f>
        <v/>
      </c>
      <c r="AH83" s="148" t="str">
        <f>IF(B83="","",(VLOOKUP(B83,'Tree height category'!$A$2:$C$83,3,FALSE)))</f>
        <v/>
      </c>
      <c r="AI83" s="161"/>
      <c r="AJ83" s="161"/>
      <c r="AK83" s="161"/>
      <c r="AL83" s="162" t="str">
        <f>IF(B83="","",(VLOOKUP(B83,'Tree height category'!$A$2:$G$77,7,FALSE)))</f>
        <v/>
      </c>
      <c r="AM83" s="163"/>
    </row>
    <row r="84" spans="1:39" x14ac:dyDescent="0.25">
      <c r="A84" s="154">
        <v>78</v>
      </c>
      <c r="B84" s="203"/>
      <c r="C84" s="204"/>
      <c r="D84" s="205"/>
      <c r="E84" s="206"/>
      <c r="F84" s="206"/>
      <c r="G84" s="206"/>
      <c r="H84" s="206"/>
      <c r="I84" s="206"/>
      <c r="J84" s="206"/>
      <c r="K84" s="206"/>
      <c r="L84" s="206"/>
      <c r="M84" s="206"/>
      <c r="N84" s="207" t="str">
        <f>IF(V84="","",IF((VLOOKUP(V84,'Tree height category'!$E$2:$F$77,2,FALSE))=0,"",(VLOOKUP(V84,'Tree height category'!$E$2:$F$77,2,FALSE))))</f>
        <v/>
      </c>
      <c r="O84" s="207" t="str">
        <f>IF(B84="","",(IF('SEB Sheet'!B$11="","",VLOOKUP('SEB Sheet'!B$11,'IBRA %'!A$4:E$385,4,FALSE))))</f>
        <v/>
      </c>
      <c r="P84" s="27"/>
      <c r="Q84" s="136" t="str">
        <f t="shared" si="11"/>
        <v/>
      </c>
      <c r="R84" s="22">
        <f t="shared" si="12"/>
        <v>0</v>
      </c>
      <c r="S84" s="139" t="str">
        <f t="shared" si="13"/>
        <v/>
      </c>
      <c r="T84" s="39" t="str">
        <f t="shared" si="14"/>
        <v/>
      </c>
      <c r="U84" s="137" t="str">
        <f t="shared" si="15"/>
        <v/>
      </c>
      <c r="V84" s="24" t="str">
        <f>IF(B84="","",VLOOKUP(B84,'Tree height category'!$A$2:$E$83,5,FALSE))</f>
        <v/>
      </c>
      <c r="W84" s="137" t="str">
        <f t="shared" si="20"/>
        <v/>
      </c>
      <c r="X84" s="137" t="str">
        <f t="shared" si="21"/>
        <v/>
      </c>
      <c r="Y84" s="23" t="str">
        <f t="shared" si="16"/>
        <v/>
      </c>
      <c r="Z84" s="25" t="str">
        <f t="shared" si="17"/>
        <v/>
      </c>
      <c r="AA84" s="26" t="str">
        <f t="shared" si="18"/>
        <v/>
      </c>
      <c r="AB84" s="221" t="str">
        <f t="shared" si="19"/>
        <v/>
      </c>
      <c r="AC84" s="26" t="str">
        <f>IF(P84="","",('SEB Sheet'!$B$8*(AA84*P84)*(IF(C84="",1,C84))))</f>
        <v/>
      </c>
      <c r="AD84" s="158" t="str">
        <f>IF(P84="","",((AC84/'SEB Sheet'!$B$9*'SEB Sheet'!$B$5/1000*'SEB Sheet'!$B$7*'SEB Sheet'!$B$6))*1.055)</f>
        <v/>
      </c>
      <c r="AE84" s="146"/>
      <c r="AF84" s="146"/>
      <c r="AG84" s="147" t="str">
        <f>IF(B84="","",(VLOOKUP(B84,'Tree height category'!$A$2:$C$83,2,FALSE)))</f>
        <v/>
      </c>
      <c r="AH84" s="148" t="str">
        <f>IF(B84="","",(VLOOKUP(B84,'Tree height category'!$A$2:$C$83,3,FALSE)))</f>
        <v/>
      </c>
      <c r="AI84" s="161"/>
      <c r="AJ84" s="161"/>
      <c r="AK84" s="161"/>
      <c r="AL84" s="162" t="str">
        <f>IF(B84="","",(VLOOKUP(B84,'Tree height category'!$A$2:$G$77,7,FALSE)))</f>
        <v/>
      </c>
      <c r="AM84" s="163"/>
    </row>
    <row r="85" spans="1:39" x14ac:dyDescent="0.25">
      <c r="A85" s="154">
        <v>79</v>
      </c>
      <c r="B85" s="203"/>
      <c r="C85" s="204"/>
      <c r="D85" s="205"/>
      <c r="E85" s="206"/>
      <c r="F85" s="206"/>
      <c r="G85" s="206"/>
      <c r="H85" s="206"/>
      <c r="I85" s="206"/>
      <c r="J85" s="206"/>
      <c r="K85" s="206"/>
      <c r="L85" s="206"/>
      <c r="M85" s="206"/>
      <c r="N85" s="207" t="str">
        <f>IF(V85="","",IF((VLOOKUP(V85,'Tree height category'!$E$2:$F$77,2,FALSE))=0,"",(VLOOKUP(V85,'Tree height category'!$E$2:$F$77,2,FALSE))))</f>
        <v/>
      </c>
      <c r="O85" s="207" t="str">
        <f>IF(B85="","",(IF('SEB Sheet'!B$11="","",VLOOKUP('SEB Sheet'!B$11,'IBRA %'!A$4:E$385,4,FALSE))))</f>
        <v/>
      </c>
      <c r="P85" s="27"/>
      <c r="Q85" s="136" t="str">
        <f t="shared" si="11"/>
        <v/>
      </c>
      <c r="R85" s="22">
        <f t="shared" si="12"/>
        <v>0</v>
      </c>
      <c r="S85" s="139" t="str">
        <f t="shared" si="13"/>
        <v/>
      </c>
      <c r="T85" s="39" t="str">
        <f t="shared" si="14"/>
        <v/>
      </c>
      <c r="U85" s="137" t="str">
        <f t="shared" si="15"/>
        <v/>
      </c>
      <c r="V85" s="24" t="str">
        <f>IF(B85="","",VLOOKUP(B85,'Tree height category'!$A$2:$E$83,5,FALSE))</f>
        <v/>
      </c>
      <c r="W85" s="137" t="str">
        <f t="shared" si="20"/>
        <v/>
      </c>
      <c r="X85" s="137" t="str">
        <f t="shared" si="21"/>
        <v/>
      </c>
      <c r="Y85" s="23" t="str">
        <f t="shared" si="16"/>
        <v/>
      </c>
      <c r="Z85" s="25" t="str">
        <f t="shared" si="17"/>
        <v/>
      </c>
      <c r="AA85" s="26" t="str">
        <f t="shared" si="18"/>
        <v/>
      </c>
      <c r="AB85" s="221" t="str">
        <f t="shared" si="19"/>
        <v/>
      </c>
      <c r="AC85" s="26" t="str">
        <f>IF(P85="","",('SEB Sheet'!$B$8*(AA85*P85)*(IF(C85="",1,C85))))</f>
        <v/>
      </c>
      <c r="AD85" s="158" t="str">
        <f>IF(P85="","",((AC85/'SEB Sheet'!$B$9*'SEB Sheet'!$B$5/1000*'SEB Sheet'!$B$7*'SEB Sheet'!$B$6))*1.055)</f>
        <v/>
      </c>
      <c r="AE85" s="146"/>
      <c r="AF85" s="146"/>
      <c r="AG85" s="147" t="str">
        <f>IF(B85="","",(VLOOKUP(B85,'Tree height category'!$A$2:$C$83,2,FALSE)))</f>
        <v/>
      </c>
      <c r="AH85" s="148" t="str">
        <f>IF(B85="","",(VLOOKUP(B85,'Tree height category'!$A$2:$C$83,3,FALSE)))</f>
        <v/>
      </c>
      <c r="AI85" s="161"/>
      <c r="AJ85" s="161"/>
      <c r="AK85" s="161"/>
      <c r="AL85" s="162" t="str">
        <f>IF(B85="","",(VLOOKUP(B85,'Tree height category'!$A$2:$G$77,7,FALSE)))</f>
        <v/>
      </c>
      <c r="AM85" s="163"/>
    </row>
    <row r="86" spans="1:39" x14ac:dyDescent="0.25">
      <c r="A86" s="154">
        <v>80</v>
      </c>
      <c r="B86" s="203"/>
      <c r="C86" s="204"/>
      <c r="D86" s="205"/>
      <c r="E86" s="206"/>
      <c r="F86" s="206"/>
      <c r="G86" s="206"/>
      <c r="H86" s="206"/>
      <c r="I86" s="206"/>
      <c r="J86" s="206"/>
      <c r="K86" s="206"/>
      <c r="L86" s="206"/>
      <c r="M86" s="206"/>
      <c r="N86" s="207" t="str">
        <f>IF(V86="","",IF((VLOOKUP(V86,'Tree height category'!$E$2:$F$77,2,FALSE))=0,"",(VLOOKUP(V86,'Tree height category'!$E$2:$F$77,2,FALSE))))</f>
        <v/>
      </c>
      <c r="O86" s="207" t="str">
        <f>IF(B86="","",(IF('SEB Sheet'!B$11="","",VLOOKUP('SEB Sheet'!B$11,'IBRA %'!A$4:E$385,4,FALSE))))</f>
        <v/>
      </c>
      <c r="P86" s="27"/>
      <c r="Q86" s="136" t="str">
        <f t="shared" si="11"/>
        <v/>
      </c>
      <c r="R86" s="22">
        <f t="shared" si="12"/>
        <v>0</v>
      </c>
      <c r="S86" s="139" t="str">
        <f t="shared" si="13"/>
        <v/>
      </c>
      <c r="T86" s="39" t="str">
        <f t="shared" si="14"/>
        <v/>
      </c>
      <c r="U86" s="137" t="str">
        <f t="shared" si="15"/>
        <v/>
      </c>
      <c r="V86" s="24" t="str">
        <f>IF(B86="","",VLOOKUP(B86,'Tree height category'!$A$2:$E$83,5,FALSE))</f>
        <v/>
      </c>
      <c r="W86" s="137" t="str">
        <f t="shared" si="20"/>
        <v/>
      </c>
      <c r="X86" s="137" t="str">
        <f t="shared" si="21"/>
        <v/>
      </c>
      <c r="Y86" s="23" t="str">
        <f t="shared" si="16"/>
        <v/>
      </c>
      <c r="Z86" s="25" t="str">
        <f t="shared" si="17"/>
        <v/>
      </c>
      <c r="AA86" s="26" t="str">
        <f t="shared" si="18"/>
        <v/>
      </c>
      <c r="AB86" s="221" t="str">
        <f t="shared" si="19"/>
        <v/>
      </c>
      <c r="AC86" s="26" t="str">
        <f>IF(P86="","",('SEB Sheet'!$B$8*(AA86*P86)*(IF(C86="",1,C86))))</f>
        <v/>
      </c>
      <c r="AD86" s="158" t="str">
        <f>IF(P86="","",((AC86/'SEB Sheet'!$B$9*'SEB Sheet'!$B$5/1000*'SEB Sheet'!$B$7*'SEB Sheet'!$B$6))*1.055)</f>
        <v/>
      </c>
      <c r="AE86" s="146"/>
      <c r="AF86" s="146"/>
      <c r="AG86" s="147" t="str">
        <f>IF(B86="","",(VLOOKUP(B86,'Tree height category'!$A$2:$C$83,2,FALSE)))</f>
        <v/>
      </c>
      <c r="AH86" s="148" t="str">
        <f>IF(B86="","",(VLOOKUP(B86,'Tree height category'!$A$2:$C$83,3,FALSE)))</f>
        <v/>
      </c>
      <c r="AI86" s="161"/>
      <c r="AJ86" s="161"/>
      <c r="AK86" s="161"/>
      <c r="AL86" s="162" t="str">
        <f>IF(B86="","",(VLOOKUP(B86,'Tree height category'!$A$2:$G$77,7,FALSE)))</f>
        <v/>
      </c>
      <c r="AM86" s="163"/>
    </row>
    <row r="87" spans="1:39" x14ac:dyDescent="0.25">
      <c r="A87" s="154">
        <v>81</v>
      </c>
      <c r="B87" s="203"/>
      <c r="C87" s="204"/>
      <c r="D87" s="205"/>
      <c r="E87" s="206"/>
      <c r="F87" s="206"/>
      <c r="G87" s="206"/>
      <c r="H87" s="206"/>
      <c r="I87" s="206"/>
      <c r="J87" s="206"/>
      <c r="K87" s="206"/>
      <c r="L87" s="206"/>
      <c r="M87" s="206"/>
      <c r="N87" s="207" t="str">
        <f>IF(V87="","",IF((VLOOKUP(V87,'Tree height category'!$E$2:$F$77,2,FALSE))=0,"",(VLOOKUP(V87,'Tree height category'!$E$2:$F$77,2,FALSE))))</f>
        <v/>
      </c>
      <c r="O87" s="207" t="str">
        <f>IF(B87="","",(IF('SEB Sheet'!B$11="","",VLOOKUP('SEB Sheet'!B$11,'IBRA %'!A$4:E$385,4,FALSE))))</f>
        <v/>
      </c>
      <c r="P87" s="27"/>
      <c r="Q87" s="136" t="str">
        <f t="shared" si="11"/>
        <v/>
      </c>
      <c r="R87" s="22">
        <f t="shared" si="12"/>
        <v>0</v>
      </c>
      <c r="S87" s="139" t="str">
        <f t="shared" si="13"/>
        <v/>
      </c>
      <c r="T87" s="39" t="str">
        <f t="shared" si="14"/>
        <v/>
      </c>
      <c r="U87" s="137" t="str">
        <f t="shared" si="15"/>
        <v/>
      </c>
      <c r="V87" s="24" t="str">
        <f>IF(B87="","",VLOOKUP(B87,'Tree height category'!$A$2:$E$83,5,FALSE))</f>
        <v/>
      </c>
      <c r="W87" s="137" t="str">
        <f t="shared" si="20"/>
        <v/>
      </c>
      <c r="X87" s="137" t="str">
        <f t="shared" si="21"/>
        <v/>
      </c>
      <c r="Y87" s="23" t="str">
        <f t="shared" si="16"/>
        <v/>
      </c>
      <c r="Z87" s="25" t="str">
        <f t="shared" si="17"/>
        <v/>
      </c>
      <c r="AA87" s="26" t="str">
        <f t="shared" si="18"/>
        <v/>
      </c>
      <c r="AB87" s="221" t="str">
        <f t="shared" si="19"/>
        <v/>
      </c>
      <c r="AC87" s="26" t="str">
        <f>IF(P87="","",('SEB Sheet'!$B$8*(AA87*P87)*(IF(C87="",1,C87))))</f>
        <v/>
      </c>
      <c r="AD87" s="158" t="str">
        <f>IF(P87="","",((AC87/'SEB Sheet'!$B$9*'SEB Sheet'!$B$5/1000*'SEB Sheet'!$B$7*'SEB Sheet'!$B$6))*1.055)</f>
        <v/>
      </c>
      <c r="AE87" s="146"/>
      <c r="AF87" s="146"/>
      <c r="AG87" s="147" t="str">
        <f>IF(B87="","",(VLOOKUP(B87,'Tree height category'!$A$2:$C$83,2,FALSE)))</f>
        <v/>
      </c>
      <c r="AH87" s="148" t="str">
        <f>IF(B87="","",(VLOOKUP(B87,'Tree height category'!$A$2:$C$83,3,FALSE)))</f>
        <v/>
      </c>
      <c r="AI87" s="161"/>
      <c r="AJ87" s="161"/>
      <c r="AK87" s="161"/>
      <c r="AL87" s="162" t="str">
        <f>IF(B87="","",(VLOOKUP(B87,'Tree height category'!$A$2:$G$77,7,FALSE)))</f>
        <v/>
      </c>
      <c r="AM87" s="163"/>
    </row>
    <row r="88" spans="1:39" x14ac:dyDescent="0.25">
      <c r="A88" s="154">
        <v>82</v>
      </c>
      <c r="B88" s="203"/>
      <c r="C88" s="204"/>
      <c r="D88" s="205"/>
      <c r="E88" s="206"/>
      <c r="F88" s="206"/>
      <c r="G88" s="206"/>
      <c r="H88" s="206"/>
      <c r="I88" s="206"/>
      <c r="J88" s="206"/>
      <c r="K88" s="206"/>
      <c r="L88" s="206"/>
      <c r="M88" s="206"/>
      <c r="N88" s="207" t="str">
        <f>IF(V88="","",IF((VLOOKUP(V88,'Tree height category'!$E$2:$F$77,2,FALSE))=0,"",(VLOOKUP(V88,'Tree height category'!$E$2:$F$77,2,FALSE))))</f>
        <v/>
      </c>
      <c r="O88" s="207" t="str">
        <f>IF(B88="","",(IF('SEB Sheet'!B$11="","",VLOOKUP('SEB Sheet'!B$11,'IBRA %'!A$4:E$385,4,FALSE))))</f>
        <v/>
      </c>
      <c r="P88" s="27"/>
      <c r="Q88" s="136" t="str">
        <f t="shared" si="11"/>
        <v/>
      </c>
      <c r="R88" s="22">
        <f t="shared" si="12"/>
        <v>0</v>
      </c>
      <c r="S88" s="139" t="str">
        <f t="shared" si="13"/>
        <v/>
      </c>
      <c r="T88" s="39" t="str">
        <f t="shared" si="14"/>
        <v/>
      </c>
      <c r="U88" s="137" t="str">
        <f t="shared" si="15"/>
        <v/>
      </c>
      <c r="V88" s="24" t="str">
        <f>IF(B88="","",VLOOKUP(B88,'Tree height category'!$A$2:$E$83,5,FALSE))</f>
        <v/>
      </c>
      <c r="W88" s="137" t="str">
        <f t="shared" si="20"/>
        <v/>
      </c>
      <c r="X88" s="137" t="str">
        <f t="shared" si="21"/>
        <v/>
      </c>
      <c r="Y88" s="23" t="str">
        <f t="shared" si="16"/>
        <v/>
      </c>
      <c r="Z88" s="25" t="str">
        <f t="shared" si="17"/>
        <v/>
      </c>
      <c r="AA88" s="26" t="str">
        <f t="shared" si="18"/>
        <v/>
      </c>
      <c r="AB88" s="221" t="str">
        <f t="shared" si="19"/>
        <v/>
      </c>
      <c r="AC88" s="26" t="str">
        <f>IF(P88="","",('SEB Sheet'!$B$8*(AA88*P88)*(IF(C88="",1,C88))))</f>
        <v/>
      </c>
      <c r="AD88" s="158" t="str">
        <f>IF(P88="","",((AC88/'SEB Sheet'!$B$9*'SEB Sheet'!$B$5/1000*'SEB Sheet'!$B$7*'SEB Sheet'!$B$6))*1.055)</f>
        <v/>
      </c>
      <c r="AE88" s="146"/>
      <c r="AF88" s="146"/>
      <c r="AG88" s="147" t="str">
        <f>IF(B88="","",(VLOOKUP(B88,'Tree height category'!$A$2:$C$83,2,FALSE)))</f>
        <v/>
      </c>
      <c r="AH88" s="148" t="str">
        <f>IF(B88="","",(VLOOKUP(B88,'Tree height category'!$A$2:$C$83,3,FALSE)))</f>
        <v/>
      </c>
      <c r="AI88" s="161"/>
      <c r="AJ88" s="161"/>
      <c r="AK88" s="161"/>
      <c r="AL88" s="162" t="str">
        <f>IF(B88="","",(VLOOKUP(B88,'Tree height category'!$A$2:$G$77,7,FALSE)))</f>
        <v/>
      </c>
      <c r="AM88" s="163"/>
    </row>
    <row r="89" spans="1:39" x14ac:dyDescent="0.25">
      <c r="A89" s="154">
        <v>83</v>
      </c>
      <c r="B89" s="203"/>
      <c r="C89" s="204"/>
      <c r="D89" s="205"/>
      <c r="E89" s="206"/>
      <c r="F89" s="206"/>
      <c r="G89" s="206"/>
      <c r="H89" s="206"/>
      <c r="I89" s="206"/>
      <c r="J89" s="206"/>
      <c r="K89" s="206"/>
      <c r="L89" s="206"/>
      <c r="M89" s="206"/>
      <c r="N89" s="207" t="str">
        <f>IF(V89="","",IF((VLOOKUP(V89,'Tree height category'!$E$2:$F$77,2,FALSE))=0,"",(VLOOKUP(V89,'Tree height category'!$E$2:$F$77,2,FALSE))))</f>
        <v/>
      </c>
      <c r="O89" s="207" t="str">
        <f>IF(B89="","",(IF('SEB Sheet'!B$11="","",VLOOKUP('SEB Sheet'!B$11,'IBRA %'!A$4:E$385,4,FALSE))))</f>
        <v/>
      </c>
      <c r="P89" s="27"/>
      <c r="Q89" s="136" t="str">
        <f t="shared" si="11"/>
        <v/>
      </c>
      <c r="R89" s="22">
        <f t="shared" si="12"/>
        <v>0</v>
      </c>
      <c r="S89" s="139" t="str">
        <f t="shared" si="13"/>
        <v/>
      </c>
      <c r="T89" s="39" t="str">
        <f t="shared" si="14"/>
        <v/>
      </c>
      <c r="U89" s="137" t="str">
        <f t="shared" si="15"/>
        <v/>
      </c>
      <c r="V89" s="24" t="str">
        <f>IF(B89="","",VLOOKUP(B89,'Tree height category'!$A$2:$E$83,5,FALSE))</f>
        <v/>
      </c>
      <c r="W89" s="137" t="str">
        <f t="shared" si="20"/>
        <v/>
      </c>
      <c r="X89" s="137" t="str">
        <f t="shared" si="21"/>
        <v/>
      </c>
      <c r="Y89" s="23" t="str">
        <f t="shared" si="16"/>
        <v/>
      </c>
      <c r="Z89" s="25" t="str">
        <f t="shared" si="17"/>
        <v/>
      </c>
      <c r="AA89" s="26" t="str">
        <f t="shared" si="18"/>
        <v/>
      </c>
      <c r="AB89" s="221" t="str">
        <f t="shared" si="19"/>
        <v/>
      </c>
      <c r="AC89" s="26" t="str">
        <f>IF(P89="","",('SEB Sheet'!$B$8*(AA89*P89)*(IF(C89="",1,C89))))</f>
        <v/>
      </c>
      <c r="AD89" s="158" t="str">
        <f>IF(P89="","",((AC89/'SEB Sheet'!$B$9*'SEB Sheet'!$B$5/1000*'SEB Sheet'!$B$7*'SEB Sheet'!$B$6))*1.055)</f>
        <v/>
      </c>
      <c r="AE89" s="146"/>
      <c r="AF89" s="146"/>
      <c r="AG89" s="147" t="str">
        <f>IF(B89="","",(VLOOKUP(B89,'Tree height category'!$A$2:$C$83,2,FALSE)))</f>
        <v/>
      </c>
      <c r="AH89" s="148" t="str">
        <f>IF(B89="","",(VLOOKUP(B89,'Tree height category'!$A$2:$C$83,3,FALSE)))</f>
        <v/>
      </c>
      <c r="AI89" s="161"/>
      <c r="AJ89" s="161"/>
      <c r="AK89" s="161"/>
      <c r="AL89" s="162" t="str">
        <f>IF(B89="","",(VLOOKUP(B89,'Tree height category'!$A$2:$G$77,7,FALSE)))</f>
        <v/>
      </c>
      <c r="AM89" s="163"/>
    </row>
    <row r="90" spans="1:39" x14ac:dyDescent="0.25">
      <c r="A90" s="154">
        <v>84</v>
      </c>
      <c r="B90" s="203"/>
      <c r="C90" s="204"/>
      <c r="D90" s="205"/>
      <c r="E90" s="206"/>
      <c r="F90" s="206"/>
      <c r="G90" s="206"/>
      <c r="H90" s="206"/>
      <c r="I90" s="206"/>
      <c r="J90" s="206"/>
      <c r="K90" s="206"/>
      <c r="L90" s="206"/>
      <c r="M90" s="206"/>
      <c r="N90" s="207" t="str">
        <f>IF(V90="","",IF((VLOOKUP(V90,'Tree height category'!$E$2:$F$77,2,FALSE))=0,"",(VLOOKUP(V90,'Tree height category'!$E$2:$F$77,2,FALSE))))</f>
        <v/>
      </c>
      <c r="O90" s="207" t="str">
        <f>IF(B90="","",(IF('SEB Sheet'!B$11="","",VLOOKUP('SEB Sheet'!B$11,'IBRA %'!A$4:E$385,4,FALSE))))</f>
        <v/>
      </c>
      <c r="P90" s="27"/>
      <c r="Q90" s="136" t="str">
        <f t="shared" si="11"/>
        <v/>
      </c>
      <c r="R90" s="22">
        <f t="shared" si="12"/>
        <v>0</v>
      </c>
      <c r="S90" s="139" t="str">
        <f t="shared" si="13"/>
        <v/>
      </c>
      <c r="T90" s="39" t="str">
        <f t="shared" si="14"/>
        <v/>
      </c>
      <c r="U90" s="137" t="str">
        <f t="shared" si="15"/>
        <v/>
      </c>
      <c r="V90" s="24" t="str">
        <f>IF(B90="","",VLOOKUP(B90,'Tree height category'!$A$2:$E$83,5,FALSE))</f>
        <v/>
      </c>
      <c r="W90" s="137" t="str">
        <f t="shared" si="20"/>
        <v/>
      </c>
      <c r="X90" s="137" t="str">
        <f t="shared" si="21"/>
        <v/>
      </c>
      <c r="Y90" s="23" t="str">
        <f t="shared" si="16"/>
        <v/>
      </c>
      <c r="Z90" s="25" t="str">
        <f t="shared" si="17"/>
        <v/>
      </c>
      <c r="AA90" s="26" t="str">
        <f t="shared" si="18"/>
        <v/>
      </c>
      <c r="AB90" s="221" t="str">
        <f t="shared" si="19"/>
        <v/>
      </c>
      <c r="AC90" s="26" t="str">
        <f>IF(P90="","",('SEB Sheet'!$B$8*(AA90*P90)*(IF(C90="",1,C90))))</f>
        <v/>
      </c>
      <c r="AD90" s="158" t="str">
        <f>IF(P90="","",((AC90/'SEB Sheet'!$B$9*'SEB Sheet'!$B$5/1000*'SEB Sheet'!$B$7*'SEB Sheet'!$B$6))*1.055)</f>
        <v/>
      </c>
      <c r="AE90" s="146"/>
      <c r="AF90" s="146"/>
      <c r="AG90" s="147" t="str">
        <f>IF(B90="","",(VLOOKUP(B90,'Tree height category'!$A$2:$C$83,2,FALSE)))</f>
        <v/>
      </c>
      <c r="AH90" s="148" t="str">
        <f>IF(B90="","",(VLOOKUP(B90,'Tree height category'!$A$2:$C$83,3,FALSE)))</f>
        <v/>
      </c>
      <c r="AI90" s="161"/>
      <c r="AJ90" s="161"/>
      <c r="AK90" s="161"/>
      <c r="AL90" s="162" t="str">
        <f>IF(B90="","",(VLOOKUP(B90,'Tree height category'!$A$2:$G$77,7,FALSE)))</f>
        <v/>
      </c>
      <c r="AM90" s="163"/>
    </row>
    <row r="91" spans="1:39" x14ac:dyDescent="0.25">
      <c r="A91" s="154">
        <v>85</v>
      </c>
      <c r="B91" s="203"/>
      <c r="C91" s="204"/>
      <c r="D91" s="205"/>
      <c r="E91" s="206"/>
      <c r="F91" s="206"/>
      <c r="G91" s="206"/>
      <c r="H91" s="206"/>
      <c r="I91" s="206"/>
      <c r="J91" s="206"/>
      <c r="K91" s="206"/>
      <c r="L91" s="206"/>
      <c r="M91" s="206"/>
      <c r="N91" s="207" t="str">
        <f>IF(V91="","",IF((VLOOKUP(V91,'Tree height category'!$E$2:$F$77,2,FALSE))=0,"",(VLOOKUP(V91,'Tree height category'!$E$2:$F$77,2,FALSE))))</f>
        <v/>
      </c>
      <c r="O91" s="207" t="str">
        <f>IF(B91="","",(IF('SEB Sheet'!B$11="","",VLOOKUP('SEB Sheet'!B$11,'IBRA %'!A$4:E$385,4,FALSE))))</f>
        <v/>
      </c>
      <c r="P91" s="27"/>
      <c r="Q91" s="136" t="str">
        <f t="shared" si="11"/>
        <v/>
      </c>
      <c r="R91" s="22">
        <f t="shared" si="12"/>
        <v>0</v>
      </c>
      <c r="S91" s="139" t="str">
        <f t="shared" si="13"/>
        <v/>
      </c>
      <c r="T91" s="39" t="str">
        <f t="shared" si="14"/>
        <v/>
      </c>
      <c r="U91" s="137" t="str">
        <f t="shared" si="15"/>
        <v/>
      </c>
      <c r="V91" s="24" t="str">
        <f>IF(B91="","",VLOOKUP(B91,'Tree height category'!$A$2:$E$83,5,FALSE))</f>
        <v/>
      </c>
      <c r="W91" s="137" t="str">
        <f t="shared" si="20"/>
        <v/>
      </c>
      <c r="X91" s="137" t="str">
        <f t="shared" si="21"/>
        <v/>
      </c>
      <c r="Y91" s="23" t="str">
        <f t="shared" si="16"/>
        <v/>
      </c>
      <c r="Z91" s="25" t="str">
        <f t="shared" si="17"/>
        <v/>
      </c>
      <c r="AA91" s="26" t="str">
        <f t="shared" si="18"/>
        <v/>
      </c>
      <c r="AB91" s="221" t="str">
        <f t="shared" si="19"/>
        <v/>
      </c>
      <c r="AC91" s="26" t="str">
        <f>IF(P91="","",('SEB Sheet'!$B$8*(AA91*P91)*(IF(C91="",1,C91))))</f>
        <v/>
      </c>
      <c r="AD91" s="158" t="str">
        <f>IF(P91="","",((AC91/'SEB Sheet'!$B$9*'SEB Sheet'!$B$5/1000*'SEB Sheet'!$B$7*'SEB Sheet'!$B$6))*1.055)</f>
        <v/>
      </c>
      <c r="AE91" s="146"/>
      <c r="AF91" s="146"/>
      <c r="AG91" s="147" t="str">
        <f>IF(B91="","",(VLOOKUP(B91,'Tree height category'!$A$2:$C$83,2,FALSE)))</f>
        <v/>
      </c>
      <c r="AH91" s="148" t="str">
        <f>IF(B91="","",(VLOOKUP(B91,'Tree height category'!$A$2:$C$83,3,FALSE)))</f>
        <v/>
      </c>
      <c r="AI91" s="161"/>
      <c r="AJ91" s="161"/>
      <c r="AK91" s="161"/>
      <c r="AL91" s="162" t="str">
        <f>IF(B91="","",(VLOOKUP(B91,'Tree height category'!$A$2:$G$77,7,FALSE)))</f>
        <v/>
      </c>
      <c r="AM91" s="163"/>
    </row>
    <row r="92" spans="1:39" x14ac:dyDescent="0.25">
      <c r="A92" s="154">
        <v>86</v>
      </c>
      <c r="B92" s="203"/>
      <c r="C92" s="204"/>
      <c r="D92" s="205"/>
      <c r="E92" s="206"/>
      <c r="F92" s="206"/>
      <c r="G92" s="206"/>
      <c r="H92" s="206"/>
      <c r="I92" s="206"/>
      <c r="J92" s="206"/>
      <c r="K92" s="206"/>
      <c r="L92" s="206"/>
      <c r="M92" s="206"/>
      <c r="N92" s="207" t="str">
        <f>IF(V92="","",IF((VLOOKUP(V92,'Tree height category'!$E$2:$F$77,2,FALSE))=0,"",(VLOOKUP(V92,'Tree height category'!$E$2:$F$77,2,FALSE))))</f>
        <v/>
      </c>
      <c r="O92" s="207" t="str">
        <f>IF(B92="","",(IF('SEB Sheet'!B$11="","",VLOOKUP('SEB Sheet'!B$11,'IBRA %'!A$4:E$385,4,FALSE))))</f>
        <v/>
      </c>
      <c r="P92" s="27"/>
      <c r="Q92" s="136" t="str">
        <f t="shared" si="11"/>
        <v/>
      </c>
      <c r="R92" s="22">
        <f t="shared" si="12"/>
        <v>0</v>
      </c>
      <c r="S92" s="139" t="str">
        <f t="shared" si="13"/>
        <v/>
      </c>
      <c r="T92" s="39" t="str">
        <f t="shared" si="14"/>
        <v/>
      </c>
      <c r="U92" s="137" t="str">
        <f t="shared" si="15"/>
        <v/>
      </c>
      <c r="V92" s="24" t="str">
        <f>IF(B92="","",VLOOKUP(B92,'Tree height category'!$A$2:$E$83,5,FALSE))</f>
        <v/>
      </c>
      <c r="W92" s="137" t="str">
        <f t="shared" si="20"/>
        <v/>
      </c>
      <c r="X92" s="137" t="str">
        <f t="shared" si="21"/>
        <v/>
      </c>
      <c r="Y92" s="23" t="str">
        <f t="shared" si="16"/>
        <v/>
      </c>
      <c r="Z92" s="25" t="str">
        <f t="shared" si="17"/>
        <v/>
      </c>
      <c r="AA92" s="26" t="str">
        <f t="shared" si="18"/>
        <v/>
      </c>
      <c r="AB92" s="221" t="str">
        <f t="shared" si="19"/>
        <v/>
      </c>
      <c r="AC92" s="26" t="str">
        <f>IF(P92="","",('SEB Sheet'!$B$8*(AA92*P92)*(IF(C92="",1,C92))))</f>
        <v/>
      </c>
      <c r="AD92" s="158" t="str">
        <f>IF(P92="","",((AC92/'SEB Sheet'!$B$9*'SEB Sheet'!$B$5/1000*'SEB Sheet'!$B$7*'SEB Sheet'!$B$6))*1.055)</f>
        <v/>
      </c>
      <c r="AE92" s="146"/>
      <c r="AF92" s="146"/>
      <c r="AG92" s="147" t="str">
        <f>IF(B92="","",(VLOOKUP(B92,'Tree height category'!$A$2:$C$83,2,FALSE)))</f>
        <v/>
      </c>
      <c r="AH92" s="148" t="str">
        <f>IF(B92="","",(VLOOKUP(B92,'Tree height category'!$A$2:$C$83,3,FALSE)))</f>
        <v/>
      </c>
      <c r="AI92" s="161"/>
      <c r="AJ92" s="161"/>
      <c r="AK92" s="161"/>
      <c r="AL92" s="162" t="str">
        <f>IF(B92="","",(VLOOKUP(B92,'Tree height category'!$A$2:$G$77,7,FALSE)))</f>
        <v/>
      </c>
      <c r="AM92" s="163"/>
    </row>
    <row r="93" spans="1:39" x14ac:dyDescent="0.25">
      <c r="A93" s="154">
        <v>87</v>
      </c>
      <c r="B93" s="203"/>
      <c r="C93" s="204"/>
      <c r="D93" s="205"/>
      <c r="E93" s="206"/>
      <c r="F93" s="206"/>
      <c r="G93" s="206"/>
      <c r="H93" s="206"/>
      <c r="I93" s="206"/>
      <c r="J93" s="206"/>
      <c r="K93" s="206"/>
      <c r="L93" s="206"/>
      <c r="M93" s="206"/>
      <c r="N93" s="207" t="str">
        <f>IF(V93="","",IF((VLOOKUP(V93,'Tree height category'!$E$2:$F$77,2,FALSE))=0,"",(VLOOKUP(V93,'Tree height category'!$E$2:$F$77,2,FALSE))))</f>
        <v/>
      </c>
      <c r="O93" s="207" t="str">
        <f>IF(B93="","",(IF('SEB Sheet'!B$11="","",VLOOKUP('SEB Sheet'!B$11,'IBRA %'!A$4:E$385,4,FALSE))))</f>
        <v/>
      </c>
      <c r="P93" s="27"/>
      <c r="Q93" s="136" t="str">
        <f t="shared" si="11"/>
        <v/>
      </c>
      <c r="R93" s="22">
        <f t="shared" si="12"/>
        <v>0</v>
      </c>
      <c r="S93" s="139" t="str">
        <f t="shared" si="13"/>
        <v/>
      </c>
      <c r="T93" s="39" t="str">
        <f t="shared" si="14"/>
        <v/>
      </c>
      <c r="U93" s="137" t="str">
        <f t="shared" si="15"/>
        <v/>
      </c>
      <c r="V93" s="24" t="str">
        <f>IF(B93="","",VLOOKUP(B93,'Tree height category'!$A$2:$E$83,5,FALSE))</f>
        <v/>
      </c>
      <c r="W93" s="137" t="str">
        <f t="shared" si="20"/>
        <v/>
      </c>
      <c r="X93" s="137" t="str">
        <f t="shared" si="21"/>
        <v/>
      </c>
      <c r="Y93" s="23" t="str">
        <f t="shared" si="16"/>
        <v/>
      </c>
      <c r="Z93" s="25" t="str">
        <f t="shared" si="17"/>
        <v/>
      </c>
      <c r="AA93" s="26" t="str">
        <f t="shared" si="18"/>
        <v/>
      </c>
      <c r="AB93" s="221" t="str">
        <f t="shared" si="19"/>
        <v/>
      </c>
      <c r="AC93" s="26" t="str">
        <f>IF(P93="","",('SEB Sheet'!$B$8*(AA93*P93)*(IF(C93="",1,C93))))</f>
        <v/>
      </c>
      <c r="AD93" s="158" t="str">
        <f>IF(P93="","",((AC93/'SEB Sheet'!$B$9*'SEB Sheet'!$B$5/1000*'SEB Sheet'!$B$7*'SEB Sheet'!$B$6))*1.055)</f>
        <v/>
      </c>
      <c r="AE93" s="146"/>
      <c r="AF93" s="146"/>
      <c r="AG93" s="147" t="str">
        <f>IF(B93="","",(VLOOKUP(B93,'Tree height category'!$A$2:$C$83,2,FALSE)))</f>
        <v/>
      </c>
      <c r="AH93" s="148" t="str">
        <f>IF(B93="","",(VLOOKUP(B93,'Tree height category'!$A$2:$C$83,3,FALSE)))</f>
        <v/>
      </c>
      <c r="AI93" s="161"/>
      <c r="AJ93" s="161"/>
      <c r="AK93" s="161"/>
      <c r="AL93" s="162" t="str">
        <f>IF(B93="","",(VLOOKUP(B93,'Tree height category'!$A$2:$G$77,7,FALSE)))</f>
        <v/>
      </c>
      <c r="AM93" s="163"/>
    </row>
    <row r="94" spans="1:39" x14ac:dyDescent="0.25">
      <c r="A94" s="154">
        <v>88</v>
      </c>
      <c r="B94" s="203"/>
      <c r="C94" s="204"/>
      <c r="D94" s="205"/>
      <c r="E94" s="206"/>
      <c r="F94" s="206"/>
      <c r="G94" s="206"/>
      <c r="H94" s="206"/>
      <c r="I94" s="206"/>
      <c r="J94" s="206"/>
      <c r="K94" s="206"/>
      <c r="L94" s="206"/>
      <c r="M94" s="206"/>
      <c r="N94" s="207" t="str">
        <f>IF(V94="","",IF((VLOOKUP(V94,'Tree height category'!$E$2:$F$77,2,FALSE))=0,"",(VLOOKUP(V94,'Tree height category'!$E$2:$F$77,2,FALSE))))</f>
        <v/>
      </c>
      <c r="O94" s="207" t="str">
        <f>IF(B94="","",(IF('SEB Sheet'!B$11="","",VLOOKUP('SEB Sheet'!B$11,'IBRA %'!A$4:E$385,4,FALSE))))</f>
        <v/>
      </c>
      <c r="P94" s="27"/>
      <c r="Q94" s="136" t="str">
        <f t="shared" si="11"/>
        <v/>
      </c>
      <c r="R94" s="22">
        <f t="shared" si="12"/>
        <v>0</v>
      </c>
      <c r="S94" s="139" t="str">
        <f t="shared" si="13"/>
        <v/>
      </c>
      <c r="T94" s="39" t="str">
        <f t="shared" si="14"/>
        <v/>
      </c>
      <c r="U94" s="137" t="str">
        <f t="shared" si="15"/>
        <v/>
      </c>
      <c r="V94" s="24" t="str">
        <f>IF(B94="","",VLOOKUP(B94,'Tree height category'!$A$2:$E$83,5,FALSE))</f>
        <v/>
      </c>
      <c r="W94" s="137" t="str">
        <f t="shared" si="20"/>
        <v/>
      </c>
      <c r="X94" s="137" t="str">
        <f t="shared" si="21"/>
        <v/>
      </c>
      <c r="Y94" s="23" t="str">
        <f t="shared" si="16"/>
        <v/>
      </c>
      <c r="Z94" s="25" t="str">
        <f t="shared" si="17"/>
        <v/>
      </c>
      <c r="AA94" s="26" t="str">
        <f t="shared" si="18"/>
        <v/>
      </c>
      <c r="AB94" s="221" t="str">
        <f t="shared" si="19"/>
        <v/>
      </c>
      <c r="AC94" s="26" t="str">
        <f>IF(P94="","",('SEB Sheet'!$B$8*(AA94*P94)*(IF(C94="",1,C94))))</f>
        <v/>
      </c>
      <c r="AD94" s="158" t="str">
        <f>IF(P94="","",((AC94/'SEB Sheet'!$B$9*'SEB Sheet'!$B$5/1000*'SEB Sheet'!$B$7*'SEB Sheet'!$B$6))*1.055)</f>
        <v/>
      </c>
      <c r="AE94" s="146"/>
      <c r="AF94" s="146"/>
      <c r="AG94" s="147" t="str">
        <f>IF(B94="","",(VLOOKUP(B94,'Tree height category'!$A$2:$C$83,2,FALSE)))</f>
        <v/>
      </c>
      <c r="AH94" s="148" t="str">
        <f>IF(B94="","",(VLOOKUP(B94,'Tree height category'!$A$2:$C$83,3,FALSE)))</f>
        <v/>
      </c>
      <c r="AI94" s="161"/>
      <c r="AJ94" s="161"/>
      <c r="AK94" s="161"/>
      <c r="AL94" s="162" t="str">
        <f>IF(B94="","",(VLOOKUP(B94,'Tree height category'!$A$2:$G$77,7,FALSE)))</f>
        <v/>
      </c>
      <c r="AM94" s="163"/>
    </row>
    <row r="95" spans="1:39" x14ac:dyDescent="0.25">
      <c r="A95" s="154">
        <v>89</v>
      </c>
      <c r="B95" s="203"/>
      <c r="C95" s="204"/>
      <c r="D95" s="205"/>
      <c r="E95" s="206"/>
      <c r="F95" s="206"/>
      <c r="G95" s="206"/>
      <c r="H95" s="206"/>
      <c r="I95" s="206"/>
      <c r="J95" s="206"/>
      <c r="K95" s="206"/>
      <c r="L95" s="206"/>
      <c r="M95" s="206"/>
      <c r="N95" s="207" t="str">
        <f>IF(V95="","",IF((VLOOKUP(V95,'Tree height category'!$E$2:$F$77,2,FALSE))=0,"",(VLOOKUP(V95,'Tree height category'!$E$2:$F$77,2,FALSE))))</f>
        <v/>
      </c>
      <c r="O95" s="207" t="str">
        <f>IF(B95="","",(IF('SEB Sheet'!B$11="","",VLOOKUP('SEB Sheet'!B$11,'IBRA %'!A$4:E$385,4,FALSE))))</f>
        <v/>
      </c>
      <c r="P95" s="27"/>
      <c r="Q95" s="136" t="str">
        <f t="shared" si="11"/>
        <v/>
      </c>
      <c r="R95" s="22">
        <f t="shared" si="12"/>
        <v>0</v>
      </c>
      <c r="S95" s="139" t="str">
        <f t="shared" si="13"/>
        <v/>
      </c>
      <c r="T95" s="39" t="str">
        <f t="shared" si="14"/>
        <v/>
      </c>
      <c r="U95" s="137" t="str">
        <f t="shared" si="15"/>
        <v/>
      </c>
      <c r="V95" s="24" t="str">
        <f>IF(B95="","",VLOOKUP(B95,'Tree height category'!$A$2:$E$83,5,FALSE))</f>
        <v/>
      </c>
      <c r="W95" s="137" t="str">
        <f t="shared" si="20"/>
        <v/>
      </c>
      <c r="X95" s="137" t="str">
        <f t="shared" si="21"/>
        <v/>
      </c>
      <c r="Y95" s="23" t="str">
        <f t="shared" si="16"/>
        <v/>
      </c>
      <c r="Z95" s="25" t="str">
        <f t="shared" si="17"/>
        <v/>
      </c>
      <c r="AA95" s="26" t="str">
        <f t="shared" si="18"/>
        <v/>
      </c>
      <c r="AB95" s="221" t="str">
        <f t="shared" si="19"/>
        <v/>
      </c>
      <c r="AC95" s="26" t="str">
        <f>IF(P95="","",('SEB Sheet'!$B$8*(AA95*P95)*(IF(C95="",1,C95))))</f>
        <v/>
      </c>
      <c r="AD95" s="158" t="str">
        <f>IF(P95="","",((AC95/'SEB Sheet'!$B$9*'SEB Sheet'!$B$5/1000*'SEB Sheet'!$B$7*'SEB Sheet'!$B$6))*1.055)</f>
        <v/>
      </c>
      <c r="AE95" s="146"/>
      <c r="AF95" s="146"/>
      <c r="AG95" s="147" t="str">
        <f>IF(B95="","",(VLOOKUP(B95,'Tree height category'!$A$2:$C$83,2,FALSE)))</f>
        <v/>
      </c>
      <c r="AH95" s="148" t="str">
        <f>IF(B95="","",(VLOOKUP(B95,'Tree height category'!$A$2:$C$83,3,FALSE)))</f>
        <v/>
      </c>
      <c r="AI95" s="161"/>
      <c r="AJ95" s="161"/>
      <c r="AK95" s="161"/>
      <c r="AL95" s="162" t="str">
        <f>IF(B95="","",(VLOOKUP(B95,'Tree height category'!$A$2:$G$77,7,FALSE)))</f>
        <v/>
      </c>
      <c r="AM95" s="163"/>
    </row>
    <row r="96" spans="1:39" x14ac:dyDescent="0.25">
      <c r="A96" s="154">
        <v>90</v>
      </c>
      <c r="B96" s="203"/>
      <c r="C96" s="204"/>
      <c r="D96" s="205"/>
      <c r="E96" s="206"/>
      <c r="F96" s="206"/>
      <c r="G96" s="206"/>
      <c r="H96" s="206"/>
      <c r="I96" s="206"/>
      <c r="J96" s="206"/>
      <c r="K96" s="206"/>
      <c r="L96" s="206"/>
      <c r="M96" s="206"/>
      <c r="N96" s="207" t="str">
        <f>IF(V96="","",IF((VLOOKUP(V96,'Tree height category'!$E$2:$F$77,2,FALSE))=0,"",(VLOOKUP(V96,'Tree height category'!$E$2:$F$77,2,FALSE))))</f>
        <v/>
      </c>
      <c r="O96" s="207" t="str">
        <f>IF(B96="","",(IF('SEB Sheet'!B$11="","",VLOOKUP('SEB Sheet'!B$11,'IBRA %'!A$4:E$385,4,FALSE))))</f>
        <v/>
      </c>
      <c r="P96" s="27"/>
      <c r="Q96" s="136" t="str">
        <f t="shared" si="11"/>
        <v/>
      </c>
      <c r="R96" s="22">
        <f t="shared" si="12"/>
        <v>0</v>
      </c>
      <c r="S96" s="139" t="str">
        <f t="shared" si="13"/>
        <v/>
      </c>
      <c r="T96" s="39" t="str">
        <f t="shared" si="14"/>
        <v/>
      </c>
      <c r="U96" s="137" t="str">
        <f t="shared" si="15"/>
        <v/>
      </c>
      <c r="V96" s="24" t="str">
        <f>IF(B96="","",VLOOKUP(B96,'Tree height category'!$A$2:$E$83,5,FALSE))</f>
        <v/>
      </c>
      <c r="W96" s="137" t="str">
        <f t="shared" si="20"/>
        <v/>
      </c>
      <c r="X96" s="137" t="str">
        <f t="shared" si="21"/>
        <v/>
      </c>
      <c r="Y96" s="23" t="str">
        <f t="shared" si="16"/>
        <v/>
      </c>
      <c r="Z96" s="25" t="str">
        <f t="shared" si="17"/>
        <v/>
      </c>
      <c r="AA96" s="26" t="str">
        <f t="shared" si="18"/>
        <v/>
      </c>
      <c r="AB96" s="221" t="str">
        <f t="shared" si="19"/>
        <v/>
      </c>
      <c r="AC96" s="26" t="str">
        <f>IF(P96="","",('SEB Sheet'!$B$8*(AA96*P96)*(IF(C96="",1,C96))))</f>
        <v/>
      </c>
      <c r="AD96" s="158" t="str">
        <f>IF(P96="","",((AC96/'SEB Sheet'!$B$9*'SEB Sheet'!$B$5/1000*'SEB Sheet'!$B$7*'SEB Sheet'!$B$6))*1.055)</f>
        <v/>
      </c>
      <c r="AE96" s="146"/>
      <c r="AF96" s="146"/>
      <c r="AG96" s="147" t="str">
        <f>IF(B96="","",(VLOOKUP(B96,'Tree height category'!$A$2:$C$83,2,FALSE)))</f>
        <v/>
      </c>
      <c r="AH96" s="148" t="str">
        <f>IF(B96="","",(VLOOKUP(B96,'Tree height category'!$A$2:$C$83,3,FALSE)))</f>
        <v/>
      </c>
      <c r="AI96" s="161"/>
      <c r="AJ96" s="161"/>
      <c r="AK96" s="161"/>
      <c r="AL96" s="162" t="str">
        <f>IF(B96="","",(VLOOKUP(B96,'Tree height category'!$A$2:$G$77,7,FALSE)))</f>
        <v/>
      </c>
      <c r="AM96" s="163"/>
    </row>
    <row r="97" spans="1:39" x14ac:dyDescent="0.25">
      <c r="A97" s="154">
        <v>91</v>
      </c>
      <c r="B97" s="203"/>
      <c r="C97" s="204"/>
      <c r="D97" s="205"/>
      <c r="E97" s="206"/>
      <c r="F97" s="206"/>
      <c r="G97" s="206"/>
      <c r="H97" s="206"/>
      <c r="I97" s="206"/>
      <c r="J97" s="206"/>
      <c r="K97" s="206"/>
      <c r="L97" s="206"/>
      <c r="M97" s="206"/>
      <c r="N97" s="207" t="str">
        <f>IF(V97="","",IF((VLOOKUP(V97,'Tree height category'!$E$2:$F$77,2,FALSE))=0,"",(VLOOKUP(V97,'Tree height category'!$E$2:$F$77,2,FALSE))))</f>
        <v/>
      </c>
      <c r="O97" s="207" t="str">
        <f>IF(B97="","",(IF('SEB Sheet'!B$11="","",VLOOKUP('SEB Sheet'!B$11,'IBRA %'!A$4:E$385,4,FALSE))))</f>
        <v/>
      </c>
      <c r="P97" s="27"/>
      <c r="Q97" s="136" t="str">
        <f t="shared" si="11"/>
        <v/>
      </c>
      <c r="R97" s="22">
        <f t="shared" si="12"/>
        <v>0</v>
      </c>
      <c r="S97" s="139" t="str">
        <f t="shared" si="13"/>
        <v/>
      </c>
      <c r="T97" s="39" t="str">
        <f t="shared" si="14"/>
        <v/>
      </c>
      <c r="U97" s="137" t="str">
        <f t="shared" si="15"/>
        <v/>
      </c>
      <c r="V97" s="24" t="str">
        <f>IF(B97="","",VLOOKUP(B97,'Tree height category'!$A$2:$E$83,5,FALSE))</f>
        <v/>
      </c>
      <c r="W97" s="137" t="str">
        <f t="shared" si="20"/>
        <v/>
      </c>
      <c r="X97" s="137" t="str">
        <f t="shared" si="21"/>
        <v/>
      </c>
      <c r="Y97" s="23" t="str">
        <f t="shared" si="16"/>
        <v/>
      </c>
      <c r="Z97" s="25" t="str">
        <f t="shared" si="17"/>
        <v/>
      </c>
      <c r="AA97" s="26" t="str">
        <f t="shared" si="18"/>
        <v/>
      </c>
      <c r="AB97" s="221" t="str">
        <f t="shared" si="19"/>
        <v/>
      </c>
      <c r="AC97" s="26" t="str">
        <f>IF(P97="","",('SEB Sheet'!$B$8*(AA97*P97)*(IF(C97="",1,C97))))</f>
        <v/>
      </c>
      <c r="AD97" s="158" t="str">
        <f>IF(P97="","",((AC97/'SEB Sheet'!$B$9*'SEB Sheet'!$B$5/1000*'SEB Sheet'!$B$7*'SEB Sheet'!$B$6))*1.055)</f>
        <v/>
      </c>
      <c r="AE97" s="146"/>
      <c r="AF97" s="146"/>
      <c r="AG97" s="147" t="str">
        <f>IF(B97="","",(VLOOKUP(B97,'Tree height category'!$A$2:$C$83,2,FALSE)))</f>
        <v/>
      </c>
      <c r="AH97" s="148" t="str">
        <f>IF(B97="","",(VLOOKUP(B97,'Tree height category'!$A$2:$C$83,3,FALSE)))</f>
        <v/>
      </c>
      <c r="AI97" s="161"/>
      <c r="AJ97" s="161"/>
      <c r="AK97" s="161"/>
      <c r="AL97" s="162" t="str">
        <f>IF(B97="","",(VLOOKUP(B97,'Tree height category'!$A$2:$G$77,7,FALSE)))</f>
        <v/>
      </c>
      <c r="AM97" s="163"/>
    </row>
    <row r="98" spans="1:39" x14ac:dyDescent="0.25">
      <c r="A98" s="154">
        <v>92</v>
      </c>
      <c r="B98" s="203"/>
      <c r="C98" s="204"/>
      <c r="D98" s="205"/>
      <c r="E98" s="206"/>
      <c r="F98" s="206"/>
      <c r="G98" s="206"/>
      <c r="H98" s="206"/>
      <c r="I98" s="206"/>
      <c r="J98" s="206"/>
      <c r="K98" s="206"/>
      <c r="L98" s="206"/>
      <c r="M98" s="206"/>
      <c r="N98" s="207" t="str">
        <f>IF(V98="","",IF((VLOOKUP(V98,'Tree height category'!$E$2:$F$77,2,FALSE))=0,"",(VLOOKUP(V98,'Tree height category'!$E$2:$F$77,2,FALSE))))</f>
        <v/>
      </c>
      <c r="O98" s="207" t="str">
        <f>IF(B98="","",(IF('SEB Sheet'!B$11="","",VLOOKUP('SEB Sheet'!B$11,'IBRA %'!A$4:E$385,4,FALSE))))</f>
        <v/>
      </c>
      <c r="P98" s="27"/>
      <c r="Q98" s="136" t="str">
        <f t="shared" si="11"/>
        <v/>
      </c>
      <c r="R98" s="22">
        <f t="shared" si="12"/>
        <v>0</v>
      </c>
      <c r="S98" s="139" t="str">
        <f t="shared" si="13"/>
        <v/>
      </c>
      <c r="T98" s="39" t="str">
        <f t="shared" si="14"/>
        <v/>
      </c>
      <c r="U98" s="137" t="str">
        <f t="shared" si="15"/>
        <v/>
      </c>
      <c r="V98" s="24" t="str">
        <f>IF(B98="","",VLOOKUP(B98,'Tree height category'!$A$2:$E$83,5,FALSE))</f>
        <v/>
      </c>
      <c r="W98" s="137" t="str">
        <f t="shared" si="20"/>
        <v/>
      </c>
      <c r="X98" s="137" t="str">
        <f t="shared" si="21"/>
        <v/>
      </c>
      <c r="Y98" s="23" t="str">
        <f t="shared" si="16"/>
        <v/>
      </c>
      <c r="Z98" s="25" t="str">
        <f t="shared" si="17"/>
        <v/>
      </c>
      <c r="AA98" s="26" t="str">
        <f t="shared" si="18"/>
        <v/>
      </c>
      <c r="AB98" s="221" t="str">
        <f t="shared" si="19"/>
        <v/>
      </c>
      <c r="AC98" s="26" t="str">
        <f>IF(P98="","",('SEB Sheet'!$B$8*(AA98*P98)*(IF(C98="",1,C98))))</f>
        <v/>
      </c>
      <c r="AD98" s="158" t="str">
        <f>IF(P98="","",((AC98/'SEB Sheet'!$B$9*'SEB Sheet'!$B$5/1000*'SEB Sheet'!$B$7*'SEB Sheet'!$B$6))*1.055)</f>
        <v/>
      </c>
      <c r="AE98" s="146"/>
      <c r="AF98" s="146"/>
      <c r="AG98" s="147" t="str">
        <f>IF(B98="","",(VLOOKUP(B98,'Tree height category'!$A$2:$C$83,2,FALSE)))</f>
        <v/>
      </c>
      <c r="AH98" s="148" t="str">
        <f>IF(B98="","",(VLOOKUP(B98,'Tree height category'!$A$2:$C$83,3,FALSE)))</f>
        <v/>
      </c>
      <c r="AI98" s="161"/>
      <c r="AJ98" s="161"/>
      <c r="AK98" s="161"/>
      <c r="AL98" s="162" t="str">
        <f>IF(B98="","",(VLOOKUP(B98,'Tree height category'!$A$2:$G$77,7,FALSE)))</f>
        <v/>
      </c>
      <c r="AM98" s="163"/>
    </row>
    <row r="99" spans="1:39" x14ac:dyDescent="0.25">
      <c r="A99" s="154">
        <v>93</v>
      </c>
      <c r="B99" s="203"/>
      <c r="C99" s="204"/>
      <c r="D99" s="205"/>
      <c r="E99" s="206"/>
      <c r="F99" s="206"/>
      <c r="G99" s="206"/>
      <c r="H99" s="206"/>
      <c r="I99" s="206"/>
      <c r="J99" s="206"/>
      <c r="K99" s="206"/>
      <c r="L99" s="206"/>
      <c r="M99" s="206"/>
      <c r="N99" s="207" t="str">
        <f>IF(V99="","",IF((VLOOKUP(V99,'Tree height category'!$E$2:$F$77,2,FALSE))=0,"",(VLOOKUP(V99,'Tree height category'!$E$2:$F$77,2,FALSE))))</f>
        <v/>
      </c>
      <c r="O99" s="207" t="str">
        <f>IF(B99="","",(IF('SEB Sheet'!B$11="","",VLOOKUP('SEB Sheet'!B$11,'IBRA %'!A$4:E$385,4,FALSE))))</f>
        <v/>
      </c>
      <c r="P99" s="27"/>
      <c r="Q99" s="136" t="str">
        <f t="shared" si="11"/>
        <v/>
      </c>
      <c r="R99" s="22">
        <f t="shared" si="12"/>
        <v>0</v>
      </c>
      <c r="S99" s="139" t="str">
        <f t="shared" si="13"/>
        <v/>
      </c>
      <c r="T99" s="39" t="str">
        <f t="shared" si="14"/>
        <v/>
      </c>
      <c r="U99" s="137" t="str">
        <f t="shared" si="15"/>
        <v/>
      </c>
      <c r="V99" s="24" t="str">
        <f>IF(B99="","",VLOOKUP(B99,'Tree height category'!$A$2:$E$83,5,FALSE))</f>
        <v/>
      </c>
      <c r="W99" s="137" t="str">
        <f t="shared" si="20"/>
        <v/>
      </c>
      <c r="X99" s="137" t="str">
        <f t="shared" si="21"/>
        <v/>
      </c>
      <c r="Y99" s="23" t="str">
        <f t="shared" si="16"/>
        <v/>
      </c>
      <c r="Z99" s="25" t="str">
        <f t="shared" si="17"/>
        <v/>
      </c>
      <c r="AA99" s="26" t="str">
        <f t="shared" si="18"/>
        <v/>
      </c>
      <c r="AB99" s="221" t="str">
        <f t="shared" si="19"/>
        <v/>
      </c>
      <c r="AC99" s="26" t="str">
        <f>IF(P99="","",('SEB Sheet'!$B$8*(AA99*P99)*(IF(C99="",1,C99))))</f>
        <v/>
      </c>
      <c r="AD99" s="158" t="str">
        <f>IF(P99="","",((AC99/'SEB Sheet'!$B$9*'SEB Sheet'!$B$5/1000*'SEB Sheet'!$B$7*'SEB Sheet'!$B$6))*1.055)</f>
        <v/>
      </c>
      <c r="AE99" s="146"/>
      <c r="AF99" s="146"/>
      <c r="AG99" s="147" t="str">
        <f>IF(B99="","",(VLOOKUP(B99,'Tree height category'!$A$2:$C$83,2,FALSE)))</f>
        <v/>
      </c>
      <c r="AH99" s="148" t="str">
        <f>IF(B99="","",(VLOOKUP(B99,'Tree height category'!$A$2:$C$83,3,FALSE)))</f>
        <v/>
      </c>
      <c r="AI99" s="161"/>
      <c r="AJ99" s="161"/>
      <c r="AK99" s="161"/>
      <c r="AL99" s="162" t="str">
        <f>IF(B99="","",(VLOOKUP(B99,'Tree height category'!$A$2:$G$77,7,FALSE)))</f>
        <v/>
      </c>
      <c r="AM99" s="163"/>
    </row>
    <row r="100" spans="1:39" x14ac:dyDescent="0.25">
      <c r="A100" s="154">
        <v>94</v>
      </c>
      <c r="B100" s="203"/>
      <c r="C100" s="204"/>
      <c r="D100" s="205"/>
      <c r="E100" s="206"/>
      <c r="F100" s="206"/>
      <c r="G100" s="206"/>
      <c r="H100" s="206"/>
      <c r="I100" s="206"/>
      <c r="J100" s="206"/>
      <c r="K100" s="206"/>
      <c r="L100" s="206"/>
      <c r="M100" s="206"/>
      <c r="N100" s="207" t="str">
        <f>IF(V100="","",IF((VLOOKUP(V100,'Tree height category'!$E$2:$F$77,2,FALSE))=0,"",(VLOOKUP(V100,'Tree height category'!$E$2:$F$77,2,FALSE))))</f>
        <v/>
      </c>
      <c r="O100" s="207" t="str">
        <f>IF(B100="","",(IF('SEB Sheet'!B$11="","",VLOOKUP('SEB Sheet'!B$11,'IBRA %'!A$4:E$385,4,FALSE))))</f>
        <v/>
      </c>
      <c r="P100" s="27"/>
      <c r="Q100" s="136" t="str">
        <f t="shared" si="11"/>
        <v/>
      </c>
      <c r="R100" s="22">
        <f t="shared" si="12"/>
        <v>0</v>
      </c>
      <c r="S100" s="139" t="str">
        <f t="shared" si="13"/>
        <v/>
      </c>
      <c r="T100" s="39" t="str">
        <f t="shared" si="14"/>
        <v/>
      </c>
      <c r="U100" s="137" t="str">
        <f t="shared" si="15"/>
        <v/>
      </c>
      <c r="V100" s="24" t="str">
        <f>IF(B100="","",VLOOKUP(B100,'Tree height category'!$A$2:$E$83,5,FALSE))</f>
        <v/>
      </c>
      <c r="W100" s="137" t="str">
        <f t="shared" si="20"/>
        <v/>
      </c>
      <c r="X100" s="137" t="str">
        <f t="shared" si="21"/>
        <v/>
      </c>
      <c r="Y100" s="23" t="str">
        <f t="shared" si="16"/>
        <v/>
      </c>
      <c r="Z100" s="25" t="str">
        <f t="shared" si="17"/>
        <v/>
      </c>
      <c r="AA100" s="26" t="str">
        <f t="shared" si="18"/>
        <v/>
      </c>
      <c r="AB100" s="221" t="str">
        <f t="shared" si="19"/>
        <v/>
      </c>
      <c r="AC100" s="26" t="str">
        <f>IF(P100="","",('SEB Sheet'!$B$8*(AA100*P100)*(IF(C100="",1,C100))))</f>
        <v/>
      </c>
      <c r="AD100" s="158" t="str">
        <f>IF(P100="","",((AC100/'SEB Sheet'!$B$9*'SEB Sheet'!$B$5/1000*'SEB Sheet'!$B$7*'SEB Sheet'!$B$6))*1.055)</f>
        <v/>
      </c>
      <c r="AE100" s="146"/>
      <c r="AF100" s="146"/>
      <c r="AG100" s="147" t="str">
        <f>IF(B100="","",(VLOOKUP(B100,'Tree height category'!$A$2:$C$83,2,FALSE)))</f>
        <v/>
      </c>
      <c r="AH100" s="148" t="str">
        <f>IF(B100="","",(VLOOKUP(B100,'Tree height category'!$A$2:$C$83,3,FALSE)))</f>
        <v/>
      </c>
      <c r="AI100" s="161"/>
      <c r="AJ100" s="161"/>
      <c r="AK100" s="161"/>
      <c r="AL100" s="162" t="str">
        <f>IF(B100="","",(VLOOKUP(B100,'Tree height category'!$A$2:$G$77,7,FALSE)))</f>
        <v/>
      </c>
      <c r="AM100" s="163"/>
    </row>
    <row r="101" spans="1:39" x14ac:dyDescent="0.25">
      <c r="A101" s="154">
        <v>95</v>
      </c>
      <c r="B101" s="203"/>
      <c r="C101" s="204"/>
      <c r="D101" s="205"/>
      <c r="E101" s="206"/>
      <c r="F101" s="206"/>
      <c r="G101" s="206"/>
      <c r="H101" s="206"/>
      <c r="I101" s="204"/>
      <c r="J101" s="204"/>
      <c r="K101" s="204"/>
      <c r="L101" s="204"/>
      <c r="M101" s="204"/>
      <c r="N101" s="207" t="str">
        <f>IF(V101="","",IF((VLOOKUP(V101,'Tree height category'!$E$2:$F$77,2,FALSE))=0,"",(VLOOKUP(V101,'Tree height category'!$E$2:$F$77,2,FALSE))))</f>
        <v/>
      </c>
      <c r="O101" s="207" t="str">
        <f>IF(B101="","",(IF('SEB Sheet'!B$11="","",VLOOKUP('SEB Sheet'!B$11,'IBRA %'!A$4:E$385,4,FALSE))))</f>
        <v/>
      </c>
      <c r="P101" s="27"/>
      <c r="Q101" s="136" t="str">
        <f t="shared" si="11"/>
        <v/>
      </c>
      <c r="R101" s="22">
        <f t="shared" si="12"/>
        <v>0</v>
      </c>
      <c r="S101" s="139" t="str">
        <f t="shared" si="13"/>
        <v/>
      </c>
      <c r="T101" s="39" t="str">
        <f t="shared" si="14"/>
        <v/>
      </c>
      <c r="U101" s="137" t="str">
        <f t="shared" si="15"/>
        <v/>
      </c>
      <c r="V101" s="24" t="str">
        <f>IF(B101="","",VLOOKUP(B101,'Tree height category'!$A$2:$E$83,5,FALSE))</f>
        <v/>
      </c>
      <c r="W101" s="137" t="str">
        <f t="shared" si="20"/>
        <v/>
      </c>
      <c r="X101" s="137" t="str">
        <f t="shared" si="21"/>
        <v/>
      </c>
      <c r="Y101" s="23" t="str">
        <f t="shared" si="16"/>
        <v/>
      </c>
      <c r="Z101" s="25" t="str">
        <f t="shared" si="17"/>
        <v/>
      </c>
      <c r="AA101" s="26" t="str">
        <f t="shared" si="18"/>
        <v/>
      </c>
      <c r="AB101" s="221" t="str">
        <f t="shared" si="19"/>
        <v/>
      </c>
      <c r="AC101" s="26" t="str">
        <f>IF(P101="","",('SEB Sheet'!$B$8*(AA101*P101)*(IF(C101="",1,C101))))</f>
        <v/>
      </c>
      <c r="AD101" s="158" t="str">
        <f>IF(P101="","",((AC101/'SEB Sheet'!$B$9*'SEB Sheet'!$B$5/1000*'SEB Sheet'!$B$7*'SEB Sheet'!$B$6))*1.055)</f>
        <v/>
      </c>
      <c r="AE101" s="146"/>
      <c r="AF101" s="146"/>
      <c r="AG101" s="147" t="str">
        <f>IF(B101="","",(VLOOKUP(B101,'Tree height category'!$A$2:$C$83,2,FALSE)))</f>
        <v/>
      </c>
      <c r="AH101" s="148" t="str">
        <f>IF(B101="","",(VLOOKUP(B101,'Tree height category'!$A$2:$C$83,3,FALSE)))</f>
        <v/>
      </c>
      <c r="AI101" s="161"/>
      <c r="AJ101" s="161"/>
      <c r="AK101" s="161"/>
      <c r="AL101" s="162" t="str">
        <f>IF(B101="","",(VLOOKUP(B101,'Tree height category'!$A$2:$G$77,7,FALSE)))</f>
        <v/>
      </c>
      <c r="AM101" s="163"/>
    </row>
    <row r="102" spans="1:39" x14ac:dyDescent="0.25">
      <c r="A102" s="154">
        <v>96</v>
      </c>
      <c r="B102" s="203"/>
      <c r="C102" s="204"/>
      <c r="D102" s="205"/>
      <c r="E102" s="206"/>
      <c r="F102" s="206"/>
      <c r="G102" s="206"/>
      <c r="H102" s="206"/>
      <c r="I102" s="206"/>
      <c r="J102" s="206"/>
      <c r="K102" s="206"/>
      <c r="L102" s="206"/>
      <c r="M102" s="206"/>
      <c r="N102" s="207" t="str">
        <f>IF(V102="","",IF((VLOOKUP(V102,'Tree height category'!$E$2:$F$77,2,FALSE))=0,"",(VLOOKUP(V102,'Tree height category'!$E$2:$F$77,2,FALSE))))</f>
        <v/>
      </c>
      <c r="O102" s="207" t="str">
        <f>IF(B102="","",(IF('SEB Sheet'!B$11="","",VLOOKUP('SEB Sheet'!B$11,'IBRA %'!A$4:E$385,4,FALSE))))</f>
        <v/>
      </c>
      <c r="P102" s="27"/>
      <c r="Q102" s="136" t="str">
        <f t="shared" si="11"/>
        <v/>
      </c>
      <c r="R102" s="22">
        <f t="shared" si="12"/>
        <v>0</v>
      </c>
      <c r="S102" s="139" t="str">
        <f t="shared" si="13"/>
        <v/>
      </c>
      <c r="T102" s="39" t="str">
        <f t="shared" si="14"/>
        <v/>
      </c>
      <c r="U102" s="137" t="str">
        <f t="shared" si="15"/>
        <v/>
      </c>
      <c r="V102" s="24" t="str">
        <f>IF(B102="","",VLOOKUP(B102,'Tree height category'!$A$2:$E$83,5,FALSE))</f>
        <v/>
      </c>
      <c r="W102" s="137" t="str">
        <f t="shared" si="20"/>
        <v/>
      </c>
      <c r="X102" s="137" t="str">
        <f t="shared" si="21"/>
        <v/>
      </c>
      <c r="Y102" s="23" t="str">
        <f t="shared" si="16"/>
        <v/>
      </c>
      <c r="Z102" s="25" t="str">
        <f t="shared" si="17"/>
        <v/>
      </c>
      <c r="AA102" s="26" t="str">
        <f t="shared" si="18"/>
        <v/>
      </c>
      <c r="AB102" s="221" t="str">
        <f t="shared" si="19"/>
        <v/>
      </c>
      <c r="AC102" s="26" t="str">
        <f>IF(P102="","",('SEB Sheet'!$B$8*(AA102*P102)*(IF(C102="",1,C102))))</f>
        <v/>
      </c>
      <c r="AD102" s="158" t="str">
        <f>IF(P102="","",((AC102/'SEB Sheet'!$B$9*'SEB Sheet'!$B$5/1000*'SEB Sheet'!$B$7*'SEB Sheet'!$B$6))*1.055)</f>
        <v/>
      </c>
      <c r="AE102" s="146"/>
      <c r="AF102" s="146"/>
      <c r="AG102" s="147" t="str">
        <f>IF(B102="","",(VLOOKUP(B102,'Tree height category'!$A$2:$C$83,2,FALSE)))</f>
        <v/>
      </c>
      <c r="AH102" s="148" t="str">
        <f>IF(B102="","",(VLOOKUP(B102,'Tree height category'!$A$2:$C$83,3,FALSE)))</f>
        <v/>
      </c>
      <c r="AI102" s="161"/>
      <c r="AJ102" s="161"/>
      <c r="AK102" s="161"/>
      <c r="AL102" s="162" t="str">
        <f>IF(B102="","",(VLOOKUP(B102,'Tree height category'!$A$2:$G$77,7,FALSE)))</f>
        <v/>
      </c>
      <c r="AM102" s="163"/>
    </row>
    <row r="103" spans="1:39" x14ac:dyDescent="0.25">
      <c r="A103" s="154">
        <v>97</v>
      </c>
      <c r="B103" s="203"/>
      <c r="C103" s="204"/>
      <c r="D103" s="205"/>
      <c r="E103" s="206"/>
      <c r="F103" s="206"/>
      <c r="G103" s="206"/>
      <c r="H103" s="206"/>
      <c r="I103" s="206"/>
      <c r="J103" s="206"/>
      <c r="K103" s="206"/>
      <c r="L103" s="206"/>
      <c r="M103" s="206"/>
      <c r="N103" s="207" t="str">
        <f>IF(V103="","",IF((VLOOKUP(V103,'Tree height category'!$E$2:$F$77,2,FALSE))=0,"",(VLOOKUP(V103,'Tree height category'!$E$2:$F$77,2,FALSE))))</f>
        <v/>
      </c>
      <c r="O103" s="207" t="str">
        <f>IF(B103="","",(IF('SEB Sheet'!B$11="","",VLOOKUP('SEB Sheet'!B$11,'IBRA %'!A$4:E$385,4,FALSE))))</f>
        <v/>
      </c>
      <c r="P103" s="27"/>
      <c r="Q103" s="136" t="str">
        <f t="shared" si="11"/>
        <v/>
      </c>
      <c r="R103" s="22">
        <f t="shared" si="12"/>
        <v>0</v>
      </c>
      <c r="S103" s="139" t="str">
        <f t="shared" si="13"/>
        <v/>
      </c>
      <c r="T103" s="39" t="str">
        <f t="shared" si="14"/>
        <v/>
      </c>
      <c r="U103" s="137" t="str">
        <f t="shared" si="15"/>
        <v/>
      </c>
      <c r="V103" s="24" t="str">
        <f>IF(B103="","",VLOOKUP(B103,'Tree height category'!$A$2:$E$83,5,FALSE))</f>
        <v/>
      </c>
      <c r="W103" s="137" t="str">
        <f t="shared" si="20"/>
        <v/>
      </c>
      <c r="X103" s="137" t="str">
        <f t="shared" si="21"/>
        <v/>
      </c>
      <c r="Y103" s="23" t="str">
        <f t="shared" si="16"/>
        <v/>
      </c>
      <c r="Z103" s="25" t="str">
        <f t="shared" si="17"/>
        <v/>
      </c>
      <c r="AA103" s="26" t="str">
        <f t="shared" si="18"/>
        <v/>
      </c>
      <c r="AB103" s="221" t="str">
        <f t="shared" si="19"/>
        <v/>
      </c>
      <c r="AC103" s="26" t="str">
        <f>IF(P103="","",('SEB Sheet'!$B$8*(AA103*P103)*(IF(C103="",1,C103))))</f>
        <v/>
      </c>
      <c r="AD103" s="158" t="str">
        <f>IF(P103="","",((AC103/'SEB Sheet'!$B$9*'SEB Sheet'!$B$5/1000*'SEB Sheet'!$B$7*'SEB Sheet'!$B$6))*1.055)</f>
        <v/>
      </c>
      <c r="AE103" s="146"/>
      <c r="AF103" s="146"/>
      <c r="AG103" s="147" t="str">
        <f>IF(B103="","",(VLOOKUP(B103,'Tree height category'!$A$2:$C$83,2,FALSE)))</f>
        <v/>
      </c>
      <c r="AH103" s="148" t="str">
        <f>IF(B103="","",(VLOOKUP(B103,'Tree height category'!$A$2:$C$83,3,FALSE)))</f>
        <v/>
      </c>
      <c r="AI103" s="161"/>
      <c r="AJ103" s="161"/>
      <c r="AK103" s="161"/>
      <c r="AL103" s="162" t="str">
        <f>IF(B103="","",(VLOOKUP(B103,'Tree height category'!$A$2:$G$77,7,FALSE)))</f>
        <v/>
      </c>
      <c r="AM103" s="163"/>
    </row>
    <row r="104" spans="1:39" x14ac:dyDescent="0.25">
      <c r="A104" s="154">
        <v>98</v>
      </c>
      <c r="B104" s="203"/>
      <c r="C104" s="204"/>
      <c r="D104" s="205"/>
      <c r="E104" s="206"/>
      <c r="F104" s="206"/>
      <c r="G104" s="206"/>
      <c r="H104" s="206"/>
      <c r="I104" s="206"/>
      <c r="J104" s="206"/>
      <c r="K104" s="206"/>
      <c r="L104" s="206"/>
      <c r="M104" s="206"/>
      <c r="N104" s="207" t="str">
        <f>IF(V104="","",IF((VLOOKUP(V104,'Tree height category'!$E$2:$F$77,2,FALSE))=0,"",(VLOOKUP(V104,'Tree height category'!$E$2:$F$77,2,FALSE))))</f>
        <v/>
      </c>
      <c r="O104" s="207" t="str">
        <f>IF(B104="","",(IF('SEB Sheet'!B$11="","",VLOOKUP('SEB Sheet'!B$11,'IBRA %'!A$4:E$385,4,FALSE))))</f>
        <v/>
      </c>
      <c r="P104" s="27"/>
      <c r="Q104" s="136" t="str">
        <f t="shared" si="11"/>
        <v/>
      </c>
      <c r="R104" s="22">
        <f t="shared" si="12"/>
        <v>0</v>
      </c>
      <c r="S104" s="139" t="str">
        <f t="shared" si="13"/>
        <v/>
      </c>
      <c r="T104" s="39" t="str">
        <f t="shared" si="14"/>
        <v/>
      </c>
      <c r="U104" s="137" t="str">
        <f t="shared" si="15"/>
        <v/>
      </c>
      <c r="V104" s="24" t="str">
        <f>IF(B104="","",VLOOKUP(B104,'Tree height category'!$A$2:$E$83,5,FALSE))</f>
        <v/>
      </c>
      <c r="W104" s="137" t="str">
        <f t="shared" si="20"/>
        <v/>
      </c>
      <c r="X104" s="137" t="str">
        <f t="shared" si="21"/>
        <v/>
      </c>
      <c r="Y104" s="23" t="str">
        <f t="shared" si="16"/>
        <v/>
      </c>
      <c r="Z104" s="25" t="str">
        <f t="shared" si="17"/>
        <v/>
      </c>
      <c r="AA104" s="26" t="str">
        <f t="shared" si="18"/>
        <v/>
      </c>
      <c r="AB104" s="221" t="str">
        <f t="shared" si="19"/>
        <v/>
      </c>
      <c r="AC104" s="26" t="str">
        <f>IF(P104="","",('SEB Sheet'!$B$8*(AA104*P104)*(IF(C104="",1,C104))))</f>
        <v/>
      </c>
      <c r="AD104" s="158" t="str">
        <f>IF(P104="","",((AC104/'SEB Sheet'!$B$9*'SEB Sheet'!$B$5/1000*'SEB Sheet'!$B$7*'SEB Sheet'!$B$6))*1.055)</f>
        <v/>
      </c>
      <c r="AE104" s="146"/>
      <c r="AF104" s="146"/>
      <c r="AG104" s="147" t="str">
        <f>IF(B104="","",(VLOOKUP(B104,'Tree height category'!$A$2:$C$83,2,FALSE)))</f>
        <v/>
      </c>
      <c r="AH104" s="148" t="str">
        <f>IF(B104="","",(VLOOKUP(B104,'Tree height category'!$A$2:$C$83,3,FALSE)))</f>
        <v/>
      </c>
      <c r="AI104" s="161"/>
      <c r="AJ104" s="161"/>
      <c r="AK104" s="161"/>
      <c r="AL104" s="162" t="str">
        <f>IF(B104="","",(VLOOKUP(B104,'Tree height category'!$A$2:$G$77,7,FALSE)))</f>
        <v/>
      </c>
      <c r="AM104" s="163"/>
    </row>
    <row r="105" spans="1:39" x14ac:dyDescent="0.25">
      <c r="A105" s="154">
        <v>99</v>
      </c>
      <c r="B105" s="203"/>
      <c r="C105" s="204"/>
      <c r="D105" s="205"/>
      <c r="E105" s="206"/>
      <c r="F105" s="206"/>
      <c r="G105" s="206"/>
      <c r="H105" s="206"/>
      <c r="I105" s="206"/>
      <c r="J105" s="206"/>
      <c r="K105" s="206"/>
      <c r="L105" s="206"/>
      <c r="M105" s="206"/>
      <c r="N105" s="207" t="str">
        <f>IF(V105="","",IF((VLOOKUP(V105,'Tree height category'!$E$2:$F$77,2,FALSE))=0,"",(VLOOKUP(V105,'Tree height category'!$E$2:$F$77,2,FALSE))))</f>
        <v/>
      </c>
      <c r="O105" s="207" t="str">
        <f>IF(B105="","",(IF('SEB Sheet'!B$11="","",VLOOKUP('SEB Sheet'!B$11,'IBRA %'!A$4:E$385,4,FALSE))))</f>
        <v/>
      </c>
      <c r="P105" s="27"/>
      <c r="Q105" s="136" t="str">
        <f t="shared" si="11"/>
        <v/>
      </c>
      <c r="R105" s="22">
        <f t="shared" si="12"/>
        <v>0</v>
      </c>
      <c r="S105" s="139" t="str">
        <f t="shared" si="13"/>
        <v/>
      </c>
      <c r="T105" s="39" t="str">
        <f t="shared" si="14"/>
        <v/>
      </c>
      <c r="U105" s="137" t="str">
        <f t="shared" si="15"/>
        <v/>
      </c>
      <c r="V105" s="24" t="str">
        <f>IF(B105="","",VLOOKUP(B105,'Tree height category'!$A$2:$E$83,5,FALSE))</f>
        <v/>
      </c>
      <c r="W105" s="137" t="str">
        <f t="shared" si="20"/>
        <v/>
      </c>
      <c r="X105" s="137" t="str">
        <f t="shared" si="21"/>
        <v/>
      </c>
      <c r="Y105" s="23" t="str">
        <f t="shared" si="16"/>
        <v/>
      </c>
      <c r="Z105" s="25" t="str">
        <f t="shared" si="17"/>
        <v/>
      </c>
      <c r="AA105" s="26" t="str">
        <f t="shared" si="18"/>
        <v/>
      </c>
      <c r="AB105" s="221" t="str">
        <f t="shared" si="19"/>
        <v/>
      </c>
      <c r="AC105" s="26" t="str">
        <f>IF(P105="","",('SEB Sheet'!$B$8*(AA105*P105)*(IF(C105="",1,C105))))</f>
        <v/>
      </c>
      <c r="AD105" s="158" t="str">
        <f>IF(P105="","",((AC105/'SEB Sheet'!$B$9*'SEB Sheet'!$B$5/1000*'SEB Sheet'!$B$7*'SEB Sheet'!$B$6))*1.055)</f>
        <v/>
      </c>
      <c r="AE105" s="146"/>
      <c r="AF105" s="146"/>
      <c r="AG105" s="147" t="str">
        <f>IF(B105="","",(VLOOKUP(B105,'Tree height category'!$A$2:$C$83,2,FALSE)))</f>
        <v/>
      </c>
      <c r="AH105" s="148" t="str">
        <f>IF(B105="","",(VLOOKUP(B105,'Tree height category'!$A$2:$C$83,3,FALSE)))</f>
        <v/>
      </c>
      <c r="AI105" s="161"/>
      <c r="AJ105" s="161"/>
      <c r="AK105" s="161"/>
      <c r="AL105" s="162" t="str">
        <f>IF(B105="","",(VLOOKUP(B105,'Tree height category'!$A$2:$G$77,7,FALSE)))</f>
        <v/>
      </c>
      <c r="AM105" s="163"/>
    </row>
    <row r="106" spans="1:39" x14ac:dyDescent="0.25">
      <c r="A106" s="154">
        <v>100</v>
      </c>
      <c r="B106" s="203"/>
      <c r="C106" s="204"/>
      <c r="D106" s="205"/>
      <c r="E106" s="206"/>
      <c r="F106" s="206"/>
      <c r="G106" s="206"/>
      <c r="H106" s="206"/>
      <c r="I106" s="206"/>
      <c r="J106" s="206"/>
      <c r="K106" s="206"/>
      <c r="L106" s="206"/>
      <c r="M106" s="206"/>
      <c r="N106" s="207" t="str">
        <f>IF(V106="","",IF((VLOOKUP(V106,'Tree height category'!$E$2:$F$77,2,FALSE))=0,"",(VLOOKUP(V106,'Tree height category'!$E$2:$F$77,2,FALSE))))</f>
        <v/>
      </c>
      <c r="O106" s="207" t="str">
        <f>IF(B106="","",(IF('SEB Sheet'!B$11="","",VLOOKUP('SEB Sheet'!B$11,'IBRA %'!A$4:E$385,4,FALSE))))</f>
        <v/>
      </c>
      <c r="P106" s="27"/>
      <c r="Q106" s="136" t="str">
        <f t="shared" si="11"/>
        <v/>
      </c>
      <c r="R106" s="22">
        <f t="shared" si="12"/>
        <v>0</v>
      </c>
      <c r="S106" s="139" t="str">
        <f t="shared" si="13"/>
        <v/>
      </c>
      <c r="T106" s="39" t="str">
        <f t="shared" si="14"/>
        <v/>
      </c>
      <c r="U106" s="137" t="str">
        <f t="shared" si="15"/>
        <v/>
      </c>
      <c r="V106" s="24" t="str">
        <f>IF(B106="","",VLOOKUP(B106,'Tree height category'!$A$2:$E$83,5,FALSE))</f>
        <v/>
      </c>
      <c r="W106" s="137" t="str">
        <f t="shared" si="20"/>
        <v/>
      </c>
      <c r="X106" s="137" t="str">
        <f t="shared" si="21"/>
        <v/>
      </c>
      <c r="Y106" s="23" t="str">
        <f t="shared" si="16"/>
        <v/>
      </c>
      <c r="Z106" s="25" t="str">
        <f t="shared" si="17"/>
        <v/>
      </c>
      <c r="AA106" s="26" t="str">
        <f t="shared" si="18"/>
        <v/>
      </c>
      <c r="AB106" s="221" t="str">
        <f t="shared" si="19"/>
        <v/>
      </c>
      <c r="AC106" s="26" t="str">
        <f>IF(P106="","",('SEB Sheet'!$B$8*(AA106*P106)*(IF(C106="",1,C106))))</f>
        <v/>
      </c>
      <c r="AD106" s="158" t="str">
        <f>IF(P106="","",((AC106/'SEB Sheet'!$B$9*'SEB Sheet'!$B$5/1000*'SEB Sheet'!$B$7*'SEB Sheet'!$B$6))*1.055)</f>
        <v/>
      </c>
      <c r="AE106" s="146"/>
      <c r="AF106" s="146"/>
      <c r="AG106" s="147" t="str">
        <f>IF(B106="","",(VLOOKUP(B106,'Tree height category'!$A$2:$C$83,2,FALSE)))</f>
        <v/>
      </c>
      <c r="AH106" s="148" t="str">
        <f>IF(B106="","",(VLOOKUP(B106,'Tree height category'!$A$2:$C$83,3,FALSE)))</f>
        <v/>
      </c>
      <c r="AI106" s="161"/>
      <c r="AJ106" s="161"/>
      <c r="AK106" s="161"/>
      <c r="AL106" s="162" t="str">
        <f>IF(B106="","",(VLOOKUP(B106,'Tree height category'!$A$2:$G$77,7,FALSE)))</f>
        <v/>
      </c>
      <c r="AM106" s="163"/>
    </row>
    <row r="107" spans="1:39" x14ac:dyDescent="0.25">
      <c r="A107" s="154">
        <v>101</v>
      </c>
      <c r="B107" s="203"/>
      <c r="C107" s="204"/>
      <c r="D107" s="205"/>
      <c r="E107" s="206"/>
      <c r="F107" s="206"/>
      <c r="G107" s="206"/>
      <c r="H107" s="206"/>
      <c r="I107" s="206"/>
      <c r="J107" s="206"/>
      <c r="K107" s="206"/>
      <c r="L107" s="206"/>
      <c r="M107" s="206"/>
      <c r="N107" s="207" t="str">
        <f>IF(V107="","",IF((VLOOKUP(V107,'Tree height category'!$E$2:$F$77,2,FALSE))=0,"",(VLOOKUP(V107,'Tree height category'!$E$2:$F$77,2,FALSE))))</f>
        <v/>
      </c>
      <c r="O107" s="207" t="str">
        <f>IF(B107="","",(IF('SEB Sheet'!B$11="","",VLOOKUP('SEB Sheet'!B$11,'IBRA %'!A$4:E$385,4,FALSE))))</f>
        <v/>
      </c>
      <c r="P107" s="27"/>
      <c r="Q107" s="136" t="str">
        <f t="shared" si="11"/>
        <v/>
      </c>
      <c r="R107" s="22">
        <f t="shared" si="12"/>
        <v>0</v>
      </c>
      <c r="S107" s="139" t="str">
        <f t="shared" si="13"/>
        <v/>
      </c>
      <c r="T107" s="39" t="str">
        <f t="shared" si="14"/>
        <v/>
      </c>
      <c r="U107" s="137" t="str">
        <f t="shared" si="15"/>
        <v/>
      </c>
      <c r="V107" s="24" t="str">
        <f>IF(B107="","",VLOOKUP(B107,'Tree height category'!$A$2:$E$83,5,FALSE))</f>
        <v/>
      </c>
      <c r="W107" s="137" t="str">
        <f t="shared" si="20"/>
        <v/>
      </c>
      <c r="X107" s="137" t="str">
        <f t="shared" si="21"/>
        <v/>
      </c>
      <c r="Y107" s="23" t="str">
        <f t="shared" si="16"/>
        <v/>
      </c>
      <c r="Z107" s="25" t="str">
        <f t="shared" si="17"/>
        <v/>
      </c>
      <c r="AA107" s="26" t="str">
        <f t="shared" si="18"/>
        <v/>
      </c>
      <c r="AB107" s="221" t="str">
        <f t="shared" si="19"/>
        <v/>
      </c>
      <c r="AC107" s="26" t="str">
        <f>IF(P107="","",('SEB Sheet'!$B$8*(AA107*P107)*(IF(C107="",1,C107))))</f>
        <v/>
      </c>
      <c r="AD107" s="158" t="str">
        <f>IF(P107="","",((AC107/'SEB Sheet'!$B$9*'SEB Sheet'!$B$5/1000*'SEB Sheet'!$B$7*'SEB Sheet'!$B$6))*1.055)</f>
        <v/>
      </c>
      <c r="AE107" s="146"/>
      <c r="AF107" s="146"/>
      <c r="AG107" s="147" t="str">
        <f>IF(B107="","",(VLOOKUP(B107,'Tree height category'!$A$2:$C$83,2,FALSE)))</f>
        <v/>
      </c>
      <c r="AH107" s="148" t="str">
        <f>IF(B107="","",(VLOOKUP(B107,'Tree height category'!$A$2:$C$83,3,FALSE)))</f>
        <v/>
      </c>
      <c r="AI107" s="161"/>
      <c r="AJ107" s="161"/>
      <c r="AK107" s="161"/>
      <c r="AL107" s="162" t="str">
        <f>IF(B107="","",(VLOOKUP(B107,'Tree height category'!$A$2:$G$77,7,FALSE)))</f>
        <v/>
      </c>
      <c r="AM107" s="163"/>
    </row>
    <row r="108" spans="1:39" x14ac:dyDescent="0.25">
      <c r="A108" s="154">
        <v>102</v>
      </c>
      <c r="B108" s="203"/>
      <c r="C108" s="204"/>
      <c r="D108" s="205"/>
      <c r="E108" s="206"/>
      <c r="F108" s="206"/>
      <c r="G108" s="206"/>
      <c r="H108" s="206"/>
      <c r="I108" s="206"/>
      <c r="J108" s="206"/>
      <c r="K108" s="206"/>
      <c r="L108" s="206"/>
      <c r="M108" s="206"/>
      <c r="N108" s="207" t="str">
        <f>IF(V108="","",IF((VLOOKUP(V108,'Tree height category'!$E$2:$F$77,2,FALSE))=0,"",(VLOOKUP(V108,'Tree height category'!$E$2:$F$77,2,FALSE))))</f>
        <v/>
      </c>
      <c r="O108" s="207" t="str">
        <f>IF(B108="","",(IF('SEB Sheet'!B$11="","",VLOOKUP('SEB Sheet'!B$11,'IBRA %'!A$4:E$385,4,FALSE))))</f>
        <v/>
      </c>
      <c r="P108" s="27"/>
      <c r="Q108" s="136" t="str">
        <f t="shared" si="11"/>
        <v/>
      </c>
      <c r="R108" s="22">
        <f t="shared" si="12"/>
        <v>0</v>
      </c>
      <c r="S108" s="139" t="str">
        <f t="shared" si="13"/>
        <v/>
      </c>
      <c r="T108" s="39" t="str">
        <f t="shared" si="14"/>
        <v/>
      </c>
      <c r="U108" s="137" t="str">
        <f t="shared" si="15"/>
        <v/>
      </c>
      <c r="V108" s="24" t="str">
        <f>IF(B108="","",VLOOKUP(B108,'Tree height category'!$A$2:$E$83,5,FALSE))</f>
        <v/>
      </c>
      <c r="W108" s="137" t="str">
        <f t="shared" si="20"/>
        <v/>
      </c>
      <c r="X108" s="137" t="str">
        <f t="shared" si="21"/>
        <v/>
      </c>
      <c r="Y108" s="23" t="str">
        <f t="shared" si="16"/>
        <v/>
      </c>
      <c r="Z108" s="25" t="str">
        <f t="shared" si="17"/>
        <v/>
      </c>
      <c r="AA108" s="26" t="str">
        <f t="shared" si="18"/>
        <v/>
      </c>
      <c r="AB108" s="221" t="str">
        <f t="shared" si="19"/>
        <v/>
      </c>
      <c r="AC108" s="26" t="str">
        <f>IF(P108="","",('SEB Sheet'!$B$8*(AA108*P108)*(IF(C108="",1,C108))))</f>
        <v/>
      </c>
      <c r="AD108" s="158" t="str">
        <f>IF(P108="","",((AC108/'SEB Sheet'!$B$9*'SEB Sheet'!$B$5/1000*'SEB Sheet'!$B$7*'SEB Sheet'!$B$6))*1.055)</f>
        <v/>
      </c>
      <c r="AE108" s="146"/>
      <c r="AF108" s="146"/>
      <c r="AG108" s="147" t="str">
        <f>IF(B108="","",(VLOOKUP(B108,'Tree height category'!$A$2:$C$83,2,FALSE)))</f>
        <v/>
      </c>
      <c r="AH108" s="148" t="str">
        <f>IF(B108="","",(VLOOKUP(B108,'Tree height category'!$A$2:$C$83,3,FALSE)))</f>
        <v/>
      </c>
      <c r="AI108" s="161"/>
      <c r="AJ108" s="161"/>
      <c r="AK108" s="161"/>
      <c r="AL108" s="162" t="str">
        <f>IF(B108="","",(VLOOKUP(B108,'Tree height category'!$A$2:$G$77,7,FALSE)))</f>
        <v/>
      </c>
      <c r="AM108" s="163"/>
    </row>
    <row r="109" spans="1:39" x14ac:dyDescent="0.25">
      <c r="A109" s="154">
        <v>103</v>
      </c>
      <c r="B109" s="203"/>
      <c r="C109" s="204"/>
      <c r="D109" s="205"/>
      <c r="E109" s="206"/>
      <c r="F109" s="206"/>
      <c r="G109" s="206"/>
      <c r="H109" s="206"/>
      <c r="I109" s="206"/>
      <c r="J109" s="206"/>
      <c r="K109" s="206"/>
      <c r="L109" s="206"/>
      <c r="M109" s="206"/>
      <c r="N109" s="207" t="str">
        <f>IF(V109="","",IF((VLOOKUP(V109,'Tree height category'!$E$2:$F$77,2,FALSE))=0,"",(VLOOKUP(V109,'Tree height category'!$E$2:$F$77,2,FALSE))))</f>
        <v/>
      </c>
      <c r="O109" s="207" t="str">
        <f>IF(B109="","",(IF('SEB Sheet'!B$11="","",VLOOKUP('SEB Sheet'!B$11,'IBRA %'!A$4:E$385,4,FALSE))))</f>
        <v/>
      </c>
      <c r="P109" s="27"/>
      <c r="Q109" s="136" t="str">
        <f t="shared" si="11"/>
        <v/>
      </c>
      <c r="R109" s="22">
        <f t="shared" si="12"/>
        <v>0</v>
      </c>
      <c r="S109" s="139" t="str">
        <f t="shared" si="13"/>
        <v/>
      </c>
      <c r="T109" s="39" t="str">
        <f t="shared" si="14"/>
        <v/>
      </c>
      <c r="U109" s="137" t="str">
        <f t="shared" si="15"/>
        <v/>
      </c>
      <c r="V109" s="24" t="str">
        <f>IF(B109="","",VLOOKUP(B109,'Tree height category'!$A$2:$E$83,5,FALSE))</f>
        <v/>
      </c>
      <c r="W109" s="137" t="str">
        <f t="shared" si="20"/>
        <v/>
      </c>
      <c r="X109" s="137" t="str">
        <f t="shared" si="21"/>
        <v/>
      </c>
      <c r="Y109" s="23" t="str">
        <f t="shared" si="16"/>
        <v/>
      </c>
      <c r="Z109" s="25" t="str">
        <f t="shared" si="17"/>
        <v/>
      </c>
      <c r="AA109" s="26" t="str">
        <f t="shared" si="18"/>
        <v/>
      </c>
      <c r="AB109" s="221" t="str">
        <f t="shared" si="19"/>
        <v/>
      </c>
      <c r="AC109" s="26" t="str">
        <f>IF(P109="","",('SEB Sheet'!$B$8*(AA109*P109)*(IF(C109="",1,C109))))</f>
        <v/>
      </c>
      <c r="AD109" s="158" t="str">
        <f>IF(P109="","",((AC109/'SEB Sheet'!$B$9*'SEB Sheet'!$B$5/1000*'SEB Sheet'!$B$7*'SEB Sheet'!$B$6))*1.055)</f>
        <v/>
      </c>
      <c r="AE109" s="146"/>
      <c r="AF109" s="146"/>
      <c r="AG109" s="147" t="str">
        <f>IF(B109="","",(VLOOKUP(B109,'Tree height category'!$A$2:$C$83,2,FALSE)))</f>
        <v/>
      </c>
      <c r="AH109" s="148" t="str">
        <f>IF(B109="","",(VLOOKUP(B109,'Tree height category'!$A$2:$C$83,3,FALSE)))</f>
        <v/>
      </c>
      <c r="AI109" s="161"/>
      <c r="AJ109" s="161"/>
      <c r="AK109" s="161"/>
      <c r="AL109" s="162" t="str">
        <f>IF(B109="","",(VLOOKUP(B109,'Tree height category'!$A$2:$G$77,7,FALSE)))</f>
        <v/>
      </c>
      <c r="AM109" s="163"/>
    </row>
    <row r="110" spans="1:39" x14ac:dyDescent="0.25">
      <c r="A110" s="154">
        <v>104</v>
      </c>
      <c r="B110" s="203"/>
      <c r="C110" s="204"/>
      <c r="D110" s="205"/>
      <c r="E110" s="206"/>
      <c r="F110" s="206"/>
      <c r="G110" s="206"/>
      <c r="H110" s="206"/>
      <c r="I110" s="206"/>
      <c r="J110" s="206"/>
      <c r="K110" s="206"/>
      <c r="L110" s="206"/>
      <c r="M110" s="206"/>
      <c r="N110" s="207" t="str">
        <f>IF(V110="","",IF((VLOOKUP(V110,'Tree height category'!$E$2:$F$77,2,FALSE))=0,"",(VLOOKUP(V110,'Tree height category'!$E$2:$F$77,2,FALSE))))</f>
        <v/>
      </c>
      <c r="O110" s="207" t="str">
        <f>IF(B110="","",(IF('SEB Sheet'!B$11="","",VLOOKUP('SEB Sheet'!B$11,'IBRA %'!A$4:E$385,4,FALSE))))</f>
        <v/>
      </c>
      <c r="P110" s="27"/>
      <c r="Q110" s="136" t="str">
        <f t="shared" si="11"/>
        <v/>
      </c>
      <c r="R110" s="22">
        <f t="shared" si="12"/>
        <v>0</v>
      </c>
      <c r="S110" s="139" t="str">
        <f t="shared" si="13"/>
        <v/>
      </c>
      <c r="T110" s="39" t="str">
        <f t="shared" si="14"/>
        <v/>
      </c>
      <c r="U110" s="137" t="str">
        <f t="shared" si="15"/>
        <v/>
      </c>
      <c r="V110" s="24" t="str">
        <f>IF(B110="","",VLOOKUP(B110,'Tree height category'!$A$2:$E$83,5,FALSE))</f>
        <v/>
      </c>
      <c r="W110" s="137" t="str">
        <f t="shared" si="20"/>
        <v/>
      </c>
      <c r="X110" s="137" t="str">
        <f t="shared" si="21"/>
        <v/>
      </c>
      <c r="Y110" s="23" t="str">
        <f t="shared" si="16"/>
        <v/>
      </c>
      <c r="Z110" s="25" t="str">
        <f t="shared" si="17"/>
        <v/>
      </c>
      <c r="AA110" s="26" t="str">
        <f t="shared" si="18"/>
        <v/>
      </c>
      <c r="AB110" s="221" t="str">
        <f t="shared" si="19"/>
        <v/>
      </c>
      <c r="AC110" s="26" t="str">
        <f>IF(P110="","",('SEB Sheet'!$B$8*(AA110*P110)*(IF(C110="",1,C110))))</f>
        <v/>
      </c>
      <c r="AD110" s="158" t="str">
        <f>IF(P110="","",((AC110/'SEB Sheet'!$B$9*'SEB Sheet'!$B$5/1000*'SEB Sheet'!$B$7*'SEB Sheet'!$B$6))*1.055)</f>
        <v/>
      </c>
      <c r="AE110" s="146"/>
      <c r="AF110" s="146"/>
      <c r="AG110" s="147" t="str">
        <f>IF(B110="","",(VLOOKUP(B110,'Tree height category'!$A$2:$C$83,2,FALSE)))</f>
        <v/>
      </c>
      <c r="AH110" s="148" t="str">
        <f>IF(B110="","",(VLOOKUP(B110,'Tree height category'!$A$2:$C$83,3,FALSE)))</f>
        <v/>
      </c>
      <c r="AI110" s="161"/>
      <c r="AJ110" s="161"/>
      <c r="AK110" s="161"/>
      <c r="AL110" s="162" t="str">
        <f>IF(B110="","",(VLOOKUP(B110,'Tree height category'!$A$2:$G$77,7,FALSE)))</f>
        <v/>
      </c>
      <c r="AM110" s="163"/>
    </row>
    <row r="111" spans="1:39" x14ac:dyDescent="0.25">
      <c r="A111" s="154">
        <v>105</v>
      </c>
      <c r="B111" s="203"/>
      <c r="C111" s="204"/>
      <c r="D111" s="205"/>
      <c r="E111" s="206"/>
      <c r="F111" s="206"/>
      <c r="G111" s="206"/>
      <c r="H111" s="206"/>
      <c r="I111" s="206"/>
      <c r="J111" s="206"/>
      <c r="K111" s="206"/>
      <c r="L111" s="206"/>
      <c r="M111" s="206"/>
      <c r="N111" s="207" t="str">
        <f>IF(V111="","",IF((VLOOKUP(V111,'Tree height category'!$E$2:$F$77,2,FALSE))=0,"",(VLOOKUP(V111,'Tree height category'!$E$2:$F$77,2,FALSE))))</f>
        <v/>
      </c>
      <c r="O111" s="207" t="str">
        <f>IF(B111="","",(IF('SEB Sheet'!B$11="","",VLOOKUP('SEB Sheet'!B$11,'IBRA %'!A$4:E$385,4,FALSE))))</f>
        <v/>
      </c>
      <c r="P111" s="27"/>
      <c r="Q111" s="136" t="str">
        <f t="shared" si="11"/>
        <v/>
      </c>
      <c r="R111" s="22">
        <f t="shared" si="12"/>
        <v>0</v>
      </c>
      <c r="S111" s="139" t="str">
        <f t="shared" si="13"/>
        <v/>
      </c>
      <c r="T111" s="39" t="str">
        <f t="shared" si="14"/>
        <v/>
      </c>
      <c r="U111" s="137" t="str">
        <f t="shared" si="15"/>
        <v/>
      </c>
      <c r="V111" s="24" t="str">
        <f>IF(B111="","",VLOOKUP(B111,'Tree height category'!$A$2:$E$83,5,FALSE))</f>
        <v/>
      </c>
      <c r="W111" s="137" t="str">
        <f t="shared" si="20"/>
        <v/>
      </c>
      <c r="X111" s="137" t="str">
        <f t="shared" si="21"/>
        <v/>
      </c>
      <c r="Y111" s="23" t="str">
        <f t="shared" si="16"/>
        <v/>
      </c>
      <c r="Z111" s="25" t="str">
        <f t="shared" si="17"/>
        <v/>
      </c>
      <c r="AA111" s="26" t="str">
        <f t="shared" si="18"/>
        <v/>
      </c>
      <c r="AB111" s="221" t="str">
        <f t="shared" si="19"/>
        <v/>
      </c>
      <c r="AC111" s="26" t="str">
        <f>IF(P111="","",('SEB Sheet'!$B$8*(AA111*P111)*(IF(C111="",1,C111))))</f>
        <v/>
      </c>
      <c r="AD111" s="158" t="str">
        <f>IF(P111="","",((AC111/'SEB Sheet'!$B$9*'SEB Sheet'!$B$5/1000*'SEB Sheet'!$B$7*'SEB Sheet'!$B$6))*1.055)</f>
        <v/>
      </c>
      <c r="AE111" s="146"/>
      <c r="AF111" s="146"/>
      <c r="AG111" s="147" t="str">
        <f>IF(B111="","",(VLOOKUP(B111,'Tree height category'!$A$2:$C$83,2,FALSE)))</f>
        <v/>
      </c>
      <c r="AH111" s="148" t="str">
        <f>IF(B111="","",(VLOOKUP(B111,'Tree height category'!$A$2:$C$83,3,FALSE)))</f>
        <v/>
      </c>
      <c r="AI111" s="161"/>
      <c r="AJ111" s="161"/>
      <c r="AK111" s="161"/>
      <c r="AL111" s="162" t="str">
        <f>IF(B111="","",(VLOOKUP(B111,'Tree height category'!$A$2:$G$77,7,FALSE)))</f>
        <v/>
      </c>
      <c r="AM111" s="163"/>
    </row>
    <row r="112" spans="1:39" x14ac:dyDescent="0.25">
      <c r="A112" s="154">
        <v>106</v>
      </c>
      <c r="B112" s="203"/>
      <c r="C112" s="204"/>
      <c r="D112" s="205"/>
      <c r="E112" s="206"/>
      <c r="F112" s="206"/>
      <c r="G112" s="206"/>
      <c r="H112" s="206"/>
      <c r="I112" s="206"/>
      <c r="J112" s="206"/>
      <c r="K112" s="206"/>
      <c r="L112" s="206"/>
      <c r="M112" s="206"/>
      <c r="N112" s="207" t="str">
        <f>IF(V112="","",IF((VLOOKUP(V112,'Tree height category'!$E$2:$F$77,2,FALSE))=0,"",(VLOOKUP(V112,'Tree height category'!$E$2:$F$77,2,FALSE))))</f>
        <v/>
      </c>
      <c r="O112" s="207" t="str">
        <f>IF(B112="","",(IF('SEB Sheet'!B$11="","",VLOOKUP('SEB Sheet'!B$11,'IBRA %'!A$4:E$385,4,FALSE))))</f>
        <v/>
      </c>
      <c r="P112" s="27"/>
      <c r="Q112" s="136" t="str">
        <f t="shared" si="11"/>
        <v/>
      </c>
      <c r="R112" s="22">
        <f t="shared" si="12"/>
        <v>0</v>
      </c>
      <c r="S112" s="139" t="str">
        <f t="shared" si="13"/>
        <v/>
      </c>
      <c r="T112" s="39" t="str">
        <f t="shared" si="14"/>
        <v/>
      </c>
      <c r="U112" s="137" t="str">
        <f t="shared" si="15"/>
        <v/>
      </c>
      <c r="V112" s="24" t="str">
        <f>IF(B112="","",VLOOKUP(B112,'Tree height category'!$A$2:$E$83,5,FALSE))</f>
        <v/>
      </c>
      <c r="W112" s="137" t="str">
        <f t="shared" si="20"/>
        <v/>
      </c>
      <c r="X112" s="137" t="str">
        <f t="shared" si="21"/>
        <v/>
      </c>
      <c r="Y112" s="23" t="str">
        <f t="shared" si="16"/>
        <v/>
      </c>
      <c r="Z112" s="25" t="str">
        <f t="shared" si="17"/>
        <v/>
      </c>
      <c r="AA112" s="26" t="str">
        <f t="shared" si="18"/>
        <v/>
      </c>
      <c r="AB112" s="221" t="str">
        <f t="shared" si="19"/>
        <v/>
      </c>
      <c r="AC112" s="26" t="str">
        <f>IF(P112="","",('SEB Sheet'!$B$8*(AA112*P112)*(IF(C112="",1,C112))))</f>
        <v/>
      </c>
      <c r="AD112" s="158" t="str">
        <f>IF(P112="","",((AC112/'SEB Sheet'!$B$9*'SEB Sheet'!$B$5/1000*'SEB Sheet'!$B$7*'SEB Sheet'!$B$6))*1.055)</f>
        <v/>
      </c>
      <c r="AE112" s="146"/>
      <c r="AF112" s="146"/>
      <c r="AG112" s="147" t="str">
        <f>IF(B112="","",(VLOOKUP(B112,'Tree height category'!$A$2:$C$83,2,FALSE)))</f>
        <v/>
      </c>
      <c r="AH112" s="148" t="str">
        <f>IF(B112="","",(VLOOKUP(B112,'Tree height category'!$A$2:$C$83,3,FALSE)))</f>
        <v/>
      </c>
      <c r="AI112" s="161"/>
      <c r="AJ112" s="161"/>
      <c r="AK112" s="161"/>
      <c r="AL112" s="162" t="str">
        <f>IF(B112="","",(VLOOKUP(B112,'Tree height category'!$A$2:$G$77,7,FALSE)))</f>
        <v/>
      </c>
      <c r="AM112" s="163"/>
    </row>
    <row r="113" spans="1:39" x14ac:dyDescent="0.25">
      <c r="A113" s="154">
        <v>107</v>
      </c>
      <c r="B113" s="203"/>
      <c r="C113" s="204"/>
      <c r="D113" s="205"/>
      <c r="E113" s="206"/>
      <c r="F113" s="206"/>
      <c r="G113" s="206"/>
      <c r="H113" s="206"/>
      <c r="I113" s="206"/>
      <c r="J113" s="206"/>
      <c r="K113" s="206"/>
      <c r="L113" s="206"/>
      <c r="M113" s="206"/>
      <c r="N113" s="207" t="str">
        <f>IF(V113="","",IF((VLOOKUP(V113,'Tree height category'!$E$2:$F$77,2,FALSE))=0,"",(VLOOKUP(V113,'Tree height category'!$E$2:$F$77,2,FALSE))))</f>
        <v/>
      </c>
      <c r="O113" s="207" t="str">
        <f>IF(B113="","",(IF('SEB Sheet'!B$11="","",VLOOKUP('SEB Sheet'!B$11,'IBRA %'!A$4:E$385,4,FALSE))))</f>
        <v/>
      </c>
      <c r="P113" s="27"/>
      <c r="Q113" s="136" t="str">
        <f t="shared" si="11"/>
        <v/>
      </c>
      <c r="R113" s="22">
        <f t="shared" si="12"/>
        <v>0</v>
      </c>
      <c r="S113" s="139" t="str">
        <f t="shared" si="13"/>
        <v/>
      </c>
      <c r="T113" s="39" t="str">
        <f t="shared" si="14"/>
        <v/>
      </c>
      <c r="U113" s="137" t="str">
        <f t="shared" si="15"/>
        <v/>
      </c>
      <c r="V113" s="24" t="str">
        <f>IF(B113="","",VLOOKUP(B113,'Tree height category'!$A$2:$E$83,5,FALSE))</f>
        <v/>
      </c>
      <c r="W113" s="137" t="str">
        <f t="shared" si="20"/>
        <v/>
      </c>
      <c r="X113" s="137" t="str">
        <f t="shared" si="21"/>
        <v/>
      </c>
      <c r="Y113" s="23" t="str">
        <f t="shared" si="16"/>
        <v/>
      </c>
      <c r="Z113" s="25" t="str">
        <f t="shared" si="17"/>
        <v/>
      </c>
      <c r="AA113" s="26" t="str">
        <f t="shared" si="18"/>
        <v/>
      </c>
      <c r="AB113" s="221" t="str">
        <f t="shared" si="19"/>
        <v/>
      </c>
      <c r="AC113" s="26" t="str">
        <f>IF(P113="","",('SEB Sheet'!$B$8*(AA113*P113)*(IF(C113="",1,C113))))</f>
        <v/>
      </c>
      <c r="AD113" s="158" t="str">
        <f>IF(P113="","",((AC113/'SEB Sheet'!$B$9*'SEB Sheet'!$B$5/1000*'SEB Sheet'!$B$7*'SEB Sheet'!$B$6))*1.055)</f>
        <v/>
      </c>
      <c r="AE113" s="146"/>
      <c r="AF113" s="146"/>
      <c r="AG113" s="147" t="str">
        <f>IF(B113="","",(VLOOKUP(B113,'Tree height category'!$A$2:$C$83,2,FALSE)))</f>
        <v/>
      </c>
      <c r="AH113" s="148" t="str">
        <f>IF(B113="","",(VLOOKUP(B113,'Tree height category'!$A$2:$C$83,3,FALSE)))</f>
        <v/>
      </c>
      <c r="AI113" s="161"/>
      <c r="AJ113" s="161"/>
      <c r="AK113" s="161"/>
      <c r="AL113" s="162" t="str">
        <f>IF(B113="","",(VLOOKUP(B113,'Tree height category'!$A$2:$G$77,7,FALSE)))</f>
        <v/>
      </c>
      <c r="AM113" s="163"/>
    </row>
    <row r="114" spans="1:39" x14ac:dyDescent="0.25">
      <c r="A114" s="154">
        <v>108</v>
      </c>
      <c r="B114" s="203"/>
      <c r="C114" s="204"/>
      <c r="D114" s="205"/>
      <c r="E114" s="206"/>
      <c r="F114" s="206"/>
      <c r="G114" s="206"/>
      <c r="H114" s="206"/>
      <c r="I114" s="206"/>
      <c r="J114" s="206"/>
      <c r="K114" s="206"/>
      <c r="L114" s="206"/>
      <c r="M114" s="206"/>
      <c r="N114" s="207" t="str">
        <f>IF(V114="","",IF((VLOOKUP(V114,'Tree height category'!$E$2:$F$77,2,FALSE))=0,"",(VLOOKUP(V114,'Tree height category'!$E$2:$F$77,2,FALSE))))</f>
        <v/>
      </c>
      <c r="O114" s="207" t="str">
        <f>IF(B114="","",(IF('SEB Sheet'!B$11="","",VLOOKUP('SEB Sheet'!B$11,'IBRA %'!A$4:E$385,4,FALSE))))</f>
        <v/>
      </c>
      <c r="P114" s="27"/>
      <c r="Q114" s="136" t="str">
        <f t="shared" si="11"/>
        <v/>
      </c>
      <c r="R114" s="22">
        <f t="shared" si="12"/>
        <v>0</v>
      </c>
      <c r="S114" s="139" t="str">
        <f t="shared" si="13"/>
        <v/>
      </c>
      <c r="T114" s="39" t="str">
        <f t="shared" si="14"/>
        <v/>
      </c>
      <c r="U114" s="137" t="str">
        <f t="shared" si="15"/>
        <v/>
      </c>
      <c r="V114" s="24" t="str">
        <f>IF(B114="","",VLOOKUP(B114,'Tree height category'!$A$2:$E$83,5,FALSE))</f>
        <v/>
      </c>
      <c r="W114" s="137" t="str">
        <f t="shared" si="20"/>
        <v/>
      </c>
      <c r="X114" s="137" t="str">
        <f t="shared" si="21"/>
        <v/>
      </c>
      <c r="Y114" s="23" t="str">
        <f t="shared" si="16"/>
        <v/>
      </c>
      <c r="Z114" s="25" t="str">
        <f t="shared" si="17"/>
        <v/>
      </c>
      <c r="AA114" s="26" t="str">
        <f t="shared" si="18"/>
        <v/>
      </c>
      <c r="AB114" s="221" t="str">
        <f t="shared" si="19"/>
        <v/>
      </c>
      <c r="AC114" s="26" t="str">
        <f>IF(P114="","",('SEB Sheet'!$B$8*(AA114*P114)*(IF(C114="",1,C114))))</f>
        <v/>
      </c>
      <c r="AD114" s="158" t="str">
        <f>IF(P114="","",((AC114/'SEB Sheet'!$B$9*'SEB Sheet'!$B$5/1000*'SEB Sheet'!$B$7*'SEB Sheet'!$B$6))*1.055)</f>
        <v/>
      </c>
      <c r="AE114" s="146"/>
      <c r="AF114" s="146"/>
      <c r="AG114" s="147" t="str">
        <f>IF(B114="","",(VLOOKUP(B114,'Tree height category'!$A$2:$C$83,2,FALSE)))</f>
        <v/>
      </c>
      <c r="AH114" s="148" t="str">
        <f>IF(B114="","",(VLOOKUP(B114,'Tree height category'!$A$2:$C$83,3,FALSE)))</f>
        <v/>
      </c>
      <c r="AI114" s="161"/>
      <c r="AJ114" s="161"/>
      <c r="AK114" s="161"/>
      <c r="AL114" s="162" t="str">
        <f>IF(B114="","",(VLOOKUP(B114,'Tree height category'!$A$2:$G$77,7,FALSE)))</f>
        <v/>
      </c>
      <c r="AM114" s="163"/>
    </row>
    <row r="115" spans="1:39" x14ac:dyDescent="0.25">
      <c r="A115" s="154">
        <v>109</v>
      </c>
      <c r="B115" s="203"/>
      <c r="C115" s="204"/>
      <c r="D115" s="205"/>
      <c r="E115" s="206"/>
      <c r="F115" s="206"/>
      <c r="G115" s="206"/>
      <c r="H115" s="206"/>
      <c r="I115" s="206"/>
      <c r="J115" s="206"/>
      <c r="K115" s="206"/>
      <c r="L115" s="206"/>
      <c r="M115" s="206"/>
      <c r="N115" s="207" t="str">
        <f>IF(V115="","",IF((VLOOKUP(V115,'Tree height category'!$E$2:$F$77,2,FALSE))=0,"",(VLOOKUP(V115,'Tree height category'!$E$2:$F$77,2,FALSE))))</f>
        <v/>
      </c>
      <c r="O115" s="207" t="str">
        <f>IF(B115="","",(IF('SEB Sheet'!B$11="","",VLOOKUP('SEB Sheet'!B$11,'IBRA %'!A$4:E$385,4,FALSE))))</f>
        <v/>
      </c>
      <c r="P115" s="27"/>
      <c r="Q115" s="136" t="str">
        <f t="shared" si="11"/>
        <v/>
      </c>
      <c r="R115" s="22">
        <f t="shared" si="12"/>
        <v>0</v>
      </c>
      <c r="S115" s="139" t="str">
        <f t="shared" si="13"/>
        <v/>
      </c>
      <c r="T115" s="39" t="str">
        <f t="shared" si="14"/>
        <v/>
      </c>
      <c r="U115" s="137" t="str">
        <f t="shared" si="15"/>
        <v/>
      </c>
      <c r="V115" s="24" t="str">
        <f>IF(B115="","",VLOOKUP(B115,'Tree height category'!$A$2:$E$83,5,FALSE))</f>
        <v/>
      </c>
      <c r="W115" s="137" t="str">
        <f t="shared" si="20"/>
        <v/>
      </c>
      <c r="X115" s="137" t="str">
        <f t="shared" si="21"/>
        <v/>
      </c>
      <c r="Y115" s="23" t="str">
        <f t="shared" si="16"/>
        <v/>
      </c>
      <c r="Z115" s="25" t="str">
        <f t="shared" si="17"/>
        <v/>
      </c>
      <c r="AA115" s="26" t="str">
        <f t="shared" si="18"/>
        <v/>
      </c>
      <c r="AB115" s="221" t="str">
        <f t="shared" si="19"/>
        <v/>
      </c>
      <c r="AC115" s="26" t="str">
        <f>IF(P115="","",('SEB Sheet'!$B$8*(AA115*P115)*(IF(C115="",1,C115))))</f>
        <v/>
      </c>
      <c r="AD115" s="158" t="str">
        <f>IF(P115="","",((AC115/'SEB Sheet'!$B$9*'SEB Sheet'!$B$5/1000*'SEB Sheet'!$B$7*'SEB Sheet'!$B$6))*1.055)</f>
        <v/>
      </c>
      <c r="AE115" s="146"/>
      <c r="AF115" s="146"/>
      <c r="AG115" s="147" t="str">
        <f>IF(B115="","",(VLOOKUP(B115,'Tree height category'!$A$2:$C$83,2,FALSE)))</f>
        <v/>
      </c>
      <c r="AH115" s="148" t="str">
        <f>IF(B115="","",(VLOOKUP(B115,'Tree height category'!$A$2:$C$83,3,FALSE)))</f>
        <v/>
      </c>
      <c r="AI115" s="161"/>
      <c r="AJ115" s="161"/>
      <c r="AK115" s="161"/>
      <c r="AL115" s="162" t="str">
        <f>IF(B115="","",(VLOOKUP(B115,'Tree height category'!$A$2:$G$77,7,FALSE)))</f>
        <v/>
      </c>
      <c r="AM115" s="163"/>
    </row>
    <row r="116" spans="1:39" x14ac:dyDescent="0.25">
      <c r="A116" s="154">
        <v>110</v>
      </c>
      <c r="B116" s="203"/>
      <c r="C116" s="204"/>
      <c r="D116" s="205"/>
      <c r="E116" s="206"/>
      <c r="F116" s="206"/>
      <c r="G116" s="206"/>
      <c r="H116" s="206"/>
      <c r="I116" s="206"/>
      <c r="J116" s="206"/>
      <c r="K116" s="206"/>
      <c r="L116" s="206"/>
      <c r="M116" s="206"/>
      <c r="N116" s="207" t="str">
        <f>IF(V116="","",IF((VLOOKUP(V116,'Tree height category'!$E$2:$F$77,2,FALSE))=0,"",(VLOOKUP(V116,'Tree height category'!$E$2:$F$77,2,FALSE))))</f>
        <v/>
      </c>
      <c r="O116" s="207" t="str">
        <f>IF(B116="","",(IF('SEB Sheet'!B$11="","",VLOOKUP('SEB Sheet'!B$11,'IBRA %'!A$4:E$385,4,FALSE))))</f>
        <v/>
      </c>
      <c r="P116" s="27"/>
      <c r="Q116" s="136" t="str">
        <f t="shared" si="11"/>
        <v/>
      </c>
      <c r="R116" s="22">
        <f t="shared" si="12"/>
        <v>0</v>
      </c>
      <c r="S116" s="139" t="str">
        <f t="shared" si="13"/>
        <v/>
      </c>
      <c r="T116" s="39" t="str">
        <f t="shared" si="14"/>
        <v/>
      </c>
      <c r="U116" s="137" t="str">
        <f t="shared" si="15"/>
        <v/>
      </c>
      <c r="V116" s="24" t="str">
        <f>IF(B116="","",VLOOKUP(B116,'Tree height category'!$A$2:$E$83,5,FALSE))</f>
        <v/>
      </c>
      <c r="W116" s="137" t="str">
        <f t="shared" si="20"/>
        <v/>
      </c>
      <c r="X116" s="137" t="str">
        <f t="shared" si="21"/>
        <v/>
      </c>
      <c r="Y116" s="23" t="str">
        <f t="shared" si="16"/>
        <v/>
      </c>
      <c r="Z116" s="25" t="str">
        <f t="shared" si="17"/>
        <v/>
      </c>
      <c r="AA116" s="26" t="str">
        <f t="shared" si="18"/>
        <v/>
      </c>
      <c r="AB116" s="221" t="str">
        <f t="shared" si="19"/>
        <v/>
      </c>
      <c r="AC116" s="26" t="str">
        <f>IF(P116="","",('SEB Sheet'!$B$8*(AA116*P116)*(IF(C116="",1,C116))))</f>
        <v/>
      </c>
      <c r="AD116" s="158" t="str">
        <f>IF(P116="","",((AC116/'SEB Sheet'!$B$9*'SEB Sheet'!$B$5/1000*'SEB Sheet'!$B$7*'SEB Sheet'!$B$6))*1.055)</f>
        <v/>
      </c>
      <c r="AE116" s="146"/>
      <c r="AF116" s="146"/>
      <c r="AG116" s="147" t="str">
        <f>IF(B116="","",(VLOOKUP(B116,'Tree height category'!$A$2:$C$83,2,FALSE)))</f>
        <v/>
      </c>
      <c r="AH116" s="148" t="str">
        <f>IF(B116="","",(VLOOKUP(B116,'Tree height category'!$A$2:$C$83,3,FALSE)))</f>
        <v/>
      </c>
      <c r="AI116" s="161"/>
      <c r="AJ116" s="161"/>
      <c r="AK116" s="161"/>
      <c r="AL116" s="162" t="str">
        <f>IF(B116="","",(VLOOKUP(B116,'Tree height category'!$A$2:$G$77,7,FALSE)))</f>
        <v/>
      </c>
      <c r="AM116" s="163"/>
    </row>
    <row r="117" spans="1:39" x14ac:dyDescent="0.25">
      <c r="A117" s="154">
        <v>111</v>
      </c>
      <c r="B117" s="203"/>
      <c r="C117" s="204"/>
      <c r="D117" s="205"/>
      <c r="E117" s="206"/>
      <c r="F117" s="206"/>
      <c r="G117" s="206"/>
      <c r="H117" s="206"/>
      <c r="I117" s="206"/>
      <c r="J117" s="206"/>
      <c r="K117" s="206"/>
      <c r="L117" s="206"/>
      <c r="M117" s="206"/>
      <c r="N117" s="207" t="str">
        <f>IF(V117="","",IF((VLOOKUP(V117,'Tree height category'!$E$2:$F$77,2,FALSE))=0,"",(VLOOKUP(V117,'Tree height category'!$E$2:$F$77,2,FALSE))))</f>
        <v/>
      </c>
      <c r="O117" s="207" t="str">
        <f>IF(B117="","",(IF('SEB Sheet'!B$11="","",VLOOKUP('SEB Sheet'!B$11,'IBRA %'!A$4:E$385,4,FALSE))))</f>
        <v/>
      </c>
      <c r="P117" s="27"/>
      <c r="Q117" s="136" t="str">
        <f t="shared" si="11"/>
        <v/>
      </c>
      <c r="R117" s="22">
        <f t="shared" si="12"/>
        <v>0</v>
      </c>
      <c r="S117" s="139" t="str">
        <f t="shared" si="13"/>
        <v/>
      </c>
      <c r="T117" s="39" t="str">
        <f t="shared" si="14"/>
        <v/>
      </c>
      <c r="U117" s="137" t="str">
        <f t="shared" si="15"/>
        <v/>
      </c>
      <c r="V117" s="24" t="str">
        <f>IF(B117="","",VLOOKUP(B117,'Tree height category'!$A$2:$E$83,5,FALSE))</f>
        <v/>
      </c>
      <c r="W117" s="137" t="str">
        <f t="shared" si="20"/>
        <v/>
      </c>
      <c r="X117" s="137" t="str">
        <f t="shared" si="21"/>
        <v/>
      </c>
      <c r="Y117" s="23" t="str">
        <f t="shared" si="16"/>
        <v/>
      </c>
      <c r="Z117" s="25" t="str">
        <f t="shared" si="17"/>
        <v/>
      </c>
      <c r="AA117" s="26" t="str">
        <f t="shared" si="18"/>
        <v/>
      </c>
      <c r="AB117" s="221" t="str">
        <f t="shared" si="19"/>
        <v/>
      </c>
      <c r="AC117" s="26" t="str">
        <f>IF(P117="","",('SEB Sheet'!$B$8*(AA117*P117)*(IF(C117="",1,C117))))</f>
        <v/>
      </c>
      <c r="AD117" s="158" t="str">
        <f>IF(P117="","",((AC117/'SEB Sheet'!$B$9*'SEB Sheet'!$B$5/1000*'SEB Sheet'!$B$7*'SEB Sheet'!$B$6))*1.055)</f>
        <v/>
      </c>
      <c r="AE117" s="146"/>
      <c r="AF117" s="146"/>
      <c r="AG117" s="147" t="str">
        <f>IF(B117="","",(VLOOKUP(B117,'Tree height category'!$A$2:$C$83,2,FALSE)))</f>
        <v/>
      </c>
      <c r="AH117" s="148" t="str">
        <f>IF(B117="","",(VLOOKUP(B117,'Tree height category'!$A$2:$C$83,3,FALSE)))</f>
        <v/>
      </c>
      <c r="AI117" s="161"/>
      <c r="AJ117" s="161"/>
      <c r="AK117" s="161"/>
      <c r="AL117" s="162" t="str">
        <f>IF(B117="","",(VLOOKUP(B117,'Tree height category'!$A$2:$G$77,7,FALSE)))</f>
        <v/>
      </c>
      <c r="AM117" s="163"/>
    </row>
    <row r="118" spans="1:39" x14ac:dyDescent="0.25">
      <c r="A118" s="154">
        <v>112</v>
      </c>
      <c r="B118" s="203"/>
      <c r="C118" s="204"/>
      <c r="D118" s="205"/>
      <c r="E118" s="206"/>
      <c r="F118" s="206"/>
      <c r="G118" s="206"/>
      <c r="H118" s="206"/>
      <c r="I118" s="206"/>
      <c r="J118" s="206"/>
      <c r="K118" s="206"/>
      <c r="L118" s="206"/>
      <c r="M118" s="206"/>
      <c r="N118" s="207" t="str">
        <f>IF(V118="","",IF((VLOOKUP(V118,'Tree height category'!$E$2:$F$77,2,FALSE))=0,"",(VLOOKUP(V118,'Tree height category'!$E$2:$F$77,2,FALSE))))</f>
        <v/>
      </c>
      <c r="O118" s="207" t="str">
        <f>IF(B118="","",(IF('SEB Sheet'!B$11="","",VLOOKUP('SEB Sheet'!B$11,'IBRA %'!A$4:E$385,4,FALSE))))</f>
        <v/>
      </c>
      <c r="P118" s="27"/>
      <c r="Q118" s="136" t="str">
        <f t="shared" si="11"/>
        <v/>
      </c>
      <c r="R118" s="22">
        <f t="shared" si="12"/>
        <v>0</v>
      </c>
      <c r="S118" s="139" t="str">
        <f t="shared" si="13"/>
        <v/>
      </c>
      <c r="T118" s="39" t="str">
        <f t="shared" si="14"/>
        <v/>
      </c>
      <c r="U118" s="137" t="str">
        <f t="shared" si="15"/>
        <v/>
      </c>
      <c r="V118" s="24" t="str">
        <f>IF(B118="","",VLOOKUP(B118,'Tree height category'!$A$2:$E$83,5,FALSE))</f>
        <v/>
      </c>
      <c r="W118" s="137" t="str">
        <f t="shared" si="20"/>
        <v/>
      </c>
      <c r="X118" s="137" t="str">
        <f t="shared" si="21"/>
        <v/>
      </c>
      <c r="Y118" s="23" t="str">
        <f t="shared" si="16"/>
        <v/>
      </c>
      <c r="Z118" s="25" t="str">
        <f t="shared" si="17"/>
        <v/>
      </c>
      <c r="AA118" s="26" t="str">
        <f t="shared" si="18"/>
        <v/>
      </c>
      <c r="AB118" s="221" t="str">
        <f t="shared" si="19"/>
        <v/>
      </c>
      <c r="AC118" s="26" t="str">
        <f>IF(P118="","",('SEB Sheet'!$B$8*(AA118*P118)*(IF(C118="",1,C118))))</f>
        <v/>
      </c>
      <c r="AD118" s="158" t="str">
        <f>IF(P118="","",((AC118/'SEB Sheet'!$B$9*'SEB Sheet'!$B$5/1000*'SEB Sheet'!$B$7*'SEB Sheet'!$B$6))*1.055)</f>
        <v/>
      </c>
      <c r="AE118" s="146"/>
      <c r="AF118" s="146"/>
      <c r="AG118" s="147" t="str">
        <f>IF(B118="","",(VLOOKUP(B118,'Tree height category'!$A$2:$C$83,2,FALSE)))</f>
        <v/>
      </c>
      <c r="AH118" s="148" t="str">
        <f>IF(B118="","",(VLOOKUP(B118,'Tree height category'!$A$2:$C$83,3,FALSE)))</f>
        <v/>
      </c>
      <c r="AI118" s="161"/>
      <c r="AJ118" s="161"/>
      <c r="AK118" s="161"/>
      <c r="AL118" s="162" t="str">
        <f>IF(B118="","",(VLOOKUP(B118,'Tree height category'!$A$2:$G$77,7,FALSE)))</f>
        <v/>
      </c>
      <c r="AM118" s="163"/>
    </row>
    <row r="119" spans="1:39" x14ac:dyDescent="0.25">
      <c r="A119" s="154">
        <v>113</v>
      </c>
      <c r="B119" s="203"/>
      <c r="C119" s="204"/>
      <c r="D119" s="205"/>
      <c r="E119" s="206"/>
      <c r="F119" s="206"/>
      <c r="G119" s="206"/>
      <c r="H119" s="206"/>
      <c r="I119" s="206"/>
      <c r="J119" s="206"/>
      <c r="K119" s="206"/>
      <c r="L119" s="206"/>
      <c r="M119" s="206"/>
      <c r="N119" s="207" t="str">
        <f>IF(V119="","",IF((VLOOKUP(V119,'Tree height category'!$E$2:$F$77,2,FALSE))=0,"",(VLOOKUP(V119,'Tree height category'!$E$2:$F$77,2,FALSE))))</f>
        <v/>
      </c>
      <c r="O119" s="207" t="str">
        <f>IF(B119="","",(IF('SEB Sheet'!B$11="","",VLOOKUP('SEB Sheet'!B$11,'IBRA %'!A$4:E$385,4,FALSE))))</f>
        <v/>
      </c>
      <c r="P119" s="27"/>
      <c r="Q119" s="136" t="str">
        <f t="shared" si="11"/>
        <v/>
      </c>
      <c r="R119" s="22">
        <f t="shared" si="12"/>
        <v>0</v>
      </c>
      <c r="S119" s="139" t="str">
        <f t="shared" si="13"/>
        <v/>
      </c>
      <c r="T119" s="39" t="str">
        <f t="shared" si="14"/>
        <v/>
      </c>
      <c r="U119" s="137" t="str">
        <f t="shared" si="15"/>
        <v/>
      </c>
      <c r="V119" s="24" t="str">
        <f>IF(B119="","",VLOOKUP(B119,'Tree height category'!$A$2:$E$83,5,FALSE))</f>
        <v/>
      </c>
      <c r="W119" s="137" t="str">
        <f t="shared" si="20"/>
        <v/>
      </c>
      <c r="X119" s="137" t="str">
        <f t="shared" si="21"/>
        <v/>
      </c>
      <c r="Y119" s="23" t="str">
        <f t="shared" si="16"/>
        <v/>
      </c>
      <c r="Z119" s="25" t="str">
        <f t="shared" si="17"/>
        <v/>
      </c>
      <c r="AA119" s="26" t="str">
        <f t="shared" si="18"/>
        <v/>
      </c>
      <c r="AB119" s="221" t="str">
        <f t="shared" si="19"/>
        <v/>
      </c>
      <c r="AC119" s="26" t="str">
        <f>IF(P119="","",('SEB Sheet'!$B$8*(AA119*P119)*(IF(C119="",1,C119))))</f>
        <v/>
      </c>
      <c r="AD119" s="158" t="str">
        <f>IF(P119="","",((AC119/'SEB Sheet'!$B$9*'SEB Sheet'!$B$5/1000*'SEB Sheet'!$B$7*'SEB Sheet'!$B$6))*1.055)</f>
        <v/>
      </c>
      <c r="AE119" s="146"/>
      <c r="AF119" s="146"/>
      <c r="AG119" s="147" t="str">
        <f>IF(B119="","",(VLOOKUP(B119,'Tree height category'!$A$2:$C$83,2,FALSE)))</f>
        <v/>
      </c>
      <c r="AH119" s="148" t="str">
        <f>IF(B119="","",(VLOOKUP(B119,'Tree height category'!$A$2:$C$83,3,FALSE)))</f>
        <v/>
      </c>
      <c r="AI119" s="161"/>
      <c r="AJ119" s="161"/>
      <c r="AK119" s="161"/>
      <c r="AL119" s="162" t="str">
        <f>IF(B119="","",(VLOOKUP(B119,'Tree height category'!$A$2:$G$77,7,FALSE)))</f>
        <v/>
      </c>
      <c r="AM119" s="163"/>
    </row>
    <row r="120" spans="1:39" x14ac:dyDescent="0.25">
      <c r="A120" s="154">
        <v>114</v>
      </c>
      <c r="B120" s="203"/>
      <c r="C120" s="204"/>
      <c r="D120" s="205"/>
      <c r="E120" s="206"/>
      <c r="F120" s="206"/>
      <c r="G120" s="206"/>
      <c r="H120" s="206"/>
      <c r="I120" s="206"/>
      <c r="J120" s="206"/>
      <c r="K120" s="206"/>
      <c r="L120" s="206"/>
      <c r="M120" s="206"/>
      <c r="N120" s="207" t="str">
        <f>IF(V120="","",IF((VLOOKUP(V120,'Tree height category'!$E$2:$F$77,2,FALSE))=0,"",(VLOOKUP(V120,'Tree height category'!$E$2:$F$77,2,FALSE))))</f>
        <v/>
      </c>
      <c r="O120" s="207" t="str">
        <f>IF(B120="","",(IF('SEB Sheet'!B$11="","",VLOOKUP('SEB Sheet'!B$11,'IBRA %'!A$4:E$385,4,FALSE))))</f>
        <v/>
      </c>
      <c r="P120" s="27"/>
      <c r="Q120" s="136" t="str">
        <f t="shared" si="11"/>
        <v/>
      </c>
      <c r="R120" s="22">
        <f t="shared" si="12"/>
        <v>0</v>
      </c>
      <c r="S120" s="139" t="str">
        <f t="shared" si="13"/>
        <v/>
      </c>
      <c r="T120" s="39" t="str">
        <f t="shared" si="14"/>
        <v/>
      </c>
      <c r="U120" s="137" t="str">
        <f t="shared" si="15"/>
        <v/>
      </c>
      <c r="V120" s="24" t="str">
        <f>IF(B120="","",VLOOKUP(B120,'Tree height category'!$A$2:$E$83,5,FALSE))</f>
        <v/>
      </c>
      <c r="W120" s="137" t="str">
        <f t="shared" si="20"/>
        <v/>
      </c>
      <c r="X120" s="137" t="str">
        <f t="shared" si="21"/>
        <v/>
      </c>
      <c r="Y120" s="23" t="str">
        <f t="shared" si="16"/>
        <v/>
      </c>
      <c r="Z120" s="25" t="str">
        <f t="shared" si="17"/>
        <v/>
      </c>
      <c r="AA120" s="26" t="str">
        <f t="shared" si="18"/>
        <v/>
      </c>
      <c r="AB120" s="221" t="str">
        <f t="shared" si="19"/>
        <v/>
      </c>
      <c r="AC120" s="26" t="str">
        <f>IF(P120="","",('SEB Sheet'!$B$8*(AA120*P120)*(IF(C120="",1,C120))))</f>
        <v/>
      </c>
      <c r="AD120" s="158" t="str">
        <f>IF(P120="","",((AC120/'SEB Sheet'!$B$9*'SEB Sheet'!$B$5/1000*'SEB Sheet'!$B$7*'SEB Sheet'!$B$6))*1.055)</f>
        <v/>
      </c>
      <c r="AE120" s="146"/>
      <c r="AF120" s="146"/>
      <c r="AG120" s="147" t="str">
        <f>IF(B120="","",(VLOOKUP(B120,'Tree height category'!$A$2:$C$83,2,FALSE)))</f>
        <v/>
      </c>
      <c r="AH120" s="148" t="str">
        <f>IF(B120="","",(VLOOKUP(B120,'Tree height category'!$A$2:$C$83,3,FALSE)))</f>
        <v/>
      </c>
      <c r="AI120" s="161"/>
      <c r="AJ120" s="161"/>
      <c r="AK120" s="161"/>
      <c r="AL120" s="162" t="str">
        <f>IF(B120="","",(VLOOKUP(B120,'Tree height category'!$A$2:$G$77,7,FALSE)))</f>
        <v/>
      </c>
      <c r="AM120" s="163"/>
    </row>
    <row r="121" spans="1:39" x14ac:dyDescent="0.25">
      <c r="A121" s="154">
        <v>115</v>
      </c>
      <c r="B121" s="203"/>
      <c r="C121" s="204"/>
      <c r="D121" s="205"/>
      <c r="E121" s="206"/>
      <c r="F121" s="206"/>
      <c r="G121" s="206"/>
      <c r="H121" s="206"/>
      <c r="I121" s="206"/>
      <c r="J121" s="206"/>
      <c r="K121" s="206"/>
      <c r="L121" s="206"/>
      <c r="M121" s="206"/>
      <c r="N121" s="207" t="str">
        <f>IF(V121="","",IF((VLOOKUP(V121,'Tree height category'!$E$2:$F$77,2,FALSE))=0,"",(VLOOKUP(V121,'Tree height category'!$E$2:$F$77,2,FALSE))))</f>
        <v/>
      </c>
      <c r="O121" s="207" t="str">
        <f>IF(B121="","",(IF('SEB Sheet'!B$11="","",VLOOKUP('SEB Sheet'!B$11,'IBRA %'!A$4:E$385,4,FALSE))))</f>
        <v/>
      </c>
      <c r="P121" s="27"/>
      <c r="Q121" s="136" t="str">
        <f t="shared" si="11"/>
        <v/>
      </c>
      <c r="R121" s="22">
        <f t="shared" si="12"/>
        <v>0</v>
      </c>
      <c r="S121" s="139" t="str">
        <f t="shared" si="13"/>
        <v/>
      </c>
      <c r="T121" s="39" t="str">
        <f t="shared" si="14"/>
        <v/>
      </c>
      <c r="U121" s="137" t="str">
        <f t="shared" si="15"/>
        <v/>
      </c>
      <c r="V121" s="24" t="str">
        <f>IF(B121="","",VLOOKUP(B121,'Tree height category'!$A$2:$E$83,5,FALSE))</f>
        <v/>
      </c>
      <c r="W121" s="137" t="str">
        <f t="shared" si="20"/>
        <v/>
      </c>
      <c r="X121" s="137" t="str">
        <f t="shared" si="21"/>
        <v/>
      </c>
      <c r="Y121" s="23" t="str">
        <f t="shared" si="16"/>
        <v/>
      </c>
      <c r="Z121" s="25" t="str">
        <f t="shared" si="17"/>
        <v/>
      </c>
      <c r="AA121" s="26" t="str">
        <f t="shared" si="18"/>
        <v/>
      </c>
      <c r="AB121" s="221" t="str">
        <f t="shared" si="19"/>
        <v/>
      </c>
      <c r="AC121" s="26" t="str">
        <f>IF(P121="","",('SEB Sheet'!$B$8*(AA121*P121)*(IF(C121="",1,C121))))</f>
        <v/>
      </c>
      <c r="AD121" s="158" t="str">
        <f>IF(P121="","",((AC121/'SEB Sheet'!$B$9*'SEB Sheet'!$B$5/1000*'SEB Sheet'!$B$7*'SEB Sheet'!$B$6))*1.055)</f>
        <v/>
      </c>
      <c r="AE121" s="146"/>
      <c r="AF121" s="146"/>
      <c r="AG121" s="147" t="str">
        <f>IF(B121="","",(VLOOKUP(B121,'Tree height category'!$A$2:$C$83,2,FALSE)))</f>
        <v/>
      </c>
      <c r="AH121" s="148" t="str">
        <f>IF(B121="","",(VLOOKUP(B121,'Tree height category'!$A$2:$C$83,3,FALSE)))</f>
        <v/>
      </c>
      <c r="AI121" s="161"/>
      <c r="AJ121" s="161"/>
      <c r="AK121" s="161"/>
      <c r="AL121" s="162" t="str">
        <f>IF(B121="","",(VLOOKUP(B121,'Tree height category'!$A$2:$G$77,7,FALSE)))</f>
        <v/>
      </c>
      <c r="AM121" s="163"/>
    </row>
    <row r="122" spans="1:39" x14ac:dyDescent="0.25">
      <c r="A122" s="154">
        <v>116</v>
      </c>
      <c r="B122" s="203"/>
      <c r="C122" s="204"/>
      <c r="D122" s="205"/>
      <c r="E122" s="206"/>
      <c r="F122" s="206"/>
      <c r="G122" s="206"/>
      <c r="H122" s="206"/>
      <c r="I122" s="204"/>
      <c r="J122" s="204"/>
      <c r="K122" s="204"/>
      <c r="L122" s="204"/>
      <c r="M122" s="204"/>
      <c r="N122" s="207" t="str">
        <f>IF(V122="","",IF((VLOOKUP(V122,'Tree height category'!$E$2:$F$77,2,FALSE))=0,"",(VLOOKUP(V122,'Tree height category'!$E$2:$F$77,2,FALSE))))</f>
        <v/>
      </c>
      <c r="O122" s="207" t="str">
        <f>IF(B122="","",(IF('SEB Sheet'!B$11="","",VLOOKUP('SEB Sheet'!B$11,'IBRA %'!A$4:E$385,4,FALSE))))</f>
        <v/>
      </c>
      <c r="P122" s="27"/>
      <c r="Q122" s="136" t="str">
        <f t="shared" si="11"/>
        <v/>
      </c>
      <c r="R122" s="22">
        <f t="shared" si="12"/>
        <v>0</v>
      </c>
      <c r="S122" s="139" t="str">
        <f t="shared" si="13"/>
        <v/>
      </c>
      <c r="T122" s="39" t="str">
        <f t="shared" si="14"/>
        <v/>
      </c>
      <c r="U122" s="137" t="str">
        <f t="shared" si="15"/>
        <v/>
      </c>
      <c r="V122" s="24" t="str">
        <f>IF(B122="","",VLOOKUP(B122,'Tree height category'!$A$2:$E$83,5,FALSE))</f>
        <v/>
      </c>
      <c r="W122" s="137" t="str">
        <f t="shared" si="20"/>
        <v/>
      </c>
      <c r="X122" s="137" t="str">
        <f t="shared" si="21"/>
        <v/>
      </c>
      <c r="Y122" s="23" t="str">
        <f t="shared" si="16"/>
        <v/>
      </c>
      <c r="Z122" s="25" t="str">
        <f t="shared" si="17"/>
        <v/>
      </c>
      <c r="AA122" s="26" t="str">
        <f t="shared" si="18"/>
        <v/>
      </c>
      <c r="AB122" s="221" t="str">
        <f t="shared" si="19"/>
        <v/>
      </c>
      <c r="AC122" s="26" t="str">
        <f>IF(P122="","",('SEB Sheet'!$B$8*(AA122*P122)*(IF(C122="",1,C122))))</f>
        <v/>
      </c>
      <c r="AD122" s="158" t="str">
        <f>IF(P122="","",((AC122/'SEB Sheet'!$B$9*'SEB Sheet'!$B$5/1000*'SEB Sheet'!$B$7*'SEB Sheet'!$B$6))*1.055)</f>
        <v/>
      </c>
      <c r="AE122" s="146"/>
      <c r="AF122" s="146"/>
      <c r="AG122" s="147" t="str">
        <f>IF(B122="","",(VLOOKUP(B122,'Tree height category'!$A$2:$C$83,2,FALSE)))</f>
        <v/>
      </c>
      <c r="AH122" s="148" t="str">
        <f>IF(B122="","",(VLOOKUP(B122,'Tree height category'!$A$2:$C$83,3,FALSE)))</f>
        <v/>
      </c>
      <c r="AI122" s="161"/>
      <c r="AJ122" s="161"/>
      <c r="AK122" s="161"/>
      <c r="AL122" s="162" t="str">
        <f>IF(B122="","",(VLOOKUP(B122,'Tree height category'!$A$2:$G$77,7,FALSE)))</f>
        <v/>
      </c>
      <c r="AM122" s="163"/>
    </row>
    <row r="123" spans="1:39" x14ac:dyDescent="0.25">
      <c r="A123" s="154">
        <v>117</v>
      </c>
      <c r="B123" s="203"/>
      <c r="C123" s="204"/>
      <c r="D123" s="205"/>
      <c r="E123" s="206"/>
      <c r="F123" s="206"/>
      <c r="G123" s="206"/>
      <c r="H123" s="206"/>
      <c r="I123" s="206"/>
      <c r="J123" s="206"/>
      <c r="K123" s="206"/>
      <c r="L123" s="206"/>
      <c r="M123" s="206"/>
      <c r="N123" s="207" t="str">
        <f>IF(V123="","",IF((VLOOKUP(V123,'Tree height category'!$E$2:$F$77,2,FALSE))=0,"",(VLOOKUP(V123,'Tree height category'!$E$2:$F$77,2,FALSE))))</f>
        <v/>
      </c>
      <c r="O123" s="207" t="str">
        <f>IF(B123="","",(IF('SEB Sheet'!B$11="","",VLOOKUP('SEB Sheet'!B$11,'IBRA %'!A$4:E$385,4,FALSE))))</f>
        <v/>
      </c>
      <c r="P123" s="27"/>
      <c r="Q123" s="136" t="str">
        <f t="shared" si="11"/>
        <v/>
      </c>
      <c r="R123" s="22">
        <f t="shared" si="12"/>
        <v>0</v>
      </c>
      <c r="S123" s="139" t="str">
        <f t="shared" si="13"/>
        <v/>
      </c>
      <c r="T123" s="39" t="str">
        <f t="shared" si="14"/>
        <v/>
      </c>
      <c r="U123" s="137" t="str">
        <f t="shared" si="15"/>
        <v/>
      </c>
      <c r="V123" s="24" t="str">
        <f>IF(B123="","",VLOOKUP(B123,'Tree height category'!$A$2:$E$83,5,FALSE))</f>
        <v/>
      </c>
      <c r="W123" s="137" t="str">
        <f t="shared" si="20"/>
        <v/>
      </c>
      <c r="X123" s="137" t="str">
        <f t="shared" si="21"/>
        <v/>
      </c>
      <c r="Y123" s="23" t="str">
        <f t="shared" si="16"/>
        <v/>
      </c>
      <c r="Z123" s="25" t="str">
        <f t="shared" si="17"/>
        <v/>
      </c>
      <c r="AA123" s="26" t="str">
        <f t="shared" si="18"/>
        <v/>
      </c>
      <c r="AB123" s="221" t="str">
        <f t="shared" si="19"/>
        <v/>
      </c>
      <c r="AC123" s="26" t="str">
        <f>IF(P123="","",('SEB Sheet'!$B$8*(AA123*P123)*(IF(C123="",1,C123))))</f>
        <v/>
      </c>
      <c r="AD123" s="158" t="str">
        <f>IF(P123="","",((AC123/'SEB Sheet'!$B$9*'SEB Sheet'!$B$5/1000*'SEB Sheet'!$B$7*'SEB Sheet'!$B$6))*1.055)</f>
        <v/>
      </c>
      <c r="AE123" s="146"/>
      <c r="AF123" s="146"/>
      <c r="AG123" s="147" t="str">
        <f>IF(B123="","",(VLOOKUP(B123,'Tree height category'!$A$2:$C$83,2,FALSE)))</f>
        <v/>
      </c>
      <c r="AH123" s="148" t="str">
        <f>IF(B123="","",(VLOOKUP(B123,'Tree height category'!$A$2:$C$83,3,FALSE)))</f>
        <v/>
      </c>
      <c r="AI123" s="161"/>
      <c r="AJ123" s="161"/>
      <c r="AK123" s="161"/>
      <c r="AL123" s="162" t="str">
        <f>IF(B123="","",(VLOOKUP(B123,'Tree height category'!$A$2:$G$77,7,FALSE)))</f>
        <v/>
      </c>
      <c r="AM123" s="163"/>
    </row>
    <row r="124" spans="1:39" x14ac:dyDescent="0.25">
      <c r="A124" s="154">
        <v>118</v>
      </c>
      <c r="B124" s="203"/>
      <c r="C124" s="204"/>
      <c r="D124" s="205"/>
      <c r="E124" s="206"/>
      <c r="F124" s="206"/>
      <c r="G124" s="206"/>
      <c r="H124" s="206"/>
      <c r="I124" s="206"/>
      <c r="J124" s="206"/>
      <c r="K124" s="206"/>
      <c r="L124" s="206"/>
      <c r="M124" s="206"/>
      <c r="N124" s="207" t="str">
        <f>IF(V124="","",IF((VLOOKUP(V124,'Tree height category'!$E$2:$F$77,2,FALSE))=0,"",(VLOOKUP(V124,'Tree height category'!$E$2:$F$77,2,FALSE))))</f>
        <v/>
      </c>
      <c r="O124" s="207" t="str">
        <f>IF(B124="","",(IF('SEB Sheet'!B$11="","",VLOOKUP('SEB Sheet'!B$11,'IBRA %'!A$4:E$385,4,FALSE))))</f>
        <v/>
      </c>
      <c r="P124" s="27"/>
      <c r="Q124" s="136" t="str">
        <f t="shared" si="11"/>
        <v/>
      </c>
      <c r="R124" s="22">
        <f t="shared" si="12"/>
        <v>0</v>
      </c>
      <c r="S124" s="139" t="str">
        <f t="shared" si="13"/>
        <v/>
      </c>
      <c r="T124" s="39" t="str">
        <f t="shared" si="14"/>
        <v/>
      </c>
      <c r="U124" s="137" t="str">
        <f t="shared" si="15"/>
        <v/>
      </c>
      <c r="V124" s="24" t="str">
        <f>IF(B124="","",VLOOKUP(B124,'Tree height category'!$A$2:$E$83,5,FALSE))</f>
        <v/>
      </c>
      <c r="W124" s="137" t="str">
        <f t="shared" si="20"/>
        <v/>
      </c>
      <c r="X124" s="137" t="str">
        <f t="shared" si="21"/>
        <v/>
      </c>
      <c r="Y124" s="23" t="str">
        <f t="shared" si="16"/>
        <v/>
      </c>
      <c r="Z124" s="25" t="str">
        <f t="shared" si="17"/>
        <v/>
      </c>
      <c r="AA124" s="26" t="str">
        <f t="shared" si="18"/>
        <v/>
      </c>
      <c r="AB124" s="221" t="str">
        <f t="shared" si="19"/>
        <v/>
      </c>
      <c r="AC124" s="26" t="str">
        <f>IF(P124="","",('SEB Sheet'!$B$8*(AA124*P124)*(IF(C124="",1,C124))))</f>
        <v/>
      </c>
      <c r="AD124" s="158" t="str">
        <f>IF(P124="","",((AC124/'SEB Sheet'!$B$9*'SEB Sheet'!$B$5/1000*'SEB Sheet'!$B$7*'SEB Sheet'!$B$6))*1.055)</f>
        <v/>
      </c>
      <c r="AE124" s="146"/>
      <c r="AF124" s="146"/>
      <c r="AG124" s="147" t="str">
        <f>IF(B124="","",(VLOOKUP(B124,'Tree height category'!$A$2:$C$83,2,FALSE)))</f>
        <v/>
      </c>
      <c r="AH124" s="148" t="str">
        <f>IF(B124="","",(VLOOKUP(B124,'Tree height category'!$A$2:$C$83,3,FALSE)))</f>
        <v/>
      </c>
      <c r="AI124" s="161"/>
      <c r="AJ124" s="161"/>
      <c r="AK124" s="161"/>
      <c r="AL124" s="162" t="str">
        <f>IF(B124="","",(VLOOKUP(B124,'Tree height category'!$A$2:$G$77,7,FALSE)))</f>
        <v/>
      </c>
      <c r="AM124" s="163"/>
    </row>
    <row r="125" spans="1:39" x14ac:dyDescent="0.25">
      <c r="A125" s="154">
        <v>119</v>
      </c>
      <c r="B125" s="203"/>
      <c r="C125" s="204"/>
      <c r="D125" s="205"/>
      <c r="E125" s="206"/>
      <c r="F125" s="206"/>
      <c r="G125" s="206"/>
      <c r="H125" s="206"/>
      <c r="I125" s="206"/>
      <c r="J125" s="206"/>
      <c r="K125" s="206"/>
      <c r="L125" s="206"/>
      <c r="M125" s="206"/>
      <c r="N125" s="207" t="str">
        <f>IF(V125="","",IF((VLOOKUP(V125,'Tree height category'!$E$2:$F$77,2,FALSE))=0,"",(VLOOKUP(V125,'Tree height category'!$E$2:$F$77,2,FALSE))))</f>
        <v/>
      </c>
      <c r="O125" s="207" t="str">
        <f>IF(B125="","",(IF('SEB Sheet'!B$11="","",VLOOKUP('SEB Sheet'!B$11,'IBRA %'!A$4:E$385,4,FALSE))))</f>
        <v/>
      </c>
      <c r="P125" s="27"/>
      <c r="Q125" s="136" t="str">
        <f t="shared" si="11"/>
        <v/>
      </c>
      <c r="R125" s="22">
        <f t="shared" si="12"/>
        <v>0</v>
      </c>
      <c r="S125" s="139" t="str">
        <f t="shared" si="13"/>
        <v/>
      </c>
      <c r="T125" s="39" t="str">
        <f t="shared" si="14"/>
        <v/>
      </c>
      <c r="U125" s="137" t="str">
        <f t="shared" si="15"/>
        <v/>
      </c>
      <c r="V125" s="24" t="str">
        <f>IF(B125="","",VLOOKUP(B125,'Tree height category'!$A$2:$E$83,5,FALSE))</f>
        <v/>
      </c>
      <c r="W125" s="137" t="str">
        <f t="shared" si="20"/>
        <v/>
      </c>
      <c r="X125" s="137" t="str">
        <f t="shared" si="21"/>
        <v/>
      </c>
      <c r="Y125" s="23" t="str">
        <f t="shared" si="16"/>
        <v/>
      </c>
      <c r="Z125" s="25" t="str">
        <f t="shared" si="17"/>
        <v/>
      </c>
      <c r="AA125" s="26" t="str">
        <f t="shared" si="18"/>
        <v/>
      </c>
      <c r="AB125" s="221" t="str">
        <f t="shared" si="19"/>
        <v/>
      </c>
      <c r="AC125" s="26" t="str">
        <f>IF(P125="","",('SEB Sheet'!$B$8*(AA125*P125)*(IF(C125="",1,C125))))</f>
        <v/>
      </c>
      <c r="AD125" s="158" t="str">
        <f>IF(P125="","",((AC125/'SEB Sheet'!$B$9*'SEB Sheet'!$B$5/1000*'SEB Sheet'!$B$7*'SEB Sheet'!$B$6))*1.055)</f>
        <v/>
      </c>
      <c r="AE125" s="146"/>
      <c r="AF125" s="146"/>
      <c r="AG125" s="147" t="str">
        <f>IF(B125="","",(VLOOKUP(B125,'Tree height category'!$A$2:$C$83,2,FALSE)))</f>
        <v/>
      </c>
      <c r="AH125" s="148" t="str">
        <f>IF(B125="","",(VLOOKUP(B125,'Tree height category'!$A$2:$C$83,3,FALSE)))</f>
        <v/>
      </c>
      <c r="AI125" s="161"/>
      <c r="AJ125" s="161"/>
      <c r="AK125" s="161"/>
      <c r="AL125" s="162" t="str">
        <f>IF(B125="","",(VLOOKUP(B125,'Tree height category'!$A$2:$G$77,7,FALSE)))</f>
        <v/>
      </c>
      <c r="AM125" s="163"/>
    </row>
    <row r="126" spans="1:39" x14ac:dyDescent="0.25">
      <c r="A126" s="154">
        <v>120</v>
      </c>
      <c r="B126" s="203"/>
      <c r="C126" s="204"/>
      <c r="D126" s="205"/>
      <c r="E126" s="206"/>
      <c r="F126" s="206"/>
      <c r="G126" s="206"/>
      <c r="H126" s="206"/>
      <c r="I126" s="206"/>
      <c r="J126" s="206"/>
      <c r="K126" s="206"/>
      <c r="L126" s="206"/>
      <c r="M126" s="206"/>
      <c r="N126" s="207" t="str">
        <f>IF(V126="","",IF((VLOOKUP(V126,'Tree height category'!$E$2:$F$77,2,FALSE))=0,"",(VLOOKUP(V126,'Tree height category'!$E$2:$F$77,2,FALSE))))</f>
        <v/>
      </c>
      <c r="O126" s="207" t="str">
        <f>IF(B126="","",(IF('SEB Sheet'!B$11="","",VLOOKUP('SEB Sheet'!B$11,'IBRA %'!A$4:E$385,4,FALSE))))</f>
        <v/>
      </c>
      <c r="P126" s="27"/>
      <c r="Q126" s="136" t="str">
        <f t="shared" si="11"/>
        <v/>
      </c>
      <c r="R126" s="22">
        <f t="shared" si="12"/>
        <v>0</v>
      </c>
      <c r="S126" s="139" t="str">
        <f t="shared" si="13"/>
        <v/>
      </c>
      <c r="T126" s="39" t="str">
        <f t="shared" si="14"/>
        <v/>
      </c>
      <c r="U126" s="137" t="str">
        <f t="shared" si="15"/>
        <v/>
      </c>
      <c r="V126" s="24" t="str">
        <f>IF(B126="","",VLOOKUP(B126,'Tree height category'!$A$2:$E$83,5,FALSE))</f>
        <v/>
      </c>
      <c r="W126" s="137" t="str">
        <f t="shared" si="20"/>
        <v/>
      </c>
      <c r="X126" s="137" t="str">
        <f t="shared" si="21"/>
        <v/>
      </c>
      <c r="Y126" s="23" t="str">
        <f t="shared" si="16"/>
        <v/>
      </c>
      <c r="Z126" s="25" t="str">
        <f t="shared" si="17"/>
        <v/>
      </c>
      <c r="AA126" s="26" t="str">
        <f t="shared" si="18"/>
        <v/>
      </c>
      <c r="AB126" s="221" t="str">
        <f t="shared" si="19"/>
        <v/>
      </c>
      <c r="AC126" s="26" t="str">
        <f>IF(P126="","",('SEB Sheet'!$B$8*(AA126*P126)*(IF(C126="",1,C126))))</f>
        <v/>
      </c>
      <c r="AD126" s="158" t="str">
        <f>IF(P126="","",((AC126/'SEB Sheet'!$B$9*'SEB Sheet'!$B$5/1000*'SEB Sheet'!$B$7*'SEB Sheet'!$B$6))*1.055)</f>
        <v/>
      </c>
      <c r="AE126" s="146"/>
      <c r="AF126" s="146"/>
      <c r="AG126" s="147" t="str">
        <f>IF(B126="","",(VLOOKUP(B126,'Tree height category'!$A$2:$C$83,2,FALSE)))</f>
        <v/>
      </c>
      <c r="AH126" s="148" t="str">
        <f>IF(B126="","",(VLOOKUP(B126,'Tree height category'!$A$2:$C$83,3,FALSE)))</f>
        <v/>
      </c>
      <c r="AI126" s="161"/>
      <c r="AJ126" s="161"/>
      <c r="AK126" s="161"/>
      <c r="AL126" s="162" t="str">
        <f>IF(B126="","",(VLOOKUP(B126,'Tree height category'!$A$2:$G$77,7,FALSE)))</f>
        <v/>
      </c>
      <c r="AM126" s="163"/>
    </row>
    <row r="127" spans="1:39" x14ac:dyDescent="0.25">
      <c r="A127" s="154">
        <v>121</v>
      </c>
      <c r="B127" s="203"/>
      <c r="C127" s="204"/>
      <c r="D127" s="205"/>
      <c r="E127" s="206"/>
      <c r="F127" s="206"/>
      <c r="G127" s="206"/>
      <c r="H127" s="206"/>
      <c r="I127" s="206"/>
      <c r="J127" s="206"/>
      <c r="K127" s="206"/>
      <c r="L127" s="206"/>
      <c r="M127" s="206"/>
      <c r="N127" s="207" t="str">
        <f>IF(V127="","",IF((VLOOKUP(V127,'Tree height category'!$E$2:$F$77,2,FALSE))=0,"",(VLOOKUP(V127,'Tree height category'!$E$2:$F$77,2,FALSE))))</f>
        <v/>
      </c>
      <c r="O127" s="207" t="str">
        <f>IF(B127="","",(IF('SEB Sheet'!B$11="","",VLOOKUP('SEB Sheet'!B$11,'IBRA %'!A$4:E$385,4,FALSE))))</f>
        <v/>
      </c>
      <c r="P127" s="27"/>
      <c r="Q127" s="136" t="str">
        <f t="shared" si="11"/>
        <v/>
      </c>
      <c r="R127" s="22">
        <f t="shared" si="12"/>
        <v>0</v>
      </c>
      <c r="S127" s="139" t="str">
        <f t="shared" si="13"/>
        <v/>
      </c>
      <c r="T127" s="39" t="str">
        <f t="shared" si="14"/>
        <v/>
      </c>
      <c r="U127" s="137" t="str">
        <f t="shared" si="15"/>
        <v/>
      </c>
      <c r="V127" s="24" t="str">
        <f>IF(B127="","",VLOOKUP(B127,'Tree height category'!$A$2:$E$83,5,FALSE))</f>
        <v/>
      </c>
      <c r="W127" s="137" t="str">
        <f t="shared" si="20"/>
        <v/>
      </c>
      <c r="X127" s="137" t="str">
        <f t="shared" si="21"/>
        <v/>
      </c>
      <c r="Y127" s="23" t="str">
        <f t="shared" si="16"/>
        <v/>
      </c>
      <c r="Z127" s="25" t="str">
        <f t="shared" si="17"/>
        <v/>
      </c>
      <c r="AA127" s="26" t="str">
        <f t="shared" si="18"/>
        <v/>
      </c>
      <c r="AB127" s="221" t="str">
        <f t="shared" si="19"/>
        <v/>
      </c>
      <c r="AC127" s="26" t="str">
        <f>IF(P127="","",('SEB Sheet'!$B$8*(AA127*P127)*(IF(C127="",1,C127))))</f>
        <v/>
      </c>
      <c r="AD127" s="158" t="str">
        <f>IF(P127="","",((AC127/'SEB Sheet'!$B$9*'SEB Sheet'!$B$5/1000*'SEB Sheet'!$B$7*'SEB Sheet'!$B$6))*1.055)</f>
        <v/>
      </c>
      <c r="AE127" s="146"/>
      <c r="AF127" s="146"/>
      <c r="AG127" s="147" t="str">
        <f>IF(B127="","",(VLOOKUP(B127,'Tree height category'!$A$2:$C$83,2,FALSE)))</f>
        <v/>
      </c>
      <c r="AH127" s="148" t="str">
        <f>IF(B127="","",(VLOOKUP(B127,'Tree height category'!$A$2:$C$83,3,FALSE)))</f>
        <v/>
      </c>
      <c r="AI127" s="161"/>
      <c r="AJ127" s="161"/>
      <c r="AK127" s="161"/>
      <c r="AL127" s="162" t="str">
        <f>IF(B127="","",(VLOOKUP(B127,'Tree height category'!$A$2:$G$77,7,FALSE)))</f>
        <v/>
      </c>
      <c r="AM127" s="163"/>
    </row>
    <row r="128" spans="1:39" x14ac:dyDescent="0.25">
      <c r="A128" s="154">
        <v>122</v>
      </c>
      <c r="B128" s="203"/>
      <c r="C128" s="204"/>
      <c r="D128" s="205"/>
      <c r="E128" s="206"/>
      <c r="F128" s="206"/>
      <c r="G128" s="206"/>
      <c r="H128" s="206"/>
      <c r="I128" s="206"/>
      <c r="J128" s="206"/>
      <c r="K128" s="206"/>
      <c r="L128" s="206"/>
      <c r="M128" s="206"/>
      <c r="N128" s="207" t="str">
        <f>IF(V128="","",IF((VLOOKUP(V128,'Tree height category'!$E$2:$F$77,2,FALSE))=0,"",(VLOOKUP(V128,'Tree height category'!$E$2:$F$77,2,FALSE))))</f>
        <v/>
      </c>
      <c r="O128" s="207" t="str">
        <f>IF(B128="","",(IF('SEB Sheet'!B$11="","",VLOOKUP('SEB Sheet'!B$11,'IBRA %'!A$4:E$385,4,FALSE))))</f>
        <v/>
      </c>
      <c r="P128" s="27"/>
      <c r="Q128" s="136" t="str">
        <f t="shared" si="11"/>
        <v/>
      </c>
      <c r="R128" s="22">
        <f t="shared" si="12"/>
        <v>0</v>
      </c>
      <c r="S128" s="139" t="str">
        <f t="shared" si="13"/>
        <v/>
      </c>
      <c r="T128" s="39" t="str">
        <f t="shared" si="14"/>
        <v/>
      </c>
      <c r="U128" s="137" t="str">
        <f t="shared" si="15"/>
        <v/>
      </c>
      <c r="V128" s="24" t="str">
        <f>IF(B128="","",VLOOKUP(B128,'Tree height category'!$A$2:$E$83,5,FALSE))</f>
        <v/>
      </c>
      <c r="W128" s="137" t="str">
        <f t="shared" si="20"/>
        <v/>
      </c>
      <c r="X128" s="137" t="str">
        <f t="shared" si="21"/>
        <v/>
      </c>
      <c r="Y128" s="23" t="str">
        <f t="shared" si="16"/>
        <v/>
      </c>
      <c r="Z128" s="25" t="str">
        <f t="shared" si="17"/>
        <v/>
      </c>
      <c r="AA128" s="26" t="str">
        <f t="shared" si="18"/>
        <v/>
      </c>
      <c r="AB128" s="221" t="str">
        <f t="shared" si="19"/>
        <v/>
      </c>
      <c r="AC128" s="26" t="str">
        <f>IF(P128="","",('SEB Sheet'!$B$8*(AA128*P128)*(IF(C128="",1,C128))))</f>
        <v/>
      </c>
      <c r="AD128" s="158" t="str">
        <f>IF(P128="","",((AC128/'SEB Sheet'!$B$9*'SEB Sheet'!$B$5/1000*'SEB Sheet'!$B$7*'SEB Sheet'!$B$6))*1.055)</f>
        <v/>
      </c>
      <c r="AE128" s="146"/>
      <c r="AF128" s="146"/>
      <c r="AG128" s="147" t="str">
        <f>IF(B128="","",(VLOOKUP(B128,'Tree height category'!$A$2:$C$83,2,FALSE)))</f>
        <v/>
      </c>
      <c r="AH128" s="148" t="str">
        <f>IF(B128="","",(VLOOKUP(B128,'Tree height category'!$A$2:$C$83,3,FALSE)))</f>
        <v/>
      </c>
      <c r="AI128" s="161"/>
      <c r="AJ128" s="161"/>
      <c r="AK128" s="161"/>
      <c r="AL128" s="162" t="str">
        <f>IF(B128="","",(VLOOKUP(B128,'Tree height category'!$A$2:$G$77,7,FALSE)))</f>
        <v/>
      </c>
      <c r="AM128" s="163"/>
    </row>
    <row r="129" spans="1:39" x14ac:dyDescent="0.25">
      <c r="A129" s="154">
        <v>123</v>
      </c>
      <c r="B129" s="203"/>
      <c r="C129" s="204"/>
      <c r="D129" s="205"/>
      <c r="E129" s="206"/>
      <c r="F129" s="206"/>
      <c r="G129" s="206"/>
      <c r="H129" s="206"/>
      <c r="I129" s="206"/>
      <c r="J129" s="206"/>
      <c r="K129" s="206"/>
      <c r="L129" s="206"/>
      <c r="M129" s="206"/>
      <c r="N129" s="207" t="str">
        <f>IF(V129="","",IF((VLOOKUP(V129,'Tree height category'!$E$2:$F$77,2,FALSE))=0,"",(VLOOKUP(V129,'Tree height category'!$E$2:$F$77,2,FALSE))))</f>
        <v/>
      </c>
      <c r="O129" s="207" t="str">
        <f>IF(B129="","",(IF('SEB Sheet'!B$11="","",VLOOKUP('SEB Sheet'!B$11,'IBRA %'!A$4:E$385,4,FALSE))))</f>
        <v/>
      </c>
      <c r="P129" s="27"/>
      <c r="Q129" s="136" t="str">
        <f t="shared" si="11"/>
        <v/>
      </c>
      <c r="R129" s="22">
        <f t="shared" si="12"/>
        <v>0</v>
      </c>
      <c r="S129" s="139" t="str">
        <f t="shared" si="13"/>
        <v/>
      </c>
      <c r="T129" s="39" t="str">
        <f t="shared" si="14"/>
        <v/>
      </c>
      <c r="U129" s="137" t="str">
        <f t="shared" si="15"/>
        <v/>
      </c>
      <c r="V129" s="24" t="str">
        <f>IF(B129="","",VLOOKUP(B129,'Tree height category'!$A$2:$E$83,5,FALSE))</f>
        <v/>
      </c>
      <c r="W129" s="137" t="str">
        <f t="shared" si="20"/>
        <v/>
      </c>
      <c r="X129" s="137" t="str">
        <f t="shared" si="21"/>
        <v/>
      </c>
      <c r="Y129" s="23" t="str">
        <f t="shared" si="16"/>
        <v/>
      </c>
      <c r="Z129" s="25" t="str">
        <f t="shared" si="17"/>
        <v/>
      </c>
      <c r="AA129" s="26" t="str">
        <f t="shared" si="18"/>
        <v/>
      </c>
      <c r="AB129" s="221" t="str">
        <f t="shared" si="19"/>
        <v/>
      </c>
      <c r="AC129" s="26" t="str">
        <f>IF(P129="","",('SEB Sheet'!$B$8*(AA129*P129)*(IF(C129="",1,C129))))</f>
        <v/>
      </c>
      <c r="AD129" s="158" t="str">
        <f>IF(P129="","",((AC129/'SEB Sheet'!$B$9*'SEB Sheet'!$B$5/1000*'SEB Sheet'!$B$7*'SEB Sheet'!$B$6))*1.055)</f>
        <v/>
      </c>
      <c r="AE129" s="146"/>
      <c r="AF129" s="146"/>
      <c r="AG129" s="147" t="str">
        <f>IF(B129="","",(VLOOKUP(B129,'Tree height category'!$A$2:$C$83,2,FALSE)))</f>
        <v/>
      </c>
      <c r="AH129" s="148" t="str">
        <f>IF(B129="","",(VLOOKUP(B129,'Tree height category'!$A$2:$C$83,3,FALSE)))</f>
        <v/>
      </c>
      <c r="AI129" s="161"/>
      <c r="AJ129" s="161"/>
      <c r="AK129" s="161"/>
      <c r="AL129" s="162" t="str">
        <f>IF(B129="","",(VLOOKUP(B129,'Tree height category'!$A$2:$G$77,7,FALSE)))</f>
        <v/>
      </c>
      <c r="AM129" s="163"/>
    </row>
    <row r="130" spans="1:39" x14ac:dyDescent="0.25">
      <c r="A130" s="154">
        <v>124</v>
      </c>
      <c r="B130" s="203"/>
      <c r="C130" s="204"/>
      <c r="D130" s="205"/>
      <c r="E130" s="206"/>
      <c r="F130" s="206"/>
      <c r="G130" s="206"/>
      <c r="H130" s="206"/>
      <c r="I130" s="206"/>
      <c r="J130" s="206"/>
      <c r="K130" s="206"/>
      <c r="L130" s="206"/>
      <c r="M130" s="206"/>
      <c r="N130" s="207" t="str">
        <f>IF(V130="","",IF((VLOOKUP(V130,'Tree height category'!$E$2:$F$77,2,FALSE))=0,"",(VLOOKUP(V130,'Tree height category'!$E$2:$F$77,2,FALSE))))</f>
        <v/>
      </c>
      <c r="O130" s="207" t="str">
        <f>IF(B130="","",(IF('SEB Sheet'!B$11="","",VLOOKUP('SEB Sheet'!B$11,'IBRA %'!A$4:E$385,4,FALSE))))</f>
        <v/>
      </c>
      <c r="P130" s="27"/>
      <c r="Q130" s="136" t="str">
        <f t="shared" si="11"/>
        <v/>
      </c>
      <c r="R130" s="22">
        <f t="shared" si="12"/>
        <v>0</v>
      </c>
      <c r="S130" s="139" t="str">
        <f t="shared" si="13"/>
        <v/>
      </c>
      <c r="T130" s="39" t="str">
        <f t="shared" si="14"/>
        <v/>
      </c>
      <c r="U130" s="137" t="str">
        <f t="shared" si="15"/>
        <v/>
      </c>
      <c r="V130" s="24" t="str">
        <f>IF(B130="","",VLOOKUP(B130,'Tree height category'!$A$2:$E$83,5,FALSE))</f>
        <v/>
      </c>
      <c r="W130" s="137" t="str">
        <f t="shared" si="20"/>
        <v/>
      </c>
      <c r="X130" s="137" t="str">
        <f t="shared" si="21"/>
        <v/>
      </c>
      <c r="Y130" s="23" t="str">
        <f t="shared" si="16"/>
        <v/>
      </c>
      <c r="Z130" s="25" t="str">
        <f t="shared" si="17"/>
        <v/>
      </c>
      <c r="AA130" s="26" t="str">
        <f t="shared" si="18"/>
        <v/>
      </c>
      <c r="AB130" s="221" t="str">
        <f t="shared" si="19"/>
        <v/>
      </c>
      <c r="AC130" s="26" t="str">
        <f>IF(P130="","",('SEB Sheet'!$B$8*(AA130*P130)*(IF(C130="",1,C130))))</f>
        <v/>
      </c>
      <c r="AD130" s="158" t="str">
        <f>IF(P130="","",((AC130/'SEB Sheet'!$B$9*'SEB Sheet'!$B$5/1000*'SEB Sheet'!$B$7*'SEB Sheet'!$B$6))*1.055)</f>
        <v/>
      </c>
      <c r="AE130" s="146"/>
      <c r="AF130" s="146"/>
      <c r="AG130" s="147" t="str">
        <f>IF(B130="","",(VLOOKUP(B130,'Tree height category'!$A$2:$C$83,2,FALSE)))</f>
        <v/>
      </c>
      <c r="AH130" s="148" t="str">
        <f>IF(B130="","",(VLOOKUP(B130,'Tree height category'!$A$2:$C$83,3,FALSE)))</f>
        <v/>
      </c>
      <c r="AI130" s="161"/>
      <c r="AJ130" s="161"/>
      <c r="AK130" s="161"/>
      <c r="AL130" s="162" t="str">
        <f>IF(B130="","",(VLOOKUP(B130,'Tree height category'!$A$2:$G$77,7,FALSE)))</f>
        <v/>
      </c>
      <c r="AM130" s="163"/>
    </row>
    <row r="131" spans="1:39" x14ac:dyDescent="0.25">
      <c r="A131" s="154">
        <v>125</v>
      </c>
      <c r="B131" s="203"/>
      <c r="C131" s="204"/>
      <c r="D131" s="205"/>
      <c r="E131" s="206"/>
      <c r="F131" s="206"/>
      <c r="G131" s="206"/>
      <c r="H131" s="206"/>
      <c r="I131" s="206"/>
      <c r="J131" s="206"/>
      <c r="K131" s="206"/>
      <c r="L131" s="206"/>
      <c r="M131" s="206"/>
      <c r="N131" s="207" t="str">
        <f>IF(V131="","",IF((VLOOKUP(V131,'Tree height category'!$E$2:$F$77,2,FALSE))=0,"",(VLOOKUP(V131,'Tree height category'!$E$2:$F$77,2,FALSE))))</f>
        <v/>
      </c>
      <c r="O131" s="207" t="str">
        <f>IF(B131="","",(IF('SEB Sheet'!B$11="","",VLOOKUP('SEB Sheet'!B$11,'IBRA %'!A$4:E$385,4,FALSE))))</f>
        <v/>
      </c>
      <c r="P131" s="27"/>
      <c r="Q131" s="136" t="str">
        <f t="shared" si="11"/>
        <v/>
      </c>
      <c r="R131" s="22">
        <f t="shared" si="12"/>
        <v>0</v>
      </c>
      <c r="S131" s="139" t="str">
        <f t="shared" si="13"/>
        <v/>
      </c>
      <c r="T131" s="39" t="str">
        <f t="shared" si="14"/>
        <v/>
      </c>
      <c r="U131" s="137" t="str">
        <f t="shared" si="15"/>
        <v/>
      </c>
      <c r="V131" s="24" t="str">
        <f>IF(B131="","",VLOOKUP(B131,'Tree height category'!$A$2:$E$83,5,FALSE))</f>
        <v/>
      </c>
      <c r="W131" s="137" t="str">
        <f t="shared" si="20"/>
        <v/>
      </c>
      <c r="X131" s="137" t="str">
        <f t="shared" si="21"/>
        <v/>
      </c>
      <c r="Y131" s="23" t="str">
        <f t="shared" si="16"/>
        <v/>
      </c>
      <c r="Z131" s="25" t="str">
        <f t="shared" si="17"/>
        <v/>
      </c>
      <c r="AA131" s="26" t="str">
        <f t="shared" si="18"/>
        <v/>
      </c>
      <c r="AB131" s="221" t="str">
        <f t="shared" si="19"/>
        <v/>
      </c>
      <c r="AC131" s="26" t="str">
        <f>IF(P131="","",('SEB Sheet'!$B$8*(AA131*P131)*(IF(C131="",1,C131))))</f>
        <v/>
      </c>
      <c r="AD131" s="158" t="str">
        <f>IF(P131="","",((AC131/'SEB Sheet'!$B$9*'SEB Sheet'!$B$5/1000*'SEB Sheet'!$B$7*'SEB Sheet'!$B$6))*1.055)</f>
        <v/>
      </c>
      <c r="AE131" s="146"/>
      <c r="AF131" s="146"/>
      <c r="AG131" s="147" t="str">
        <f>IF(B131="","",(VLOOKUP(B131,'Tree height category'!$A$2:$C$83,2,FALSE)))</f>
        <v/>
      </c>
      <c r="AH131" s="148" t="str">
        <f>IF(B131="","",(VLOOKUP(B131,'Tree height category'!$A$2:$C$83,3,FALSE)))</f>
        <v/>
      </c>
      <c r="AI131" s="161"/>
      <c r="AJ131" s="161"/>
      <c r="AK131" s="161"/>
      <c r="AL131" s="162" t="str">
        <f>IF(B131="","",(VLOOKUP(B131,'Tree height category'!$A$2:$G$77,7,FALSE)))</f>
        <v/>
      </c>
      <c r="AM131" s="163"/>
    </row>
    <row r="132" spans="1:39" x14ac:dyDescent="0.25">
      <c r="A132" s="154">
        <v>126</v>
      </c>
      <c r="B132" s="203"/>
      <c r="C132" s="204"/>
      <c r="D132" s="205"/>
      <c r="E132" s="206"/>
      <c r="F132" s="206"/>
      <c r="G132" s="206"/>
      <c r="H132" s="206"/>
      <c r="I132" s="206"/>
      <c r="J132" s="206"/>
      <c r="K132" s="206"/>
      <c r="L132" s="206"/>
      <c r="M132" s="206"/>
      <c r="N132" s="207" t="str">
        <f>IF(V132="","",IF((VLOOKUP(V132,'Tree height category'!$E$2:$F$77,2,FALSE))=0,"",(VLOOKUP(V132,'Tree height category'!$E$2:$F$77,2,FALSE))))</f>
        <v/>
      </c>
      <c r="O132" s="207" t="str">
        <f>IF(B132="","",(IF('SEB Sheet'!B$11="","",VLOOKUP('SEB Sheet'!B$11,'IBRA %'!A$4:E$385,4,FALSE))))</f>
        <v/>
      </c>
      <c r="P132" s="27"/>
      <c r="Q132" s="136" t="str">
        <f t="shared" si="11"/>
        <v/>
      </c>
      <c r="R132" s="22">
        <f t="shared" si="12"/>
        <v>0</v>
      </c>
      <c r="S132" s="139" t="str">
        <f t="shared" si="13"/>
        <v/>
      </c>
      <c r="T132" s="39" t="str">
        <f t="shared" si="14"/>
        <v/>
      </c>
      <c r="U132" s="137" t="str">
        <f t="shared" si="15"/>
        <v/>
      </c>
      <c r="V132" s="24" t="str">
        <f>IF(B132="","",VLOOKUP(B132,'Tree height category'!$A$2:$E$83,5,FALSE))</f>
        <v/>
      </c>
      <c r="W132" s="137" t="str">
        <f t="shared" si="20"/>
        <v/>
      </c>
      <c r="X132" s="137" t="str">
        <f t="shared" si="21"/>
        <v/>
      </c>
      <c r="Y132" s="23" t="str">
        <f t="shared" si="16"/>
        <v/>
      </c>
      <c r="Z132" s="25" t="str">
        <f t="shared" si="17"/>
        <v/>
      </c>
      <c r="AA132" s="26" t="str">
        <f t="shared" si="18"/>
        <v/>
      </c>
      <c r="AB132" s="221" t="str">
        <f t="shared" si="19"/>
        <v/>
      </c>
      <c r="AC132" s="26" t="str">
        <f>IF(P132="","",('SEB Sheet'!$B$8*(AA132*P132)*(IF(C132="",1,C132))))</f>
        <v/>
      </c>
      <c r="AD132" s="158" t="str">
        <f>IF(P132="","",((AC132/'SEB Sheet'!$B$9*'SEB Sheet'!$B$5/1000*'SEB Sheet'!$B$7*'SEB Sheet'!$B$6))*1.055)</f>
        <v/>
      </c>
      <c r="AE132" s="146"/>
      <c r="AF132" s="146"/>
      <c r="AG132" s="147" t="str">
        <f>IF(B132="","",(VLOOKUP(B132,'Tree height category'!$A$2:$C$83,2,FALSE)))</f>
        <v/>
      </c>
      <c r="AH132" s="148" t="str">
        <f>IF(B132="","",(VLOOKUP(B132,'Tree height category'!$A$2:$C$83,3,FALSE)))</f>
        <v/>
      </c>
      <c r="AI132" s="161"/>
      <c r="AJ132" s="161"/>
      <c r="AK132" s="161"/>
      <c r="AL132" s="162" t="str">
        <f>IF(B132="","",(VLOOKUP(B132,'Tree height category'!$A$2:$G$77,7,FALSE)))</f>
        <v/>
      </c>
      <c r="AM132" s="163"/>
    </row>
    <row r="133" spans="1:39" x14ac:dyDescent="0.25">
      <c r="A133" s="154">
        <v>127</v>
      </c>
      <c r="B133" s="203"/>
      <c r="C133" s="204"/>
      <c r="D133" s="205"/>
      <c r="E133" s="206"/>
      <c r="F133" s="206"/>
      <c r="G133" s="206"/>
      <c r="H133" s="206"/>
      <c r="I133" s="206"/>
      <c r="J133" s="206"/>
      <c r="K133" s="206"/>
      <c r="L133" s="206"/>
      <c r="M133" s="206"/>
      <c r="N133" s="207" t="str">
        <f>IF(V133="","",IF((VLOOKUP(V133,'Tree height category'!$E$2:$F$77,2,FALSE))=0,"",(VLOOKUP(V133,'Tree height category'!$E$2:$F$77,2,FALSE))))</f>
        <v/>
      </c>
      <c r="O133" s="207" t="str">
        <f>IF(B133="","",(IF('SEB Sheet'!B$11="","",VLOOKUP('SEB Sheet'!B$11,'IBRA %'!A$4:E$385,4,FALSE))))</f>
        <v/>
      </c>
      <c r="P133" s="27"/>
      <c r="Q133" s="136" t="str">
        <f t="shared" si="11"/>
        <v/>
      </c>
      <c r="R133" s="22">
        <f t="shared" si="12"/>
        <v>0</v>
      </c>
      <c r="S133" s="139" t="str">
        <f t="shared" si="13"/>
        <v/>
      </c>
      <c r="T133" s="39" t="str">
        <f t="shared" si="14"/>
        <v/>
      </c>
      <c r="U133" s="137" t="str">
        <f t="shared" si="15"/>
        <v/>
      </c>
      <c r="V133" s="24" t="str">
        <f>IF(B133="","",VLOOKUP(B133,'Tree height category'!$A$2:$E$83,5,FALSE))</f>
        <v/>
      </c>
      <c r="W133" s="137" t="str">
        <f t="shared" si="20"/>
        <v/>
      </c>
      <c r="X133" s="137" t="str">
        <f t="shared" si="21"/>
        <v/>
      </c>
      <c r="Y133" s="23" t="str">
        <f t="shared" si="16"/>
        <v/>
      </c>
      <c r="Z133" s="25" t="str">
        <f t="shared" si="17"/>
        <v/>
      </c>
      <c r="AA133" s="26" t="str">
        <f t="shared" si="18"/>
        <v/>
      </c>
      <c r="AB133" s="221" t="str">
        <f t="shared" si="19"/>
        <v/>
      </c>
      <c r="AC133" s="26" t="str">
        <f>IF(P133="","",('SEB Sheet'!$B$8*(AA133*P133)*(IF(C133="",1,C133))))</f>
        <v/>
      </c>
      <c r="AD133" s="158" t="str">
        <f>IF(P133="","",((AC133/'SEB Sheet'!$B$9*'SEB Sheet'!$B$5/1000*'SEB Sheet'!$B$7*'SEB Sheet'!$B$6))*1.055)</f>
        <v/>
      </c>
      <c r="AE133" s="146"/>
      <c r="AF133" s="146"/>
      <c r="AG133" s="147" t="str">
        <f>IF(B133="","",(VLOOKUP(B133,'Tree height category'!$A$2:$C$83,2,FALSE)))</f>
        <v/>
      </c>
      <c r="AH133" s="148" t="str">
        <f>IF(B133="","",(VLOOKUP(B133,'Tree height category'!$A$2:$C$83,3,FALSE)))</f>
        <v/>
      </c>
      <c r="AI133" s="161"/>
      <c r="AJ133" s="161"/>
      <c r="AK133" s="161"/>
      <c r="AL133" s="162" t="str">
        <f>IF(B133="","",(VLOOKUP(B133,'Tree height category'!$A$2:$G$77,7,FALSE)))</f>
        <v/>
      </c>
      <c r="AM133" s="163"/>
    </row>
    <row r="134" spans="1:39" x14ac:dyDescent="0.25">
      <c r="A134" s="154">
        <v>128</v>
      </c>
      <c r="B134" s="203"/>
      <c r="C134" s="204"/>
      <c r="D134" s="205"/>
      <c r="E134" s="206"/>
      <c r="F134" s="206"/>
      <c r="G134" s="206"/>
      <c r="H134" s="206"/>
      <c r="I134" s="206"/>
      <c r="J134" s="206"/>
      <c r="K134" s="206"/>
      <c r="L134" s="206"/>
      <c r="M134" s="206"/>
      <c r="N134" s="207" t="str">
        <f>IF(V134="","",IF((VLOOKUP(V134,'Tree height category'!$E$2:$F$77,2,FALSE))=0,"",(VLOOKUP(V134,'Tree height category'!$E$2:$F$77,2,FALSE))))</f>
        <v/>
      </c>
      <c r="O134" s="207" t="str">
        <f>IF(B134="","",(IF('SEB Sheet'!B$11="","",VLOOKUP('SEB Sheet'!B$11,'IBRA %'!A$4:E$385,4,FALSE))))</f>
        <v/>
      </c>
      <c r="P134" s="27"/>
      <c r="Q134" s="136" t="str">
        <f t="shared" si="11"/>
        <v/>
      </c>
      <c r="R134" s="22">
        <f t="shared" si="12"/>
        <v>0</v>
      </c>
      <c r="S134" s="139" t="str">
        <f t="shared" si="13"/>
        <v/>
      </c>
      <c r="T134" s="39" t="str">
        <f t="shared" si="14"/>
        <v/>
      </c>
      <c r="U134" s="137" t="str">
        <f t="shared" si="15"/>
        <v/>
      </c>
      <c r="V134" s="24" t="str">
        <f>IF(B134="","",VLOOKUP(B134,'Tree height category'!$A$2:$E$83,5,FALSE))</f>
        <v/>
      </c>
      <c r="W134" s="137" t="str">
        <f t="shared" si="20"/>
        <v/>
      </c>
      <c r="X134" s="137" t="str">
        <f t="shared" si="21"/>
        <v/>
      </c>
      <c r="Y134" s="23" t="str">
        <f t="shared" si="16"/>
        <v/>
      </c>
      <c r="Z134" s="25" t="str">
        <f t="shared" si="17"/>
        <v/>
      </c>
      <c r="AA134" s="26" t="str">
        <f t="shared" si="18"/>
        <v/>
      </c>
      <c r="AB134" s="221" t="str">
        <f t="shared" si="19"/>
        <v/>
      </c>
      <c r="AC134" s="26" t="str">
        <f>IF(P134="","",('SEB Sheet'!$B$8*(AA134*P134)*(IF(C134="",1,C134))))</f>
        <v/>
      </c>
      <c r="AD134" s="158" t="str">
        <f>IF(P134="","",((AC134/'SEB Sheet'!$B$9*'SEB Sheet'!$B$5/1000*'SEB Sheet'!$B$7*'SEB Sheet'!$B$6))*1.055)</f>
        <v/>
      </c>
      <c r="AE134" s="146"/>
      <c r="AF134" s="146"/>
      <c r="AG134" s="147" t="str">
        <f>IF(B134="","",(VLOOKUP(B134,'Tree height category'!$A$2:$C$83,2,FALSE)))</f>
        <v/>
      </c>
      <c r="AH134" s="148" t="str">
        <f>IF(B134="","",(VLOOKUP(B134,'Tree height category'!$A$2:$C$83,3,FALSE)))</f>
        <v/>
      </c>
      <c r="AI134" s="161"/>
      <c r="AJ134" s="161"/>
      <c r="AK134" s="161"/>
      <c r="AL134" s="162" t="str">
        <f>IF(B134="","",(VLOOKUP(B134,'Tree height category'!$A$2:$G$77,7,FALSE)))</f>
        <v/>
      </c>
      <c r="AM134" s="163"/>
    </row>
    <row r="135" spans="1:39" x14ac:dyDescent="0.25">
      <c r="A135" s="154">
        <v>129</v>
      </c>
      <c r="B135" s="203"/>
      <c r="C135" s="204"/>
      <c r="D135" s="205"/>
      <c r="E135" s="206"/>
      <c r="F135" s="206"/>
      <c r="G135" s="206"/>
      <c r="H135" s="206"/>
      <c r="I135" s="206"/>
      <c r="J135" s="206"/>
      <c r="K135" s="206"/>
      <c r="L135" s="206"/>
      <c r="M135" s="206"/>
      <c r="N135" s="207" t="str">
        <f>IF(V135="","",IF((VLOOKUP(V135,'Tree height category'!$E$2:$F$77,2,FALSE))=0,"",(VLOOKUP(V135,'Tree height category'!$E$2:$F$77,2,FALSE))))</f>
        <v/>
      </c>
      <c r="O135" s="207" t="str">
        <f>IF(B135="","",(IF('SEB Sheet'!B$11="","",VLOOKUP('SEB Sheet'!B$11,'IBRA %'!A$4:E$385,4,FALSE))))</f>
        <v/>
      </c>
      <c r="P135" s="27"/>
      <c r="Q135" s="136" t="str">
        <f t="shared" ref="Q135:Q198" si="22">IF(D135="","",(IF($D135&gt;(AH135*1.333333),4,($D135/AH135*3)))*1.25)</f>
        <v/>
      </c>
      <c r="R135" s="22">
        <f t="shared" ref="R135:R198" si="23">IF(E135&lt;=40,E135*0.08,(IF(E135&lt;=80,3.2+(E135-40)*0.04,(IF(E135&gt;80,4.8+(E135-80)*0.02," ")))))</f>
        <v>0</v>
      </c>
      <c r="S135" s="139" t="str">
        <f t="shared" ref="S135:S198" si="24">IF(F135="","",((100-$F135)*0.03))</f>
        <v/>
      </c>
      <c r="T135" s="39" t="str">
        <f t="shared" ref="T135:T198" si="25">IF(B135="","",(IF((G135*1+H135*4+I135*8)&lt;1,0,IF((AND((G135*1+H135*4+I135*8)&gt;=1,(G135*1+H135*4+I135*8)&lt;5)),1,IF((G135*1+H135*4+I135*8)&gt;=5,2))))*0.6)</f>
        <v/>
      </c>
      <c r="U135" s="137" t="str">
        <f t="shared" ref="U135:U198" si="26">IF(O135="","",((100-O135)*0.016))</f>
        <v/>
      </c>
      <c r="V135" s="24" t="str">
        <f>IF(B135="","",VLOOKUP(B135,'Tree height category'!$A$2:$E$83,5,FALSE))</f>
        <v/>
      </c>
      <c r="W135" s="137" t="str">
        <f t="shared" si="20"/>
        <v/>
      </c>
      <c r="X135" s="137" t="str">
        <f t="shared" si="21"/>
        <v/>
      </c>
      <c r="Y135" s="23" t="str">
        <f t="shared" ref="Y135:Y198" si="27">IF(B135="","",(((SUM(Q135,R135,S135,T135,W135,X135,U135))*SUM(Q135,R135,S135,T135,W135,X135,U135))*SUM(Q135,R135,S135,T135,W135,X135,U135))/55.5)</f>
        <v/>
      </c>
      <c r="Z135" s="25" t="str">
        <f t="shared" ref="Z135:Z198" si="28">IF(B135="","",(IF(Y135&lt;20,0.032,IF(AND(Y135&gt;=20,Y135&lt;30),0.048,IF(AND(Y135&gt;=30,Y135&lt;41),0.064,IF(AND(Y135&gt;=41,Y135&lt;61),0.08,IF(Y135&gt;=61,0.096,0)))))))</f>
        <v/>
      </c>
      <c r="AA135" s="26" t="str">
        <f t="shared" ref="AA135:AA198" si="29">IF(B135="","",IF(Y135&gt;155.3,15,(Y135*Z135)))</f>
        <v/>
      </c>
      <c r="AB135" s="221" t="str">
        <f t="shared" ref="AB135:AB198" si="30">IF(B135="","",(AA135*(IF(C135="",1,C135))))</f>
        <v/>
      </c>
      <c r="AC135" s="26" t="str">
        <f>IF(P135="","",('SEB Sheet'!$B$8*(AA135*P135)*(IF(C135="",1,C135))))</f>
        <v/>
      </c>
      <c r="AD135" s="158" t="str">
        <f>IF(P135="","",((AC135/'SEB Sheet'!$B$9*'SEB Sheet'!$B$5/1000*'SEB Sheet'!$B$7*'SEB Sheet'!$B$6))*1.055)</f>
        <v/>
      </c>
      <c r="AE135" s="146"/>
      <c r="AF135" s="146"/>
      <c r="AG135" s="147" t="str">
        <f>IF(B135="","",(VLOOKUP(B135,'Tree height category'!$A$2:$C$83,2,FALSE)))</f>
        <v/>
      </c>
      <c r="AH135" s="148" t="str">
        <f>IF(B135="","",(VLOOKUP(B135,'Tree height category'!$A$2:$C$83,3,FALSE)))</f>
        <v/>
      </c>
      <c r="AI135" s="161"/>
      <c r="AJ135" s="161"/>
      <c r="AK135" s="161"/>
      <c r="AL135" s="162" t="str">
        <f>IF(B135="","",(VLOOKUP(B135,'Tree height category'!$A$2:$G$77,7,FALSE)))</f>
        <v/>
      </c>
      <c r="AM135" s="163"/>
    </row>
    <row r="136" spans="1:39" x14ac:dyDescent="0.25">
      <c r="A136" s="154">
        <v>130</v>
      </c>
      <c r="B136" s="203"/>
      <c r="C136" s="204"/>
      <c r="D136" s="205"/>
      <c r="E136" s="206"/>
      <c r="F136" s="206"/>
      <c r="G136" s="206"/>
      <c r="H136" s="206"/>
      <c r="I136" s="206"/>
      <c r="J136" s="206"/>
      <c r="K136" s="206"/>
      <c r="L136" s="206"/>
      <c r="M136" s="206"/>
      <c r="N136" s="207" t="str">
        <f>IF(V136="","",IF((VLOOKUP(V136,'Tree height category'!$E$2:$F$77,2,FALSE))=0,"",(VLOOKUP(V136,'Tree height category'!$E$2:$F$77,2,FALSE))))</f>
        <v/>
      </c>
      <c r="O136" s="207" t="str">
        <f>IF(B136="","",(IF('SEB Sheet'!B$11="","",VLOOKUP('SEB Sheet'!B$11,'IBRA %'!A$4:E$385,4,FALSE))))</f>
        <v/>
      </c>
      <c r="P136" s="27"/>
      <c r="Q136" s="136" t="str">
        <f t="shared" si="22"/>
        <v/>
      </c>
      <c r="R136" s="22">
        <f t="shared" si="23"/>
        <v>0</v>
      </c>
      <c r="S136" s="139" t="str">
        <f t="shared" si="24"/>
        <v/>
      </c>
      <c r="T136" s="39" t="str">
        <f t="shared" si="25"/>
        <v/>
      </c>
      <c r="U136" s="137" t="str">
        <f t="shared" si="26"/>
        <v/>
      </c>
      <c r="V136" s="24" t="str">
        <f>IF(B136="","",VLOOKUP(B136,'Tree height category'!$A$2:$E$83,5,FALSE))</f>
        <v/>
      </c>
      <c r="W136" s="137" t="str">
        <f t="shared" ref="W136:W199" si="31">IF(B136="","",IF((J136*0.125+K136*0.5+L136*4+M136*16)&lt;0.125,0,IF((J136*0.125+K136*0.5+L136*4+M136*16)&lt;0.5,0.6,IF((J136*0.125+K136*0.5+L136*4+M136*16)&lt;4,1,IF((J136*0.125+K136*0.5+L136*4+M136*16)&lt;16,1.4,IF((J136*0.125+K136*0.5+L136*4+M136*16)&gt;=16,1.8))))))</f>
        <v/>
      </c>
      <c r="X136" s="137" t="str">
        <f t="shared" ref="X136:X199" si="32">IF(B136="","",((IF(N136="R",1,IF(N136="V",2,IF(N136="E",3,0)))))*0.3)</f>
        <v/>
      </c>
      <c r="Y136" s="23" t="str">
        <f t="shared" si="27"/>
        <v/>
      </c>
      <c r="Z136" s="25" t="str">
        <f t="shared" si="28"/>
        <v/>
      </c>
      <c r="AA136" s="26" t="str">
        <f t="shared" si="29"/>
        <v/>
      </c>
      <c r="AB136" s="221" t="str">
        <f t="shared" si="30"/>
        <v/>
      </c>
      <c r="AC136" s="26" t="str">
        <f>IF(P136="","",('SEB Sheet'!$B$8*(AA136*P136)*(IF(C136="",1,C136))))</f>
        <v/>
      </c>
      <c r="AD136" s="158" t="str">
        <f>IF(P136="","",((AC136/'SEB Sheet'!$B$9*'SEB Sheet'!$B$5/1000*'SEB Sheet'!$B$7*'SEB Sheet'!$B$6))*1.055)</f>
        <v/>
      </c>
      <c r="AE136" s="146"/>
      <c r="AF136" s="146"/>
      <c r="AG136" s="147" t="str">
        <f>IF(B136="","",(VLOOKUP(B136,'Tree height category'!$A$2:$C$83,2,FALSE)))</f>
        <v/>
      </c>
      <c r="AH136" s="148" t="str">
        <f>IF(B136="","",(VLOOKUP(B136,'Tree height category'!$A$2:$C$83,3,FALSE)))</f>
        <v/>
      </c>
      <c r="AI136" s="161"/>
      <c r="AJ136" s="161"/>
      <c r="AK136" s="161"/>
      <c r="AL136" s="162" t="str">
        <f>IF(B136="","",(VLOOKUP(B136,'Tree height category'!$A$2:$G$77,7,FALSE)))</f>
        <v/>
      </c>
      <c r="AM136" s="163"/>
    </row>
    <row r="137" spans="1:39" x14ac:dyDescent="0.25">
      <c r="A137" s="154">
        <v>131</v>
      </c>
      <c r="B137" s="203"/>
      <c r="C137" s="204"/>
      <c r="D137" s="205"/>
      <c r="E137" s="206"/>
      <c r="F137" s="206"/>
      <c r="G137" s="206"/>
      <c r="H137" s="206"/>
      <c r="I137" s="206"/>
      <c r="J137" s="206"/>
      <c r="K137" s="206"/>
      <c r="L137" s="206"/>
      <c r="M137" s="206"/>
      <c r="N137" s="207" t="str">
        <f>IF(V137="","",IF((VLOOKUP(V137,'Tree height category'!$E$2:$F$77,2,FALSE))=0,"",(VLOOKUP(V137,'Tree height category'!$E$2:$F$77,2,FALSE))))</f>
        <v/>
      </c>
      <c r="O137" s="207" t="str">
        <f>IF(B137="","",(IF('SEB Sheet'!B$11="","",VLOOKUP('SEB Sheet'!B$11,'IBRA %'!A$4:E$385,4,FALSE))))</f>
        <v/>
      </c>
      <c r="P137" s="27"/>
      <c r="Q137" s="136" t="str">
        <f t="shared" si="22"/>
        <v/>
      </c>
      <c r="R137" s="22">
        <f t="shared" si="23"/>
        <v>0</v>
      </c>
      <c r="S137" s="139" t="str">
        <f t="shared" si="24"/>
        <v/>
      </c>
      <c r="T137" s="39" t="str">
        <f t="shared" si="25"/>
        <v/>
      </c>
      <c r="U137" s="137" t="str">
        <f t="shared" si="26"/>
        <v/>
      </c>
      <c r="V137" s="24" t="str">
        <f>IF(B137="","",VLOOKUP(B137,'Tree height category'!$A$2:$E$83,5,FALSE))</f>
        <v/>
      </c>
      <c r="W137" s="137" t="str">
        <f t="shared" si="31"/>
        <v/>
      </c>
      <c r="X137" s="137" t="str">
        <f t="shared" si="32"/>
        <v/>
      </c>
      <c r="Y137" s="23" t="str">
        <f t="shared" si="27"/>
        <v/>
      </c>
      <c r="Z137" s="25" t="str">
        <f t="shared" si="28"/>
        <v/>
      </c>
      <c r="AA137" s="26" t="str">
        <f t="shared" si="29"/>
        <v/>
      </c>
      <c r="AB137" s="221" t="str">
        <f t="shared" si="30"/>
        <v/>
      </c>
      <c r="AC137" s="26" t="str">
        <f>IF(P137="","",('SEB Sheet'!$B$8*(AA137*P137)*(IF(C137="",1,C137))))</f>
        <v/>
      </c>
      <c r="AD137" s="158" t="str">
        <f>IF(P137="","",((AC137/'SEB Sheet'!$B$9*'SEB Sheet'!$B$5/1000*'SEB Sheet'!$B$7*'SEB Sheet'!$B$6))*1.055)</f>
        <v/>
      </c>
      <c r="AE137" s="146"/>
      <c r="AF137" s="146"/>
      <c r="AG137" s="147" t="str">
        <f>IF(B137="","",(VLOOKUP(B137,'Tree height category'!$A$2:$C$83,2,FALSE)))</f>
        <v/>
      </c>
      <c r="AH137" s="148" t="str">
        <f>IF(B137="","",(VLOOKUP(B137,'Tree height category'!$A$2:$C$83,3,FALSE)))</f>
        <v/>
      </c>
      <c r="AI137" s="161"/>
      <c r="AJ137" s="161"/>
      <c r="AK137" s="161"/>
      <c r="AL137" s="162" t="str">
        <f>IF(B137="","",(VLOOKUP(B137,'Tree height category'!$A$2:$G$77,7,FALSE)))</f>
        <v/>
      </c>
      <c r="AM137" s="163"/>
    </row>
    <row r="138" spans="1:39" x14ac:dyDescent="0.25">
      <c r="A138" s="154">
        <v>132</v>
      </c>
      <c r="B138" s="203"/>
      <c r="C138" s="204"/>
      <c r="D138" s="205"/>
      <c r="E138" s="206"/>
      <c r="F138" s="206"/>
      <c r="G138" s="206"/>
      <c r="H138" s="206"/>
      <c r="I138" s="206"/>
      <c r="J138" s="206"/>
      <c r="K138" s="206"/>
      <c r="L138" s="206"/>
      <c r="M138" s="206"/>
      <c r="N138" s="207" t="str">
        <f>IF(V138="","",IF((VLOOKUP(V138,'Tree height category'!$E$2:$F$77,2,FALSE))=0,"",(VLOOKUP(V138,'Tree height category'!$E$2:$F$77,2,FALSE))))</f>
        <v/>
      </c>
      <c r="O138" s="207" t="str">
        <f>IF(B138="","",(IF('SEB Sheet'!B$11="","",VLOOKUP('SEB Sheet'!B$11,'IBRA %'!A$4:E$385,4,FALSE))))</f>
        <v/>
      </c>
      <c r="P138" s="27"/>
      <c r="Q138" s="136" t="str">
        <f t="shared" si="22"/>
        <v/>
      </c>
      <c r="R138" s="22">
        <f t="shared" si="23"/>
        <v>0</v>
      </c>
      <c r="S138" s="139" t="str">
        <f t="shared" si="24"/>
        <v/>
      </c>
      <c r="T138" s="39" t="str">
        <f t="shared" si="25"/>
        <v/>
      </c>
      <c r="U138" s="137" t="str">
        <f t="shared" si="26"/>
        <v/>
      </c>
      <c r="V138" s="24" t="str">
        <f>IF(B138="","",VLOOKUP(B138,'Tree height category'!$A$2:$E$83,5,FALSE))</f>
        <v/>
      </c>
      <c r="W138" s="137" t="str">
        <f t="shared" si="31"/>
        <v/>
      </c>
      <c r="X138" s="137" t="str">
        <f t="shared" si="32"/>
        <v/>
      </c>
      <c r="Y138" s="23" t="str">
        <f t="shared" si="27"/>
        <v/>
      </c>
      <c r="Z138" s="25" t="str">
        <f t="shared" si="28"/>
        <v/>
      </c>
      <c r="AA138" s="26" t="str">
        <f t="shared" si="29"/>
        <v/>
      </c>
      <c r="AB138" s="221" t="str">
        <f t="shared" si="30"/>
        <v/>
      </c>
      <c r="AC138" s="26" t="str">
        <f>IF(P138="","",('SEB Sheet'!$B$8*(AA138*P138)*(IF(C138="",1,C138))))</f>
        <v/>
      </c>
      <c r="AD138" s="158" t="str">
        <f>IF(P138="","",((AC138/'SEB Sheet'!$B$9*'SEB Sheet'!$B$5/1000*'SEB Sheet'!$B$7*'SEB Sheet'!$B$6))*1.055)</f>
        <v/>
      </c>
      <c r="AE138" s="146"/>
      <c r="AF138" s="146"/>
      <c r="AG138" s="147" t="str">
        <f>IF(B138="","",(VLOOKUP(B138,'Tree height category'!$A$2:$C$83,2,FALSE)))</f>
        <v/>
      </c>
      <c r="AH138" s="148" t="str">
        <f>IF(B138="","",(VLOOKUP(B138,'Tree height category'!$A$2:$C$83,3,FALSE)))</f>
        <v/>
      </c>
      <c r="AI138" s="161"/>
      <c r="AJ138" s="161"/>
      <c r="AK138" s="161"/>
      <c r="AL138" s="162" t="str">
        <f>IF(B138="","",(VLOOKUP(B138,'Tree height category'!$A$2:$G$77,7,FALSE)))</f>
        <v/>
      </c>
      <c r="AM138" s="163"/>
    </row>
    <row r="139" spans="1:39" x14ac:dyDescent="0.25">
      <c r="A139" s="154">
        <v>133</v>
      </c>
      <c r="B139" s="203"/>
      <c r="C139" s="204"/>
      <c r="D139" s="205"/>
      <c r="E139" s="206"/>
      <c r="F139" s="206"/>
      <c r="G139" s="206"/>
      <c r="H139" s="206"/>
      <c r="I139" s="206"/>
      <c r="J139" s="206"/>
      <c r="K139" s="206"/>
      <c r="L139" s="206"/>
      <c r="M139" s="206"/>
      <c r="N139" s="207" t="str">
        <f>IF(V139="","",IF((VLOOKUP(V139,'Tree height category'!$E$2:$F$77,2,FALSE))=0,"",(VLOOKUP(V139,'Tree height category'!$E$2:$F$77,2,FALSE))))</f>
        <v/>
      </c>
      <c r="O139" s="207" t="str">
        <f>IF(B139="","",(IF('SEB Sheet'!B$11="","",VLOOKUP('SEB Sheet'!B$11,'IBRA %'!A$4:E$385,4,FALSE))))</f>
        <v/>
      </c>
      <c r="P139" s="27"/>
      <c r="Q139" s="136" t="str">
        <f t="shared" si="22"/>
        <v/>
      </c>
      <c r="R139" s="22">
        <f t="shared" si="23"/>
        <v>0</v>
      </c>
      <c r="S139" s="139" t="str">
        <f t="shared" si="24"/>
        <v/>
      </c>
      <c r="T139" s="39" t="str">
        <f t="shared" si="25"/>
        <v/>
      </c>
      <c r="U139" s="137" t="str">
        <f t="shared" si="26"/>
        <v/>
      </c>
      <c r="V139" s="24" t="str">
        <f>IF(B139="","",VLOOKUP(B139,'Tree height category'!$A$2:$E$83,5,FALSE))</f>
        <v/>
      </c>
      <c r="W139" s="137" t="str">
        <f t="shared" si="31"/>
        <v/>
      </c>
      <c r="X139" s="137" t="str">
        <f t="shared" si="32"/>
        <v/>
      </c>
      <c r="Y139" s="23" t="str">
        <f t="shared" si="27"/>
        <v/>
      </c>
      <c r="Z139" s="25" t="str">
        <f t="shared" si="28"/>
        <v/>
      </c>
      <c r="AA139" s="26" t="str">
        <f t="shared" si="29"/>
        <v/>
      </c>
      <c r="AB139" s="221" t="str">
        <f t="shared" si="30"/>
        <v/>
      </c>
      <c r="AC139" s="26" t="str">
        <f>IF(P139="","",('SEB Sheet'!$B$8*(AA139*P139)*(IF(C139="",1,C139))))</f>
        <v/>
      </c>
      <c r="AD139" s="158" t="str">
        <f>IF(P139="","",((AC139/'SEB Sheet'!$B$9*'SEB Sheet'!$B$5/1000*'SEB Sheet'!$B$7*'SEB Sheet'!$B$6))*1.055)</f>
        <v/>
      </c>
      <c r="AE139" s="146"/>
      <c r="AF139" s="146"/>
      <c r="AG139" s="147" t="str">
        <f>IF(B139="","",(VLOOKUP(B139,'Tree height category'!$A$2:$C$83,2,FALSE)))</f>
        <v/>
      </c>
      <c r="AH139" s="148" t="str">
        <f>IF(B139="","",(VLOOKUP(B139,'Tree height category'!$A$2:$C$83,3,FALSE)))</f>
        <v/>
      </c>
      <c r="AI139" s="161"/>
      <c r="AJ139" s="161"/>
      <c r="AK139" s="161"/>
      <c r="AL139" s="162" t="str">
        <f>IF(B139="","",(VLOOKUP(B139,'Tree height category'!$A$2:$G$77,7,FALSE)))</f>
        <v/>
      </c>
      <c r="AM139" s="163"/>
    </row>
    <row r="140" spans="1:39" x14ac:dyDescent="0.25">
      <c r="A140" s="154">
        <v>134</v>
      </c>
      <c r="B140" s="203"/>
      <c r="C140" s="204"/>
      <c r="D140" s="205"/>
      <c r="E140" s="206"/>
      <c r="F140" s="206"/>
      <c r="G140" s="206"/>
      <c r="H140" s="206"/>
      <c r="I140" s="206"/>
      <c r="J140" s="206"/>
      <c r="K140" s="206"/>
      <c r="L140" s="206"/>
      <c r="M140" s="206"/>
      <c r="N140" s="207" t="str">
        <f>IF(V140="","",IF((VLOOKUP(V140,'Tree height category'!$E$2:$F$77,2,FALSE))=0,"",(VLOOKUP(V140,'Tree height category'!$E$2:$F$77,2,FALSE))))</f>
        <v/>
      </c>
      <c r="O140" s="207" t="str">
        <f>IF(B140="","",(IF('SEB Sheet'!B$11="","",VLOOKUP('SEB Sheet'!B$11,'IBRA %'!A$4:E$385,4,FALSE))))</f>
        <v/>
      </c>
      <c r="P140" s="27"/>
      <c r="Q140" s="136" t="str">
        <f t="shared" si="22"/>
        <v/>
      </c>
      <c r="R140" s="22">
        <f t="shared" si="23"/>
        <v>0</v>
      </c>
      <c r="S140" s="139" t="str">
        <f t="shared" si="24"/>
        <v/>
      </c>
      <c r="T140" s="39" t="str">
        <f t="shared" si="25"/>
        <v/>
      </c>
      <c r="U140" s="137" t="str">
        <f t="shared" si="26"/>
        <v/>
      </c>
      <c r="V140" s="24" t="str">
        <f>IF(B140="","",VLOOKUP(B140,'Tree height category'!$A$2:$E$83,5,FALSE))</f>
        <v/>
      </c>
      <c r="W140" s="137" t="str">
        <f t="shared" si="31"/>
        <v/>
      </c>
      <c r="X140" s="137" t="str">
        <f t="shared" si="32"/>
        <v/>
      </c>
      <c r="Y140" s="23" t="str">
        <f t="shared" si="27"/>
        <v/>
      </c>
      <c r="Z140" s="25" t="str">
        <f t="shared" si="28"/>
        <v/>
      </c>
      <c r="AA140" s="26" t="str">
        <f t="shared" si="29"/>
        <v/>
      </c>
      <c r="AB140" s="221" t="str">
        <f t="shared" si="30"/>
        <v/>
      </c>
      <c r="AC140" s="26" t="str">
        <f>IF(P140="","",('SEB Sheet'!$B$8*(AA140*P140)*(IF(C140="",1,C140))))</f>
        <v/>
      </c>
      <c r="AD140" s="158" t="str">
        <f>IF(P140="","",((AC140/'SEB Sheet'!$B$9*'SEB Sheet'!$B$5/1000*'SEB Sheet'!$B$7*'SEB Sheet'!$B$6))*1.055)</f>
        <v/>
      </c>
      <c r="AE140" s="146"/>
      <c r="AF140" s="146"/>
      <c r="AG140" s="147" t="str">
        <f>IF(B140="","",(VLOOKUP(B140,'Tree height category'!$A$2:$C$83,2,FALSE)))</f>
        <v/>
      </c>
      <c r="AH140" s="148" t="str">
        <f>IF(B140="","",(VLOOKUP(B140,'Tree height category'!$A$2:$C$83,3,FALSE)))</f>
        <v/>
      </c>
      <c r="AI140" s="161"/>
      <c r="AJ140" s="161"/>
      <c r="AK140" s="161"/>
      <c r="AL140" s="162" t="str">
        <f>IF(B140="","",(VLOOKUP(B140,'Tree height category'!$A$2:$G$77,7,FALSE)))</f>
        <v/>
      </c>
      <c r="AM140" s="163"/>
    </row>
    <row r="141" spans="1:39" x14ac:dyDescent="0.25">
      <c r="A141" s="154">
        <v>135</v>
      </c>
      <c r="B141" s="203"/>
      <c r="C141" s="204"/>
      <c r="D141" s="205"/>
      <c r="E141" s="206"/>
      <c r="F141" s="206"/>
      <c r="G141" s="206"/>
      <c r="H141" s="206"/>
      <c r="I141" s="206"/>
      <c r="J141" s="206"/>
      <c r="K141" s="206"/>
      <c r="L141" s="206"/>
      <c r="M141" s="206"/>
      <c r="N141" s="207" t="str">
        <f>IF(V141="","",IF((VLOOKUP(V141,'Tree height category'!$E$2:$F$77,2,FALSE))=0,"",(VLOOKUP(V141,'Tree height category'!$E$2:$F$77,2,FALSE))))</f>
        <v/>
      </c>
      <c r="O141" s="207" t="str">
        <f>IF(B141="","",(IF('SEB Sheet'!B$11="","",VLOOKUP('SEB Sheet'!B$11,'IBRA %'!A$4:E$385,4,FALSE))))</f>
        <v/>
      </c>
      <c r="P141" s="27"/>
      <c r="Q141" s="136" t="str">
        <f t="shared" si="22"/>
        <v/>
      </c>
      <c r="R141" s="22">
        <f t="shared" si="23"/>
        <v>0</v>
      </c>
      <c r="S141" s="139" t="str">
        <f t="shared" si="24"/>
        <v/>
      </c>
      <c r="T141" s="39" t="str">
        <f t="shared" si="25"/>
        <v/>
      </c>
      <c r="U141" s="137" t="str">
        <f t="shared" si="26"/>
        <v/>
      </c>
      <c r="V141" s="24" t="str">
        <f>IF(B141="","",VLOOKUP(B141,'Tree height category'!$A$2:$E$83,5,FALSE))</f>
        <v/>
      </c>
      <c r="W141" s="137" t="str">
        <f t="shared" si="31"/>
        <v/>
      </c>
      <c r="X141" s="137" t="str">
        <f t="shared" si="32"/>
        <v/>
      </c>
      <c r="Y141" s="23" t="str">
        <f t="shared" si="27"/>
        <v/>
      </c>
      <c r="Z141" s="25" t="str">
        <f t="shared" si="28"/>
        <v/>
      </c>
      <c r="AA141" s="26" t="str">
        <f t="shared" si="29"/>
        <v/>
      </c>
      <c r="AB141" s="221" t="str">
        <f t="shared" si="30"/>
        <v/>
      </c>
      <c r="AC141" s="26" t="str">
        <f>IF(P141="","",('SEB Sheet'!$B$8*(AA141*P141)*(IF(C141="",1,C141))))</f>
        <v/>
      </c>
      <c r="AD141" s="158" t="str">
        <f>IF(P141="","",((AC141/'SEB Sheet'!$B$9*'SEB Sheet'!$B$5/1000*'SEB Sheet'!$B$7*'SEB Sheet'!$B$6))*1.055)</f>
        <v/>
      </c>
      <c r="AE141" s="146"/>
      <c r="AF141" s="146"/>
      <c r="AG141" s="147" t="str">
        <f>IF(B141="","",(VLOOKUP(B141,'Tree height category'!$A$2:$C$83,2,FALSE)))</f>
        <v/>
      </c>
      <c r="AH141" s="148" t="str">
        <f>IF(B141="","",(VLOOKUP(B141,'Tree height category'!$A$2:$C$83,3,FALSE)))</f>
        <v/>
      </c>
      <c r="AI141" s="161"/>
      <c r="AJ141" s="161"/>
      <c r="AK141" s="161"/>
      <c r="AL141" s="162" t="str">
        <f>IF(B141="","",(VLOOKUP(B141,'Tree height category'!$A$2:$G$77,7,FALSE)))</f>
        <v/>
      </c>
      <c r="AM141" s="163"/>
    </row>
    <row r="142" spans="1:39" x14ac:dyDescent="0.25">
      <c r="A142" s="154">
        <v>136</v>
      </c>
      <c r="B142" s="203"/>
      <c r="C142" s="204"/>
      <c r="D142" s="205"/>
      <c r="E142" s="206"/>
      <c r="F142" s="206"/>
      <c r="G142" s="206"/>
      <c r="H142" s="206"/>
      <c r="I142" s="206"/>
      <c r="J142" s="206"/>
      <c r="K142" s="206"/>
      <c r="L142" s="206"/>
      <c r="M142" s="206"/>
      <c r="N142" s="207" t="str">
        <f>IF(V142="","",IF((VLOOKUP(V142,'Tree height category'!$E$2:$F$77,2,FALSE))=0,"",(VLOOKUP(V142,'Tree height category'!$E$2:$F$77,2,FALSE))))</f>
        <v/>
      </c>
      <c r="O142" s="207" t="str">
        <f>IF(B142="","",(IF('SEB Sheet'!B$11="","",VLOOKUP('SEB Sheet'!B$11,'IBRA %'!A$4:E$385,4,FALSE))))</f>
        <v/>
      </c>
      <c r="P142" s="27"/>
      <c r="Q142" s="136" t="str">
        <f t="shared" si="22"/>
        <v/>
      </c>
      <c r="R142" s="22">
        <f t="shared" si="23"/>
        <v>0</v>
      </c>
      <c r="S142" s="139" t="str">
        <f t="shared" si="24"/>
        <v/>
      </c>
      <c r="T142" s="39" t="str">
        <f t="shared" si="25"/>
        <v/>
      </c>
      <c r="U142" s="137" t="str">
        <f t="shared" si="26"/>
        <v/>
      </c>
      <c r="V142" s="24" t="str">
        <f>IF(B142="","",VLOOKUP(B142,'Tree height category'!$A$2:$E$83,5,FALSE))</f>
        <v/>
      </c>
      <c r="W142" s="137" t="str">
        <f t="shared" si="31"/>
        <v/>
      </c>
      <c r="X142" s="137" t="str">
        <f t="shared" si="32"/>
        <v/>
      </c>
      <c r="Y142" s="23" t="str">
        <f t="shared" si="27"/>
        <v/>
      </c>
      <c r="Z142" s="25" t="str">
        <f t="shared" si="28"/>
        <v/>
      </c>
      <c r="AA142" s="26" t="str">
        <f t="shared" si="29"/>
        <v/>
      </c>
      <c r="AB142" s="221" t="str">
        <f t="shared" si="30"/>
        <v/>
      </c>
      <c r="AC142" s="26" t="str">
        <f>IF(P142="","",('SEB Sheet'!$B$8*(AA142*P142)*(IF(C142="",1,C142))))</f>
        <v/>
      </c>
      <c r="AD142" s="158" t="str">
        <f>IF(P142="","",((AC142/'SEB Sheet'!$B$9*'SEB Sheet'!$B$5/1000*'SEB Sheet'!$B$7*'SEB Sheet'!$B$6))*1.055)</f>
        <v/>
      </c>
      <c r="AE142" s="146"/>
      <c r="AF142" s="146"/>
      <c r="AG142" s="147" t="str">
        <f>IF(B142="","",(VLOOKUP(B142,'Tree height category'!$A$2:$C$83,2,FALSE)))</f>
        <v/>
      </c>
      <c r="AH142" s="148" t="str">
        <f>IF(B142="","",(VLOOKUP(B142,'Tree height category'!$A$2:$C$83,3,FALSE)))</f>
        <v/>
      </c>
      <c r="AI142" s="161"/>
      <c r="AJ142" s="161"/>
      <c r="AK142" s="161"/>
      <c r="AL142" s="162" t="str">
        <f>IF(B142="","",(VLOOKUP(B142,'Tree height category'!$A$2:$G$77,7,FALSE)))</f>
        <v/>
      </c>
      <c r="AM142" s="163"/>
    </row>
    <row r="143" spans="1:39" x14ac:dyDescent="0.25">
      <c r="A143" s="154">
        <v>137</v>
      </c>
      <c r="B143" s="203"/>
      <c r="C143" s="204"/>
      <c r="D143" s="205"/>
      <c r="E143" s="206"/>
      <c r="F143" s="206"/>
      <c r="G143" s="206"/>
      <c r="H143" s="206"/>
      <c r="I143" s="204"/>
      <c r="J143" s="204"/>
      <c r="K143" s="204"/>
      <c r="L143" s="204"/>
      <c r="M143" s="204"/>
      <c r="N143" s="207" t="str">
        <f>IF(V143="","",IF((VLOOKUP(V143,'Tree height category'!$E$2:$F$77,2,FALSE))=0,"",(VLOOKUP(V143,'Tree height category'!$E$2:$F$77,2,FALSE))))</f>
        <v/>
      </c>
      <c r="O143" s="207" t="str">
        <f>IF(B143="","",(IF('SEB Sheet'!B$11="","",VLOOKUP('SEB Sheet'!B$11,'IBRA %'!A$4:E$385,4,FALSE))))</f>
        <v/>
      </c>
      <c r="P143" s="27"/>
      <c r="Q143" s="136" t="str">
        <f t="shared" si="22"/>
        <v/>
      </c>
      <c r="R143" s="22">
        <f t="shared" si="23"/>
        <v>0</v>
      </c>
      <c r="S143" s="139" t="str">
        <f t="shared" si="24"/>
        <v/>
      </c>
      <c r="T143" s="39" t="str">
        <f t="shared" si="25"/>
        <v/>
      </c>
      <c r="U143" s="137" t="str">
        <f t="shared" si="26"/>
        <v/>
      </c>
      <c r="V143" s="24" t="str">
        <f>IF(B143="","",VLOOKUP(B143,'Tree height category'!$A$2:$E$83,5,FALSE))</f>
        <v/>
      </c>
      <c r="W143" s="137" t="str">
        <f t="shared" si="31"/>
        <v/>
      </c>
      <c r="X143" s="137" t="str">
        <f t="shared" si="32"/>
        <v/>
      </c>
      <c r="Y143" s="23" t="str">
        <f t="shared" si="27"/>
        <v/>
      </c>
      <c r="Z143" s="25" t="str">
        <f t="shared" si="28"/>
        <v/>
      </c>
      <c r="AA143" s="26" t="str">
        <f t="shared" si="29"/>
        <v/>
      </c>
      <c r="AB143" s="221" t="str">
        <f t="shared" si="30"/>
        <v/>
      </c>
      <c r="AC143" s="26" t="str">
        <f>IF(P143="","",('SEB Sheet'!$B$8*(AA143*P143)*(IF(C143="",1,C143))))</f>
        <v/>
      </c>
      <c r="AD143" s="158" t="str">
        <f>IF(P143="","",((AC143/'SEB Sheet'!$B$9*'SEB Sheet'!$B$5/1000*'SEB Sheet'!$B$7*'SEB Sheet'!$B$6))*1.055)</f>
        <v/>
      </c>
      <c r="AE143" s="146"/>
      <c r="AF143" s="146"/>
      <c r="AG143" s="147" t="str">
        <f>IF(B143="","",(VLOOKUP(B143,'Tree height category'!$A$2:$C$83,2,FALSE)))</f>
        <v/>
      </c>
      <c r="AH143" s="148" t="str">
        <f>IF(B143="","",(VLOOKUP(B143,'Tree height category'!$A$2:$C$83,3,FALSE)))</f>
        <v/>
      </c>
      <c r="AI143" s="161"/>
      <c r="AJ143" s="161"/>
      <c r="AK143" s="161"/>
      <c r="AL143" s="162" t="str">
        <f>IF(B143="","",(VLOOKUP(B143,'Tree height category'!$A$2:$G$77,7,FALSE)))</f>
        <v/>
      </c>
      <c r="AM143" s="163"/>
    </row>
    <row r="144" spans="1:39" x14ac:dyDescent="0.25">
      <c r="A144" s="154">
        <v>138</v>
      </c>
      <c r="B144" s="203"/>
      <c r="C144" s="204"/>
      <c r="D144" s="205"/>
      <c r="E144" s="206"/>
      <c r="F144" s="206"/>
      <c r="G144" s="206"/>
      <c r="H144" s="206"/>
      <c r="I144" s="206"/>
      <c r="J144" s="206"/>
      <c r="K144" s="206"/>
      <c r="L144" s="206"/>
      <c r="M144" s="206"/>
      <c r="N144" s="207" t="str">
        <f>IF(V144="","",IF((VLOOKUP(V144,'Tree height category'!$E$2:$F$77,2,FALSE))=0,"",(VLOOKUP(V144,'Tree height category'!$E$2:$F$77,2,FALSE))))</f>
        <v/>
      </c>
      <c r="O144" s="207" t="str">
        <f>IF(B144="","",(IF('SEB Sheet'!B$11="","",VLOOKUP('SEB Sheet'!B$11,'IBRA %'!A$4:E$385,4,FALSE))))</f>
        <v/>
      </c>
      <c r="P144" s="27"/>
      <c r="Q144" s="136" t="str">
        <f t="shared" si="22"/>
        <v/>
      </c>
      <c r="R144" s="22">
        <f t="shared" si="23"/>
        <v>0</v>
      </c>
      <c r="S144" s="139" t="str">
        <f t="shared" si="24"/>
        <v/>
      </c>
      <c r="T144" s="39" t="str">
        <f t="shared" si="25"/>
        <v/>
      </c>
      <c r="U144" s="137" t="str">
        <f t="shared" si="26"/>
        <v/>
      </c>
      <c r="V144" s="24" t="str">
        <f>IF(B144="","",VLOOKUP(B144,'Tree height category'!$A$2:$E$83,5,FALSE))</f>
        <v/>
      </c>
      <c r="W144" s="137" t="str">
        <f t="shared" si="31"/>
        <v/>
      </c>
      <c r="X144" s="137" t="str">
        <f t="shared" si="32"/>
        <v/>
      </c>
      <c r="Y144" s="23" t="str">
        <f t="shared" si="27"/>
        <v/>
      </c>
      <c r="Z144" s="25" t="str">
        <f t="shared" si="28"/>
        <v/>
      </c>
      <c r="AA144" s="26" t="str">
        <f t="shared" si="29"/>
        <v/>
      </c>
      <c r="AB144" s="221" t="str">
        <f t="shared" si="30"/>
        <v/>
      </c>
      <c r="AC144" s="26" t="str">
        <f>IF(P144="","",('SEB Sheet'!$B$8*(AA144*P144)*(IF(C144="",1,C144))))</f>
        <v/>
      </c>
      <c r="AD144" s="158" t="str">
        <f>IF(P144="","",((AC144/'SEB Sheet'!$B$9*'SEB Sheet'!$B$5/1000*'SEB Sheet'!$B$7*'SEB Sheet'!$B$6))*1.055)</f>
        <v/>
      </c>
      <c r="AE144" s="146"/>
      <c r="AF144" s="146"/>
      <c r="AG144" s="147" t="str">
        <f>IF(B144="","",(VLOOKUP(B144,'Tree height category'!$A$2:$C$83,2,FALSE)))</f>
        <v/>
      </c>
      <c r="AH144" s="148" t="str">
        <f>IF(B144="","",(VLOOKUP(B144,'Tree height category'!$A$2:$C$83,3,FALSE)))</f>
        <v/>
      </c>
      <c r="AI144" s="161"/>
      <c r="AJ144" s="161"/>
      <c r="AK144" s="161"/>
      <c r="AL144" s="162" t="str">
        <f>IF(B144="","",(VLOOKUP(B144,'Tree height category'!$A$2:$G$77,7,FALSE)))</f>
        <v/>
      </c>
      <c r="AM144" s="163"/>
    </row>
    <row r="145" spans="1:39" x14ac:dyDescent="0.25">
      <c r="A145" s="154">
        <v>139</v>
      </c>
      <c r="B145" s="203"/>
      <c r="C145" s="204"/>
      <c r="D145" s="205"/>
      <c r="E145" s="206"/>
      <c r="F145" s="206"/>
      <c r="G145" s="206"/>
      <c r="H145" s="206"/>
      <c r="I145" s="206"/>
      <c r="J145" s="206"/>
      <c r="K145" s="206"/>
      <c r="L145" s="206"/>
      <c r="M145" s="206"/>
      <c r="N145" s="207" t="str">
        <f>IF(V145="","",IF((VLOOKUP(V145,'Tree height category'!$E$2:$F$77,2,FALSE))=0,"",(VLOOKUP(V145,'Tree height category'!$E$2:$F$77,2,FALSE))))</f>
        <v/>
      </c>
      <c r="O145" s="207" t="str">
        <f>IF(B145="","",(IF('SEB Sheet'!B$11="","",VLOOKUP('SEB Sheet'!B$11,'IBRA %'!A$4:E$385,4,FALSE))))</f>
        <v/>
      </c>
      <c r="P145" s="27"/>
      <c r="Q145" s="136" t="str">
        <f t="shared" si="22"/>
        <v/>
      </c>
      <c r="R145" s="22">
        <f t="shared" si="23"/>
        <v>0</v>
      </c>
      <c r="S145" s="139" t="str">
        <f t="shared" si="24"/>
        <v/>
      </c>
      <c r="T145" s="39" t="str">
        <f t="shared" si="25"/>
        <v/>
      </c>
      <c r="U145" s="137" t="str">
        <f t="shared" si="26"/>
        <v/>
      </c>
      <c r="V145" s="24" t="str">
        <f>IF(B145="","",VLOOKUP(B145,'Tree height category'!$A$2:$E$83,5,FALSE))</f>
        <v/>
      </c>
      <c r="W145" s="137" t="str">
        <f t="shared" si="31"/>
        <v/>
      </c>
      <c r="X145" s="137" t="str">
        <f t="shared" si="32"/>
        <v/>
      </c>
      <c r="Y145" s="23" t="str">
        <f t="shared" si="27"/>
        <v/>
      </c>
      <c r="Z145" s="25" t="str">
        <f t="shared" si="28"/>
        <v/>
      </c>
      <c r="AA145" s="26" t="str">
        <f t="shared" si="29"/>
        <v/>
      </c>
      <c r="AB145" s="221" t="str">
        <f t="shared" si="30"/>
        <v/>
      </c>
      <c r="AC145" s="26" t="str">
        <f>IF(P145="","",('SEB Sheet'!$B$8*(AA145*P145)*(IF(C145="",1,C145))))</f>
        <v/>
      </c>
      <c r="AD145" s="158" t="str">
        <f>IF(P145="","",((AC145/'SEB Sheet'!$B$9*'SEB Sheet'!$B$5/1000*'SEB Sheet'!$B$7*'SEB Sheet'!$B$6))*1.055)</f>
        <v/>
      </c>
      <c r="AE145" s="146"/>
      <c r="AF145" s="146"/>
      <c r="AG145" s="147" t="str">
        <f>IF(B145="","",(VLOOKUP(B145,'Tree height category'!$A$2:$C$83,2,FALSE)))</f>
        <v/>
      </c>
      <c r="AH145" s="148" t="str">
        <f>IF(B145="","",(VLOOKUP(B145,'Tree height category'!$A$2:$C$83,3,FALSE)))</f>
        <v/>
      </c>
      <c r="AI145" s="161"/>
      <c r="AJ145" s="161"/>
      <c r="AK145" s="161"/>
      <c r="AL145" s="162" t="str">
        <f>IF(B145="","",(VLOOKUP(B145,'Tree height category'!$A$2:$G$77,7,FALSE)))</f>
        <v/>
      </c>
      <c r="AM145" s="163"/>
    </row>
    <row r="146" spans="1:39" x14ac:dyDescent="0.25">
      <c r="A146" s="154">
        <v>140</v>
      </c>
      <c r="B146" s="203"/>
      <c r="C146" s="204"/>
      <c r="D146" s="205"/>
      <c r="E146" s="206"/>
      <c r="F146" s="206"/>
      <c r="G146" s="206"/>
      <c r="H146" s="206"/>
      <c r="I146" s="206"/>
      <c r="J146" s="206"/>
      <c r="K146" s="206"/>
      <c r="L146" s="206"/>
      <c r="M146" s="206"/>
      <c r="N146" s="207" t="str">
        <f>IF(V146="","",IF((VLOOKUP(V146,'Tree height category'!$E$2:$F$77,2,FALSE))=0,"",(VLOOKUP(V146,'Tree height category'!$E$2:$F$77,2,FALSE))))</f>
        <v/>
      </c>
      <c r="O146" s="207" t="str">
        <f>IF(B146="","",(IF('SEB Sheet'!B$11="","",VLOOKUP('SEB Sheet'!B$11,'IBRA %'!A$4:E$385,4,FALSE))))</f>
        <v/>
      </c>
      <c r="P146" s="27"/>
      <c r="Q146" s="136" t="str">
        <f t="shared" si="22"/>
        <v/>
      </c>
      <c r="R146" s="22">
        <f t="shared" si="23"/>
        <v>0</v>
      </c>
      <c r="S146" s="139" t="str">
        <f t="shared" si="24"/>
        <v/>
      </c>
      <c r="T146" s="39" t="str">
        <f t="shared" si="25"/>
        <v/>
      </c>
      <c r="U146" s="137" t="str">
        <f t="shared" si="26"/>
        <v/>
      </c>
      <c r="V146" s="24" t="str">
        <f>IF(B146="","",VLOOKUP(B146,'Tree height category'!$A$2:$E$83,5,FALSE))</f>
        <v/>
      </c>
      <c r="W146" s="137" t="str">
        <f t="shared" si="31"/>
        <v/>
      </c>
      <c r="X146" s="137" t="str">
        <f t="shared" si="32"/>
        <v/>
      </c>
      <c r="Y146" s="23" t="str">
        <f t="shared" si="27"/>
        <v/>
      </c>
      <c r="Z146" s="25" t="str">
        <f t="shared" si="28"/>
        <v/>
      </c>
      <c r="AA146" s="26" t="str">
        <f t="shared" si="29"/>
        <v/>
      </c>
      <c r="AB146" s="221" t="str">
        <f t="shared" si="30"/>
        <v/>
      </c>
      <c r="AC146" s="26" t="str">
        <f>IF(P146="","",('SEB Sheet'!$B$8*(AA146*P146)*(IF(C146="",1,C146))))</f>
        <v/>
      </c>
      <c r="AD146" s="158" t="str">
        <f>IF(P146="","",((AC146/'SEB Sheet'!$B$9*'SEB Sheet'!$B$5/1000*'SEB Sheet'!$B$7*'SEB Sheet'!$B$6))*1.055)</f>
        <v/>
      </c>
      <c r="AE146" s="146"/>
      <c r="AF146" s="146"/>
      <c r="AG146" s="147" t="str">
        <f>IF(B146="","",(VLOOKUP(B146,'Tree height category'!$A$2:$C$83,2,FALSE)))</f>
        <v/>
      </c>
      <c r="AH146" s="148" t="str">
        <f>IF(B146="","",(VLOOKUP(B146,'Tree height category'!$A$2:$C$83,3,FALSE)))</f>
        <v/>
      </c>
      <c r="AI146" s="161"/>
      <c r="AJ146" s="161"/>
      <c r="AK146" s="161"/>
      <c r="AL146" s="162" t="str">
        <f>IF(B146="","",(VLOOKUP(B146,'Tree height category'!$A$2:$G$77,7,FALSE)))</f>
        <v/>
      </c>
      <c r="AM146" s="163"/>
    </row>
    <row r="147" spans="1:39" x14ac:dyDescent="0.25">
      <c r="A147" s="154">
        <v>141</v>
      </c>
      <c r="B147" s="203"/>
      <c r="C147" s="204"/>
      <c r="D147" s="205"/>
      <c r="E147" s="206"/>
      <c r="F147" s="206"/>
      <c r="G147" s="206"/>
      <c r="H147" s="206"/>
      <c r="I147" s="206"/>
      <c r="J147" s="206"/>
      <c r="K147" s="206"/>
      <c r="L147" s="206"/>
      <c r="M147" s="206"/>
      <c r="N147" s="207" t="str">
        <f>IF(V147="","",IF((VLOOKUP(V147,'Tree height category'!$E$2:$F$77,2,FALSE))=0,"",(VLOOKUP(V147,'Tree height category'!$E$2:$F$77,2,FALSE))))</f>
        <v/>
      </c>
      <c r="O147" s="207" t="str">
        <f>IF(B147="","",(IF('SEB Sheet'!B$11="","",VLOOKUP('SEB Sheet'!B$11,'IBRA %'!A$4:E$385,4,FALSE))))</f>
        <v/>
      </c>
      <c r="P147" s="27"/>
      <c r="Q147" s="136" t="str">
        <f t="shared" si="22"/>
        <v/>
      </c>
      <c r="R147" s="22">
        <f t="shared" si="23"/>
        <v>0</v>
      </c>
      <c r="S147" s="139" t="str">
        <f t="shared" si="24"/>
        <v/>
      </c>
      <c r="T147" s="39" t="str">
        <f t="shared" si="25"/>
        <v/>
      </c>
      <c r="U147" s="137" t="str">
        <f t="shared" si="26"/>
        <v/>
      </c>
      <c r="V147" s="24" t="str">
        <f>IF(B147="","",VLOOKUP(B147,'Tree height category'!$A$2:$E$83,5,FALSE))</f>
        <v/>
      </c>
      <c r="W147" s="137" t="str">
        <f t="shared" si="31"/>
        <v/>
      </c>
      <c r="X147" s="137" t="str">
        <f t="shared" si="32"/>
        <v/>
      </c>
      <c r="Y147" s="23" t="str">
        <f t="shared" si="27"/>
        <v/>
      </c>
      <c r="Z147" s="25" t="str">
        <f t="shared" si="28"/>
        <v/>
      </c>
      <c r="AA147" s="26" t="str">
        <f t="shared" si="29"/>
        <v/>
      </c>
      <c r="AB147" s="221" t="str">
        <f t="shared" si="30"/>
        <v/>
      </c>
      <c r="AC147" s="26" t="str">
        <f>IF(P147="","",('SEB Sheet'!$B$8*(AA147*P147)*(IF(C147="",1,C147))))</f>
        <v/>
      </c>
      <c r="AD147" s="158" t="str">
        <f>IF(P147="","",((AC147/'SEB Sheet'!$B$9*'SEB Sheet'!$B$5/1000*'SEB Sheet'!$B$7*'SEB Sheet'!$B$6))*1.055)</f>
        <v/>
      </c>
      <c r="AE147" s="146"/>
      <c r="AF147" s="146"/>
      <c r="AG147" s="147" t="str">
        <f>IF(B147="","",(VLOOKUP(B147,'Tree height category'!$A$2:$C$83,2,FALSE)))</f>
        <v/>
      </c>
      <c r="AH147" s="148" t="str">
        <f>IF(B147="","",(VLOOKUP(B147,'Tree height category'!$A$2:$C$83,3,FALSE)))</f>
        <v/>
      </c>
      <c r="AI147" s="161"/>
      <c r="AJ147" s="161"/>
      <c r="AK147" s="161"/>
      <c r="AL147" s="162" t="str">
        <f>IF(B147="","",(VLOOKUP(B147,'Tree height category'!$A$2:$G$77,7,FALSE)))</f>
        <v/>
      </c>
      <c r="AM147" s="163"/>
    </row>
    <row r="148" spans="1:39" x14ac:dyDescent="0.25">
      <c r="A148" s="154">
        <v>142</v>
      </c>
      <c r="B148" s="203"/>
      <c r="C148" s="204"/>
      <c r="D148" s="205"/>
      <c r="E148" s="206"/>
      <c r="F148" s="206"/>
      <c r="G148" s="206"/>
      <c r="H148" s="206"/>
      <c r="I148" s="206"/>
      <c r="J148" s="206"/>
      <c r="K148" s="206"/>
      <c r="L148" s="206"/>
      <c r="M148" s="206"/>
      <c r="N148" s="207" t="str">
        <f>IF(V148="","",IF((VLOOKUP(V148,'Tree height category'!$E$2:$F$77,2,FALSE))=0,"",(VLOOKUP(V148,'Tree height category'!$E$2:$F$77,2,FALSE))))</f>
        <v/>
      </c>
      <c r="O148" s="207" t="str">
        <f>IF(B148="","",(IF('SEB Sheet'!B$11="","",VLOOKUP('SEB Sheet'!B$11,'IBRA %'!A$4:E$385,4,FALSE))))</f>
        <v/>
      </c>
      <c r="P148" s="27"/>
      <c r="Q148" s="136" t="str">
        <f t="shared" si="22"/>
        <v/>
      </c>
      <c r="R148" s="22">
        <f t="shared" si="23"/>
        <v>0</v>
      </c>
      <c r="S148" s="139" t="str">
        <f t="shared" si="24"/>
        <v/>
      </c>
      <c r="T148" s="39" t="str">
        <f t="shared" si="25"/>
        <v/>
      </c>
      <c r="U148" s="137" t="str">
        <f t="shared" si="26"/>
        <v/>
      </c>
      <c r="V148" s="24" t="str">
        <f>IF(B148="","",VLOOKUP(B148,'Tree height category'!$A$2:$E$83,5,FALSE))</f>
        <v/>
      </c>
      <c r="W148" s="137" t="str">
        <f t="shared" si="31"/>
        <v/>
      </c>
      <c r="X148" s="137" t="str">
        <f t="shared" si="32"/>
        <v/>
      </c>
      <c r="Y148" s="23" t="str">
        <f t="shared" si="27"/>
        <v/>
      </c>
      <c r="Z148" s="25" t="str">
        <f t="shared" si="28"/>
        <v/>
      </c>
      <c r="AA148" s="26" t="str">
        <f t="shared" si="29"/>
        <v/>
      </c>
      <c r="AB148" s="221" t="str">
        <f t="shared" si="30"/>
        <v/>
      </c>
      <c r="AC148" s="26" t="str">
        <f>IF(P148="","",('SEB Sheet'!$B$8*(AA148*P148)*(IF(C148="",1,C148))))</f>
        <v/>
      </c>
      <c r="AD148" s="158" t="str">
        <f>IF(P148="","",((AC148/'SEB Sheet'!$B$9*'SEB Sheet'!$B$5/1000*'SEB Sheet'!$B$7*'SEB Sheet'!$B$6))*1.055)</f>
        <v/>
      </c>
      <c r="AE148" s="146"/>
      <c r="AF148" s="146"/>
      <c r="AG148" s="147" t="str">
        <f>IF(B148="","",(VLOOKUP(B148,'Tree height category'!$A$2:$C$83,2,FALSE)))</f>
        <v/>
      </c>
      <c r="AH148" s="148" t="str">
        <f>IF(B148="","",(VLOOKUP(B148,'Tree height category'!$A$2:$C$83,3,FALSE)))</f>
        <v/>
      </c>
      <c r="AI148" s="161"/>
      <c r="AJ148" s="161"/>
      <c r="AK148" s="161"/>
      <c r="AL148" s="162" t="str">
        <f>IF(B148="","",(VLOOKUP(B148,'Tree height category'!$A$2:$G$77,7,FALSE)))</f>
        <v/>
      </c>
      <c r="AM148" s="163"/>
    </row>
    <row r="149" spans="1:39" x14ac:dyDescent="0.25">
      <c r="A149" s="154">
        <v>143</v>
      </c>
      <c r="B149" s="203"/>
      <c r="C149" s="204"/>
      <c r="D149" s="205"/>
      <c r="E149" s="206"/>
      <c r="F149" s="206"/>
      <c r="G149" s="206"/>
      <c r="H149" s="206"/>
      <c r="I149" s="206"/>
      <c r="J149" s="206"/>
      <c r="K149" s="206"/>
      <c r="L149" s="206"/>
      <c r="M149" s="206"/>
      <c r="N149" s="207" t="str">
        <f>IF(V149="","",IF((VLOOKUP(V149,'Tree height category'!$E$2:$F$77,2,FALSE))=0,"",(VLOOKUP(V149,'Tree height category'!$E$2:$F$77,2,FALSE))))</f>
        <v/>
      </c>
      <c r="O149" s="207" t="str">
        <f>IF(B149="","",(IF('SEB Sheet'!B$11="","",VLOOKUP('SEB Sheet'!B$11,'IBRA %'!A$4:E$385,4,FALSE))))</f>
        <v/>
      </c>
      <c r="P149" s="27"/>
      <c r="Q149" s="136" t="str">
        <f t="shared" si="22"/>
        <v/>
      </c>
      <c r="R149" s="22">
        <f t="shared" si="23"/>
        <v>0</v>
      </c>
      <c r="S149" s="139" t="str">
        <f t="shared" si="24"/>
        <v/>
      </c>
      <c r="T149" s="39" t="str">
        <f t="shared" si="25"/>
        <v/>
      </c>
      <c r="U149" s="137" t="str">
        <f t="shared" si="26"/>
        <v/>
      </c>
      <c r="V149" s="24" t="str">
        <f>IF(B149="","",VLOOKUP(B149,'Tree height category'!$A$2:$E$83,5,FALSE))</f>
        <v/>
      </c>
      <c r="W149" s="137" t="str">
        <f t="shared" si="31"/>
        <v/>
      </c>
      <c r="X149" s="137" t="str">
        <f t="shared" si="32"/>
        <v/>
      </c>
      <c r="Y149" s="23" t="str">
        <f t="shared" si="27"/>
        <v/>
      </c>
      <c r="Z149" s="25" t="str">
        <f t="shared" si="28"/>
        <v/>
      </c>
      <c r="AA149" s="26" t="str">
        <f t="shared" si="29"/>
        <v/>
      </c>
      <c r="AB149" s="221" t="str">
        <f t="shared" si="30"/>
        <v/>
      </c>
      <c r="AC149" s="26" t="str">
        <f>IF(P149="","",('SEB Sheet'!$B$8*(AA149*P149)*(IF(C149="",1,C149))))</f>
        <v/>
      </c>
      <c r="AD149" s="158" t="str">
        <f>IF(P149="","",((AC149/'SEB Sheet'!$B$9*'SEB Sheet'!$B$5/1000*'SEB Sheet'!$B$7*'SEB Sheet'!$B$6))*1.055)</f>
        <v/>
      </c>
      <c r="AE149" s="146"/>
      <c r="AF149" s="146"/>
      <c r="AG149" s="147" t="str">
        <f>IF(B149="","",(VLOOKUP(B149,'Tree height category'!$A$2:$C$83,2,FALSE)))</f>
        <v/>
      </c>
      <c r="AH149" s="148" t="str">
        <f>IF(B149="","",(VLOOKUP(B149,'Tree height category'!$A$2:$C$83,3,FALSE)))</f>
        <v/>
      </c>
      <c r="AI149" s="161"/>
      <c r="AJ149" s="161"/>
      <c r="AK149" s="161"/>
      <c r="AL149" s="162" t="str">
        <f>IF(B149="","",(VLOOKUP(B149,'Tree height category'!$A$2:$G$77,7,FALSE)))</f>
        <v/>
      </c>
      <c r="AM149" s="163"/>
    </row>
    <row r="150" spans="1:39" x14ac:dyDescent="0.25">
      <c r="A150" s="154">
        <v>144</v>
      </c>
      <c r="B150" s="203"/>
      <c r="C150" s="204"/>
      <c r="D150" s="205"/>
      <c r="E150" s="206"/>
      <c r="F150" s="206"/>
      <c r="G150" s="206"/>
      <c r="H150" s="206"/>
      <c r="I150" s="206"/>
      <c r="J150" s="206"/>
      <c r="K150" s="206"/>
      <c r="L150" s="206"/>
      <c r="M150" s="206"/>
      <c r="N150" s="207" t="str">
        <f>IF(V150="","",IF((VLOOKUP(V150,'Tree height category'!$E$2:$F$77,2,FALSE))=0,"",(VLOOKUP(V150,'Tree height category'!$E$2:$F$77,2,FALSE))))</f>
        <v/>
      </c>
      <c r="O150" s="207" t="str">
        <f>IF(B150="","",(IF('SEB Sheet'!B$11="","",VLOOKUP('SEB Sheet'!B$11,'IBRA %'!A$4:E$385,4,FALSE))))</f>
        <v/>
      </c>
      <c r="P150" s="27"/>
      <c r="Q150" s="136" t="str">
        <f t="shared" si="22"/>
        <v/>
      </c>
      <c r="R150" s="22">
        <f t="shared" si="23"/>
        <v>0</v>
      </c>
      <c r="S150" s="139" t="str">
        <f t="shared" si="24"/>
        <v/>
      </c>
      <c r="T150" s="39" t="str">
        <f t="shared" si="25"/>
        <v/>
      </c>
      <c r="U150" s="137" t="str">
        <f t="shared" si="26"/>
        <v/>
      </c>
      <c r="V150" s="24" t="str">
        <f>IF(B150="","",VLOOKUP(B150,'Tree height category'!$A$2:$E$83,5,FALSE))</f>
        <v/>
      </c>
      <c r="W150" s="137" t="str">
        <f t="shared" si="31"/>
        <v/>
      </c>
      <c r="X150" s="137" t="str">
        <f t="shared" si="32"/>
        <v/>
      </c>
      <c r="Y150" s="23" t="str">
        <f t="shared" si="27"/>
        <v/>
      </c>
      <c r="Z150" s="25" t="str">
        <f t="shared" si="28"/>
        <v/>
      </c>
      <c r="AA150" s="26" t="str">
        <f t="shared" si="29"/>
        <v/>
      </c>
      <c r="AB150" s="221" t="str">
        <f t="shared" si="30"/>
        <v/>
      </c>
      <c r="AC150" s="26" t="str">
        <f>IF(P150="","",('SEB Sheet'!$B$8*(AA150*P150)*(IF(C150="",1,C150))))</f>
        <v/>
      </c>
      <c r="AD150" s="158" t="str">
        <f>IF(P150="","",((AC150/'SEB Sheet'!$B$9*'SEB Sheet'!$B$5/1000*'SEB Sheet'!$B$7*'SEB Sheet'!$B$6))*1.055)</f>
        <v/>
      </c>
      <c r="AE150" s="146"/>
      <c r="AF150" s="146"/>
      <c r="AG150" s="147" t="str">
        <f>IF(B150="","",(VLOOKUP(B150,'Tree height category'!$A$2:$C$83,2,FALSE)))</f>
        <v/>
      </c>
      <c r="AH150" s="148" t="str">
        <f>IF(B150="","",(VLOOKUP(B150,'Tree height category'!$A$2:$C$83,3,FALSE)))</f>
        <v/>
      </c>
      <c r="AI150" s="161"/>
      <c r="AJ150" s="161"/>
      <c r="AK150" s="161"/>
      <c r="AL150" s="162" t="str">
        <f>IF(B150="","",(VLOOKUP(B150,'Tree height category'!$A$2:$G$77,7,FALSE)))</f>
        <v/>
      </c>
      <c r="AM150" s="163"/>
    </row>
    <row r="151" spans="1:39" x14ac:dyDescent="0.25">
      <c r="A151" s="154">
        <v>145</v>
      </c>
      <c r="B151" s="203"/>
      <c r="C151" s="204"/>
      <c r="D151" s="205"/>
      <c r="E151" s="206"/>
      <c r="F151" s="206"/>
      <c r="G151" s="206"/>
      <c r="H151" s="206"/>
      <c r="I151" s="206"/>
      <c r="J151" s="206"/>
      <c r="K151" s="206"/>
      <c r="L151" s="206"/>
      <c r="M151" s="206"/>
      <c r="N151" s="207" t="str">
        <f>IF(V151="","",IF((VLOOKUP(V151,'Tree height category'!$E$2:$F$77,2,FALSE))=0,"",(VLOOKUP(V151,'Tree height category'!$E$2:$F$77,2,FALSE))))</f>
        <v/>
      </c>
      <c r="O151" s="207" t="str">
        <f>IF(B151="","",(IF('SEB Sheet'!B$11="","",VLOOKUP('SEB Sheet'!B$11,'IBRA %'!A$4:E$385,4,FALSE))))</f>
        <v/>
      </c>
      <c r="P151" s="27"/>
      <c r="Q151" s="136" t="str">
        <f t="shared" si="22"/>
        <v/>
      </c>
      <c r="R151" s="22">
        <f t="shared" si="23"/>
        <v>0</v>
      </c>
      <c r="S151" s="139" t="str">
        <f t="shared" si="24"/>
        <v/>
      </c>
      <c r="T151" s="39" t="str">
        <f t="shared" si="25"/>
        <v/>
      </c>
      <c r="U151" s="137" t="str">
        <f t="shared" si="26"/>
        <v/>
      </c>
      <c r="V151" s="24" t="str">
        <f>IF(B151="","",VLOOKUP(B151,'Tree height category'!$A$2:$E$83,5,FALSE))</f>
        <v/>
      </c>
      <c r="W151" s="137" t="str">
        <f t="shared" si="31"/>
        <v/>
      </c>
      <c r="X151" s="137" t="str">
        <f t="shared" si="32"/>
        <v/>
      </c>
      <c r="Y151" s="23" t="str">
        <f t="shared" si="27"/>
        <v/>
      </c>
      <c r="Z151" s="25" t="str">
        <f t="shared" si="28"/>
        <v/>
      </c>
      <c r="AA151" s="26" t="str">
        <f t="shared" si="29"/>
        <v/>
      </c>
      <c r="AB151" s="221" t="str">
        <f t="shared" si="30"/>
        <v/>
      </c>
      <c r="AC151" s="26" t="str">
        <f>IF(P151="","",('SEB Sheet'!$B$8*(AA151*P151)*(IF(C151="",1,C151))))</f>
        <v/>
      </c>
      <c r="AD151" s="158" t="str">
        <f>IF(P151="","",((AC151/'SEB Sheet'!$B$9*'SEB Sheet'!$B$5/1000*'SEB Sheet'!$B$7*'SEB Sheet'!$B$6))*1.055)</f>
        <v/>
      </c>
      <c r="AE151" s="146"/>
      <c r="AF151" s="146"/>
      <c r="AG151" s="147" t="str">
        <f>IF(B151="","",(VLOOKUP(B151,'Tree height category'!$A$2:$C$83,2,FALSE)))</f>
        <v/>
      </c>
      <c r="AH151" s="148" t="str">
        <f>IF(B151="","",(VLOOKUP(B151,'Tree height category'!$A$2:$C$83,3,FALSE)))</f>
        <v/>
      </c>
      <c r="AI151" s="161"/>
      <c r="AJ151" s="161"/>
      <c r="AK151" s="161"/>
      <c r="AL151" s="162" t="str">
        <f>IF(B151="","",(VLOOKUP(B151,'Tree height category'!$A$2:$G$77,7,FALSE)))</f>
        <v/>
      </c>
      <c r="AM151" s="163"/>
    </row>
    <row r="152" spans="1:39" x14ac:dyDescent="0.25">
      <c r="A152" s="154">
        <v>146</v>
      </c>
      <c r="B152" s="203"/>
      <c r="C152" s="204"/>
      <c r="D152" s="205"/>
      <c r="E152" s="206"/>
      <c r="F152" s="206"/>
      <c r="G152" s="206"/>
      <c r="H152" s="206"/>
      <c r="I152" s="206"/>
      <c r="J152" s="206"/>
      <c r="K152" s="206"/>
      <c r="L152" s="206"/>
      <c r="M152" s="206"/>
      <c r="N152" s="207" t="str">
        <f>IF(V152="","",IF((VLOOKUP(V152,'Tree height category'!$E$2:$F$77,2,FALSE))=0,"",(VLOOKUP(V152,'Tree height category'!$E$2:$F$77,2,FALSE))))</f>
        <v/>
      </c>
      <c r="O152" s="207" t="str">
        <f>IF(B152="","",(IF('SEB Sheet'!B$11="","",VLOOKUP('SEB Sheet'!B$11,'IBRA %'!A$4:E$385,4,FALSE))))</f>
        <v/>
      </c>
      <c r="P152" s="27"/>
      <c r="Q152" s="136" t="str">
        <f t="shared" si="22"/>
        <v/>
      </c>
      <c r="R152" s="22">
        <f t="shared" si="23"/>
        <v>0</v>
      </c>
      <c r="S152" s="139" t="str">
        <f t="shared" si="24"/>
        <v/>
      </c>
      <c r="T152" s="39" t="str">
        <f t="shared" si="25"/>
        <v/>
      </c>
      <c r="U152" s="137" t="str">
        <f t="shared" si="26"/>
        <v/>
      </c>
      <c r="V152" s="24" t="str">
        <f>IF(B152="","",VLOOKUP(B152,'Tree height category'!$A$2:$E$83,5,FALSE))</f>
        <v/>
      </c>
      <c r="W152" s="137" t="str">
        <f t="shared" si="31"/>
        <v/>
      </c>
      <c r="X152" s="137" t="str">
        <f t="shared" si="32"/>
        <v/>
      </c>
      <c r="Y152" s="23" t="str">
        <f t="shared" si="27"/>
        <v/>
      </c>
      <c r="Z152" s="25" t="str">
        <f t="shared" si="28"/>
        <v/>
      </c>
      <c r="AA152" s="26" t="str">
        <f t="shared" si="29"/>
        <v/>
      </c>
      <c r="AB152" s="221" t="str">
        <f t="shared" si="30"/>
        <v/>
      </c>
      <c r="AC152" s="26" t="str">
        <f>IF(P152="","",('SEB Sheet'!$B$8*(AA152*P152)*(IF(C152="",1,C152))))</f>
        <v/>
      </c>
      <c r="AD152" s="158" t="str">
        <f>IF(P152="","",((AC152/'SEB Sheet'!$B$9*'SEB Sheet'!$B$5/1000*'SEB Sheet'!$B$7*'SEB Sheet'!$B$6))*1.055)</f>
        <v/>
      </c>
      <c r="AE152" s="146"/>
      <c r="AF152" s="146"/>
      <c r="AG152" s="147" t="str">
        <f>IF(B152="","",(VLOOKUP(B152,'Tree height category'!$A$2:$C$83,2,FALSE)))</f>
        <v/>
      </c>
      <c r="AH152" s="148" t="str">
        <f>IF(B152="","",(VLOOKUP(B152,'Tree height category'!$A$2:$C$83,3,FALSE)))</f>
        <v/>
      </c>
      <c r="AI152" s="161"/>
      <c r="AJ152" s="161"/>
      <c r="AK152" s="161"/>
      <c r="AL152" s="162" t="str">
        <f>IF(B152="","",(VLOOKUP(B152,'Tree height category'!$A$2:$G$77,7,FALSE)))</f>
        <v/>
      </c>
      <c r="AM152" s="163"/>
    </row>
    <row r="153" spans="1:39" x14ac:dyDescent="0.25">
      <c r="A153" s="154">
        <v>147</v>
      </c>
      <c r="B153" s="203"/>
      <c r="C153" s="204"/>
      <c r="D153" s="205"/>
      <c r="E153" s="206"/>
      <c r="F153" s="206"/>
      <c r="G153" s="206"/>
      <c r="H153" s="206"/>
      <c r="I153" s="206"/>
      <c r="J153" s="206"/>
      <c r="K153" s="206"/>
      <c r="L153" s="206"/>
      <c r="M153" s="206"/>
      <c r="N153" s="207" t="str">
        <f>IF(V153="","",IF((VLOOKUP(V153,'Tree height category'!$E$2:$F$77,2,FALSE))=0,"",(VLOOKUP(V153,'Tree height category'!$E$2:$F$77,2,FALSE))))</f>
        <v/>
      </c>
      <c r="O153" s="207" t="str">
        <f>IF(B153="","",(IF('SEB Sheet'!B$11="","",VLOOKUP('SEB Sheet'!B$11,'IBRA %'!A$4:E$385,4,FALSE))))</f>
        <v/>
      </c>
      <c r="P153" s="27"/>
      <c r="Q153" s="136" t="str">
        <f t="shared" si="22"/>
        <v/>
      </c>
      <c r="R153" s="22">
        <f t="shared" si="23"/>
        <v>0</v>
      </c>
      <c r="S153" s="139" t="str">
        <f t="shared" si="24"/>
        <v/>
      </c>
      <c r="T153" s="39" t="str">
        <f t="shared" si="25"/>
        <v/>
      </c>
      <c r="U153" s="137" t="str">
        <f t="shared" si="26"/>
        <v/>
      </c>
      <c r="V153" s="24" t="str">
        <f>IF(B153="","",VLOOKUP(B153,'Tree height category'!$A$2:$E$83,5,FALSE))</f>
        <v/>
      </c>
      <c r="W153" s="137" t="str">
        <f t="shared" si="31"/>
        <v/>
      </c>
      <c r="X153" s="137" t="str">
        <f t="shared" si="32"/>
        <v/>
      </c>
      <c r="Y153" s="23" t="str">
        <f t="shared" si="27"/>
        <v/>
      </c>
      <c r="Z153" s="25" t="str">
        <f t="shared" si="28"/>
        <v/>
      </c>
      <c r="AA153" s="26" t="str">
        <f t="shared" si="29"/>
        <v/>
      </c>
      <c r="AB153" s="221" t="str">
        <f t="shared" si="30"/>
        <v/>
      </c>
      <c r="AC153" s="26" t="str">
        <f>IF(P153="","",('SEB Sheet'!$B$8*(AA153*P153)*(IF(C153="",1,C153))))</f>
        <v/>
      </c>
      <c r="AD153" s="158" t="str">
        <f>IF(P153="","",((AC153/'SEB Sheet'!$B$9*'SEB Sheet'!$B$5/1000*'SEB Sheet'!$B$7*'SEB Sheet'!$B$6))*1.055)</f>
        <v/>
      </c>
      <c r="AE153" s="146"/>
      <c r="AF153" s="146"/>
      <c r="AG153" s="147" t="str">
        <f>IF(B153="","",(VLOOKUP(B153,'Tree height category'!$A$2:$C$83,2,FALSE)))</f>
        <v/>
      </c>
      <c r="AH153" s="148" t="str">
        <f>IF(B153="","",(VLOOKUP(B153,'Tree height category'!$A$2:$C$83,3,FALSE)))</f>
        <v/>
      </c>
      <c r="AI153" s="161"/>
      <c r="AJ153" s="161"/>
      <c r="AK153" s="161"/>
      <c r="AL153" s="162" t="str">
        <f>IF(B153="","",(VLOOKUP(B153,'Tree height category'!$A$2:$G$77,7,FALSE)))</f>
        <v/>
      </c>
      <c r="AM153" s="163"/>
    </row>
    <row r="154" spans="1:39" x14ac:dyDescent="0.25">
      <c r="A154" s="154">
        <v>148</v>
      </c>
      <c r="B154" s="203"/>
      <c r="C154" s="204"/>
      <c r="D154" s="205"/>
      <c r="E154" s="206"/>
      <c r="F154" s="206"/>
      <c r="G154" s="206"/>
      <c r="H154" s="206"/>
      <c r="I154" s="206"/>
      <c r="J154" s="206"/>
      <c r="K154" s="206"/>
      <c r="L154" s="206"/>
      <c r="M154" s="206"/>
      <c r="N154" s="207" t="str">
        <f>IF(V154="","",IF((VLOOKUP(V154,'Tree height category'!$E$2:$F$77,2,FALSE))=0,"",(VLOOKUP(V154,'Tree height category'!$E$2:$F$77,2,FALSE))))</f>
        <v/>
      </c>
      <c r="O154" s="207" t="str">
        <f>IF(B154="","",(IF('SEB Sheet'!B$11="","",VLOOKUP('SEB Sheet'!B$11,'IBRA %'!A$4:E$385,4,FALSE))))</f>
        <v/>
      </c>
      <c r="P154" s="27"/>
      <c r="Q154" s="136" t="str">
        <f t="shared" si="22"/>
        <v/>
      </c>
      <c r="R154" s="22">
        <f t="shared" si="23"/>
        <v>0</v>
      </c>
      <c r="S154" s="139" t="str">
        <f t="shared" si="24"/>
        <v/>
      </c>
      <c r="T154" s="39" t="str">
        <f t="shared" si="25"/>
        <v/>
      </c>
      <c r="U154" s="137" t="str">
        <f t="shared" si="26"/>
        <v/>
      </c>
      <c r="V154" s="24" t="str">
        <f>IF(B154="","",VLOOKUP(B154,'Tree height category'!$A$2:$E$83,5,FALSE))</f>
        <v/>
      </c>
      <c r="W154" s="137" t="str">
        <f t="shared" si="31"/>
        <v/>
      </c>
      <c r="X154" s="137" t="str">
        <f t="shared" si="32"/>
        <v/>
      </c>
      <c r="Y154" s="23" t="str">
        <f t="shared" si="27"/>
        <v/>
      </c>
      <c r="Z154" s="25" t="str">
        <f t="shared" si="28"/>
        <v/>
      </c>
      <c r="AA154" s="26" t="str">
        <f t="shared" si="29"/>
        <v/>
      </c>
      <c r="AB154" s="221" t="str">
        <f t="shared" si="30"/>
        <v/>
      </c>
      <c r="AC154" s="26" t="str">
        <f>IF(P154="","",('SEB Sheet'!$B$8*(AA154*P154)*(IF(C154="",1,C154))))</f>
        <v/>
      </c>
      <c r="AD154" s="158" t="str">
        <f>IF(P154="","",((AC154/'SEB Sheet'!$B$9*'SEB Sheet'!$B$5/1000*'SEB Sheet'!$B$7*'SEB Sheet'!$B$6))*1.055)</f>
        <v/>
      </c>
      <c r="AE154" s="146"/>
      <c r="AF154" s="146"/>
      <c r="AG154" s="147" t="str">
        <f>IF(B154="","",(VLOOKUP(B154,'Tree height category'!$A$2:$C$83,2,FALSE)))</f>
        <v/>
      </c>
      <c r="AH154" s="148" t="str">
        <f>IF(B154="","",(VLOOKUP(B154,'Tree height category'!$A$2:$C$83,3,FALSE)))</f>
        <v/>
      </c>
      <c r="AI154" s="161"/>
      <c r="AJ154" s="161"/>
      <c r="AK154" s="161"/>
      <c r="AL154" s="162" t="str">
        <f>IF(B154="","",(VLOOKUP(B154,'Tree height category'!$A$2:$G$77,7,FALSE)))</f>
        <v/>
      </c>
      <c r="AM154" s="163"/>
    </row>
    <row r="155" spans="1:39" x14ac:dyDescent="0.25">
      <c r="A155" s="154">
        <v>149</v>
      </c>
      <c r="B155" s="203"/>
      <c r="C155" s="204"/>
      <c r="D155" s="205"/>
      <c r="E155" s="206"/>
      <c r="F155" s="206"/>
      <c r="G155" s="206"/>
      <c r="H155" s="206"/>
      <c r="I155" s="206"/>
      <c r="J155" s="206"/>
      <c r="K155" s="206"/>
      <c r="L155" s="206"/>
      <c r="M155" s="206"/>
      <c r="N155" s="207" t="str">
        <f>IF(V155="","",IF((VLOOKUP(V155,'Tree height category'!$E$2:$F$77,2,FALSE))=0,"",(VLOOKUP(V155,'Tree height category'!$E$2:$F$77,2,FALSE))))</f>
        <v/>
      </c>
      <c r="O155" s="207" t="str">
        <f>IF(B155="","",(IF('SEB Sheet'!B$11="","",VLOOKUP('SEB Sheet'!B$11,'IBRA %'!A$4:E$385,4,FALSE))))</f>
        <v/>
      </c>
      <c r="P155" s="27"/>
      <c r="Q155" s="136" t="str">
        <f t="shared" si="22"/>
        <v/>
      </c>
      <c r="R155" s="22">
        <f t="shared" si="23"/>
        <v>0</v>
      </c>
      <c r="S155" s="139" t="str">
        <f t="shared" si="24"/>
        <v/>
      </c>
      <c r="T155" s="39" t="str">
        <f t="shared" si="25"/>
        <v/>
      </c>
      <c r="U155" s="137" t="str">
        <f t="shared" si="26"/>
        <v/>
      </c>
      <c r="V155" s="24" t="str">
        <f>IF(B155="","",VLOOKUP(B155,'Tree height category'!$A$2:$E$83,5,FALSE))</f>
        <v/>
      </c>
      <c r="W155" s="137" t="str">
        <f t="shared" si="31"/>
        <v/>
      </c>
      <c r="X155" s="137" t="str">
        <f t="shared" si="32"/>
        <v/>
      </c>
      <c r="Y155" s="23" t="str">
        <f t="shared" si="27"/>
        <v/>
      </c>
      <c r="Z155" s="25" t="str">
        <f t="shared" si="28"/>
        <v/>
      </c>
      <c r="AA155" s="26" t="str">
        <f t="shared" si="29"/>
        <v/>
      </c>
      <c r="AB155" s="221" t="str">
        <f t="shared" si="30"/>
        <v/>
      </c>
      <c r="AC155" s="26" t="str">
        <f>IF(P155="","",('SEB Sheet'!$B$8*(AA155*P155)*(IF(C155="",1,C155))))</f>
        <v/>
      </c>
      <c r="AD155" s="158" t="str">
        <f>IF(P155="","",((AC155/'SEB Sheet'!$B$9*'SEB Sheet'!$B$5/1000*'SEB Sheet'!$B$7*'SEB Sheet'!$B$6))*1.055)</f>
        <v/>
      </c>
      <c r="AE155" s="146"/>
      <c r="AF155" s="146"/>
      <c r="AG155" s="147" t="str">
        <f>IF(B155="","",(VLOOKUP(B155,'Tree height category'!$A$2:$C$83,2,FALSE)))</f>
        <v/>
      </c>
      <c r="AH155" s="148" t="str">
        <f>IF(B155="","",(VLOOKUP(B155,'Tree height category'!$A$2:$C$83,3,FALSE)))</f>
        <v/>
      </c>
      <c r="AI155" s="161"/>
      <c r="AJ155" s="161"/>
      <c r="AK155" s="161"/>
      <c r="AL155" s="162" t="str">
        <f>IF(B155="","",(VLOOKUP(B155,'Tree height category'!$A$2:$G$77,7,FALSE)))</f>
        <v/>
      </c>
      <c r="AM155" s="163"/>
    </row>
    <row r="156" spans="1:39" x14ac:dyDescent="0.25">
      <c r="A156" s="154">
        <v>150</v>
      </c>
      <c r="B156" s="203"/>
      <c r="C156" s="204"/>
      <c r="D156" s="205"/>
      <c r="E156" s="206"/>
      <c r="F156" s="206"/>
      <c r="G156" s="206"/>
      <c r="H156" s="206"/>
      <c r="I156" s="206"/>
      <c r="J156" s="206"/>
      <c r="K156" s="206"/>
      <c r="L156" s="206"/>
      <c r="M156" s="206"/>
      <c r="N156" s="207" t="str">
        <f>IF(V156="","",IF((VLOOKUP(V156,'Tree height category'!$E$2:$F$77,2,FALSE))=0,"",(VLOOKUP(V156,'Tree height category'!$E$2:$F$77,2,FALSE))))</f>
        <v/>
      </c>
      <c r="O156" s="207" t="str">
        <f>IF(B156="","",(IF('SEB Sheet'!B$11="","",VLOOKUP('SEB Sheet'!B$11,'IBRA %'!A$4:E$385,4,FALSE))))</f>
        <v/>
      </c>
      <c r="P156" s="27"/>
      <c r="Q156" s="136" t="str">
        <f t="shared" si="22"/>
        <v/>
      </c>
      <c r="R156" s="22">
        <f t="shared" si="23"/>
        <v>0</v>
      </c>
      <c r="S156" s="139" t="str">
        <f t="shared" si="24"/>
        <v/>
      </c>
      <c r="T156" s="39" t="str">
        <f t="shared" si="25"/>
        <v/>
      </c>
      <c r="U156" s="137" t="str">
        <f t="shared" si="26"/>
        <v/>
      </c>
      <c r="V156" s="24" t="str">
        <f>IF(B156="","",VLOOKUP(B156,'Tree height category'!$A$2:$E$83,5,FALSE))</f>
        <v/>
      </c>
      <c r="W156" s="137" t="str">
        <f t="shared" si="31"/>
        <v/>
      </c>
      <c r="X156" s="137" t="str">
        <f t="shared" si="32"/>
        <v/>
      </c>
      <c r="Y156" s="23" t="str">
        <f t="shared" si="27"/>
        <v/>
      </c>
      <c r="Z156" s="25" t="str">
        <f t="shared" si="28"/>
        <v/>
      </c>
      <c r="AA156" s="26" t="str">
        <f t="shared" si="29"/>
        <v/>
      </c>
      <c r="AB156" s="221" t="str">
        <f t="shared" si="30"/>
        <v/>
      </c>
      <c r="AC156" s="26" t="str">
        <f>IF(P156="","",('SEB Sheet'!$B$8*(AA156*P156)*(IF(C156="",1,C156))))</f>
        <v/>
      </c>
      <c r="AD156" s="158" t="str">
        <f>IF(P156="","",((AC156/'SEB Sheet'!$B$9*'SEB Sheet'!$B$5/1000*'SEB Sheet'!$B$7*'SEB Sheet'!$B$6))*1.055)</f>
        <v/>
      </c>
      <c r="AE156" s="146"/>
      <c r="AF156" s="146"/>
      <c r="AG156" s="147" t="str">
        <f>IF(B156="","",(VLOOKUP(B156,'Tree height category'!$A$2:$C$83,2,FALSE)))</f>
        <v/>
      </c>
      <c r="AH156" s="148" t="str">
        <f>IF(B156="","",(VLOOKUP(B156,'Tree height category'!$A$2:$C$83,3,FALSE)))</f>
        <v/>
      </c>
      <c r="AI156" s="161"/>
      <c r="AJ156" s="161"/>
      <c r="AK156" s="161"/>
      <c r="AL156" s="162" t="str">
        <f>IF(B156="","",(VLOOKUP(B156,'Tree height category'!$A$2:$G$77,7,FALSE)))</f>
        <v/>
      </c>
      <c r="AM156" s="163"/>
    </row>
    <row r="157" spans="1:39" x14ac:dyDescent="0.25">
      <c r="A157" s="154">
        <v>151</v>
      </c>
      <c r="B157" s="203"/>
      <c r="C157" s="204"/>
      <c r="D157" s="205"/>
      <c r="E157" s="206"/>
      <c r="F157" s="206"/>
      <c r="G157" s="206"/>
      <c r="H157" s="206"/>
      <c r="I157" s="206"/>
      <c r="J157" s="206"/>
      <c r="K157" s="206"/>
      <c r="L157" s="206"/>
      <c r="M157" s="206"/>
      <c r="N157" s="207" t="str">
        <f>IF(V157="","",IF((VLOOKUP(V157,'Tree height category'!$E$2:$F$77,2,FALSE))=0,"",(VLOOKUP(V157,'Tree height category'!$E$2:$F$77,2,FALSE))))</f>
        <v/>
      </c>
      <c r="O157" s="207" t="str">
        <f>IF(B157="","",(IF('SEB Sheet'!B$11="","",VLOOKUP('SEB Sheet'!B$11,'IBRA %'!A$4:E$385,4,FALSE))))</f>
        <v/>
      </c>
      <c r="P157" s="27"/>
      <c r="Q157" s="136" t="str">
        <f t="shared" si="22"/>
        <v/>
      </c>
      <c r="R157" s="22">
        <f t="shared" si="23"/>
        <v>0</v>
      </c>
      <c r="S157" s="139" t="str">
        <f t="shared" si="24"/>
        <v/>
      </c>
      <c r="T157" s="39" t="str">
        <f t="shared" si="25"/>
        <v/>
      </c>
      <c r="U157" s="137" t="str">
        <f t="shared" si="26"/>
        <v/>
      </c>
      <c r="V157" s="24" t="str">
        <f>IF(B157="","",VLOOKUP(B157,'Tree height category'!$A$2:$E$83,5,FALSE))</f>
        <v/>
      </c>
      <c r="W157" s="137" t="str">
        <f t="shared" si="31"/>
        <v/>
      </c>
      <c r="X157" s="137" t="str">
        <f t="shared" si="32"/>
        <v/>
      </c>
      <c r="Y157" s="23" t="str">
        <f t="shared" si="27"/>
        <v/>
      </c>
      <c r="Z157" s="25" t="str">
        <f t="shared" si="28"/>
        <v/>
      </c>
      <c r="AA157" s="26" t="str">
        <f t="shared" si="29"/>
        <v/>
      </c>
      <c r="AB157" s="221" t="str">
        <f t="shared" si="30"/>
        <v/>
      </c>
      <c r="AC157" s="26" t="str">
        <f>IF(P157="","",('SEB Sheet'!$B$8*(AA157*P157)*(IF(C157="",1,C157))))</f>
        <v/>
      </c>
      <c r="AD157" s="158" t="str">
        <f>IF(P157="","",((AC157/'SEB Sheet'!$B$9*'SEB Sheet'!$B$5/1000*'SEB Sheet'!$B$7*'SEB Sheet'!$B$6))*1.055)</f>
        <v/>
      </c>
      <c r="AE157" s="146"/>
      <c r="AF157" s="146"/>
      <c r="AG157" s="147" t="str">
        <f>IF(B157="","",(VLOOKUP(B157,'Tree height category'!$A$2:$C$83,2,FALSE)))</f>
        <v/>
      </c>
      <c r="AH157" s="148" t="str">
        <f>IF(B157="","",(VLOOKUP(B157,'Tree height category'!$A$2:$C$83,3,FALSE)))</f>
        <v/>
      </c>
      <c r="AI157" s="161"/>
      <c r="AJ157" s="161"/>
      <c r="AK157" s="161"/>
      <c r="AL157" s="162" t="str">
        <f>IF(B157="","",(VLOOKUP(B157,'Tree height category'!$A$2:$G$77,7,FALSE)))</f>
        <v/>
      </c>
      <c r="AM157" s="163"/>
    </row>
    <row r="158" spans="1:39" x14ac:dyDescent="0.25">
      <c r="A158" s="154">
        <v>152</v>
      </c>
      <c r="B158" s="203"/>
      <c r="C158" s="204"/>
      <c r="D158" s="205"/>
      <c r="E158" s="206"/>
      <c r="F158" s="206"/>
      <c r="G158" s="206"/>
      <c r="H158" s="206"/>
      <c r="I158" s="206"/>
      <c r="J158" s="206"/>
      <c r="K158" s="206"/>
      <c r="L158" s="206"/>
      <c r="M158" s="206"/>
      <c r="N158" s="207" t="str">
        <f>IF(V158="","",IF((VLOOKUP(V158,'Tree height category'!$E$2:$F$77,2,FALSE))=0,"",(VLOOKUP(V158,'Tree height category'!$E$2:$F$77,2,FALSE))))</f>
        <v/>
      </c>
      <c r="O158" s="207" t="str">
        <f>IF(B158="","",(IF('SEB Sheet'!B$11="","",VLOOKUP('SEB Sheet'!B$11,'IBRA %'!A$4:E$385,4,FALSE))))</f>
        <v/>
      </c>
      <c r="P158" s="27"/>
      <c r="Q158" s="136" t="str">
        <f t="shared" si="22"/>
        <v/>
      </c>
      <c r="R158" s="22">
        <f t="shared" si="23"/>
        <v>0</v>
      </c>
      <c r="S158" s="139" t="str">
        <f t="shared" si="24"/>
        <v/>
      </c>
      <c r="T158" s="39" t="str">
        <f t="shared" si="25"/>
        <v/>
      </c>
      <c r="U158" s="137" t="str">
        <f t="shared" si="26"/>
        <v/>
      </c>
      <c r="V158" s="24" t="str">
        <f>IF(B158="","",VLOOKUP(B158,'Tree height category'!$A$2:$E$83,5,FALSE))</f>
        <v/>
      </c>
      <c r="W158" s="137" t="str">
        <f t="shared" si="31"/>
        <v/>
      </c>
      <c r="X158" s="137" t="str">
        <f t="shared" si="32"/>
        <v/>
      </c>
      <c r="Y158" s="23" t="str">
        <f t="shared" si="27"/>
        <v/>
      </c>
      <c r="Z158" s="25" t="str">
        <f t="shared" si="28"/>
        <v/>
      </c>
      <c r="AA158" s="26" t="str">
        <f t="shared" si="29"/>
        <v/>
      </c>
      <c r="AB158" s="221" t="str">
        <f t="shared" si="30"/>
        <v/>
      </c>
      <c r="AC158" s="26" t="str">
        <f>IF(P158="","",('SEB Sheet'!$B$8*(AA158*P158)*(IF(C158="",1,C158))))</f>
        <v/>
      </c>
      <c r="AD158" s="158" t="str">
        <f>IF(P158="","",((AC158/'SEB Sheet'!$B$9*'SEB Sheet'!$B$5/1000*'SEB Sheet'!$B$7*'SEB Sheet'!$B$6))*1.055)</f>
        <v/>
      </c>
      <c r="AE158" s="146"/>
      <c r="AF158" s="146"/>
      <c r="AG158" s="147" t="str">
        <f>IF(B158="","",(VLOOKUP(B158,'Tree height category'!$A$2:$C$83,2,FALSE)))</f>
        <v/>
      </c>
      <c r="AH158" s="148" t="str">
        <f>IF(B158="","",(VLOOKUP(B158,'Tree height category'!$A$2:$C$83,3,FALSE)))</f>
        <v/>
      </c>
      <c r="AI158" s="161"/>
      <c r="AJ158" s="161"/>
      <c r="AK158" s="161"/>
      <c r="AL158" s="162" t="str">
        <f>IF(B158="","",(VLOOKUP(B158,'Tree height category'!$A$2:$G$77,7,FALSE)))</f>
        <v/>
      </c>
      <c r="AM158" s="163"/>
    </row>
    <row r="159" spans="1:39" x14ac:dyDescent="0.25">
      <c r="A159" s="154">
        <v>153</v>
      </c>
      <c r="B159" s="203"/>
      <c r="C159" s="204"/>
      <c r="D159" s="205"/>
      <c r="E159" s="206"/>
      <c r="F159" s="206"/>
      <c r="G159" s="206"/>
      <c r="H159" s="206"/>
      <c r="I159" s="206"/>
      <c r="J159" s="206"/>
      <c r="K159" s="206"/>
      <c r="L159" s="206"/>
      <c r="M159" s="206"/>
      <c r="N159" s="207" t="str">
        <f>IF(V159="","",IF((VLOOKUP(V159,'Tree height category'!$E$2:$F$77,2,FALSE))=0,"",(VLOOKUP(V159,'Tree height category'!$E$2:$F$77,2,FALSE))))</f>
        <v/>
      </c>
      <c r="O159" s="207" t="str">
        <f>IF(B159="","",(IF('SEB Sheet'!B$11="","",VLOOKUP('SEB Sheet'!B$11,'IBRA %'!A$4:E$385,4,FALSE))))</f>
        <v/>
      </c>
      <c r="P159" s="27"/>
      <c r="Q159" s="136" t="str">
        <f t="shared" si="22"/>
        <v/>
      </c>
      <c r="R159" s="22">
        <f t="shared" si="23"/>
        <v>0</v>
      </c>
      <c r="S159" s="139" t="str">
        <f t="shared" si="24"/>
        <v/>
      </c>
      <c r="T159" s="39" t="str">
        <f t="shared" si="25"/>
        <v/>
      </c>
      <c r="U159" s="137" t="str">
        <f t="shared" si="26"/>
        <v/>
      </c>
      <c r="V159" s="24" t="str">
        <f>IF(B159="","",VLOOKUP(B159,'Tree height category'!$A$2:$E$83,5,FALSE))</f>
        <v/>
      </c>
      <c r="W159" s="137" t="str">
        <f t="shared" si="31"/>
        <v/>
      </c>
      <c r="X159" s="137" t="str">
        <f t="shared" si="32"/>
        <v/>
      </c>
      <c r="Y159" s="23" t="str">
        <f t="shared" si="27"/>
        <v/>
      </c>
      <c r="Z159" s="25" t="str">
        <f t="shared" si="28"/>
        <v/>
      </c>
      <c r="AA159" s="26" t="str">
        <f t="shared" si="29"/>
        <v/>
      </c>
      <c r="AB159" s="221" t="str">
        <f t="shared" si="30"/>
        <v/>
      </c>
      <c r="AC159" s="26" t="str">
        <f>IF(P159="","",('SEB Sheet'!$B$8*(AA159*P159)*(IF(C159="",1,C159))))</f>
        <v/>
      </c>
      <c r="AD159" s="158" t="str">
        <f>IF(P159="","",((AC159/'SEB Sheet'!$B$9*'SEB Sheet'!$B$5/1000*'SEB Sheet'!$B$7*'SEB Sheet'!$B$6))*1.055)</f>
        <v/>
      </c>
      <c r="AE159" s="146"/>
      <c r="AF159" s="146"/>
      <c r="AG159" s="147" t="str">
        <f>IF(B159="","",(VLOOKUP(B159,'Tree height category'!$A$2:$C$83,2,FALSE)))</f>
        <v/>
      </c>
      <c r="AH159" s="148" t="str">
        <f>IF(B159="","",(VLOOKUP(B159,'Tree height category'!$A$2:$C$83,3,FALSE)))</f>
        <v/>
      </c>
      <c r="AI159" s="161"/>
      <c r="AJ159" s="161"/>
      <c r="AK159" s="161"/>
      <c r="AL159" s="162" t="str">
        <f>IF(B159="","",(VLOOKUP(B159,'Tree height category'!$A$2:$G$77,7,FALSE)))</f>
        <v/>
      </c>
      <c r="AM159" s="163"/>
    </row>
    <row r="160" spans="1:39" x14ac:dyDescent="0.25">
      <c r="A160" s="154">
        <v>154</v>
      </c>
      <c r="B160" s="203"/>
      <c r="C160" s="204"/>
      <c r="D160" s="205"/>
      <c r="E160" s="206"/>
      <c r="F160" s="206"/>
      <c r="G160" s="206"/>
      <c r="H160" s="206"/>
      <c r="I160" s="206"/>
      <c r="J160" s="206"/>
      <c r="K160" s="206"/>
      <c r="L160" s="206"/>
      <c r="M160" s="206"/>
      <c r="N160" s="207" t="str">
        <f>IF(V160="","",IF((VLOOKUP(V160,'Tree height category'!$E$2:$F$77,2,FALSE))=0,"",(VLOOKUP(V160,'Tree height category'!$E$2:$F$77,2,FALSE))))</f>
        <v/>
      </c>
      <c r="O160" s="207" t="str">
        <f>IF(B160="","",(IF('SEB Sheet'!B$11="","",VLOOKUP('SEB Sheet'!B$11,'IBRA %'!A$4:E$385,4,FALSE))))</f>
        <v/>
      </c>
      <c r="P160" s="27"/>
      <c r="Q160" s="136" t="str">
        <f t="shared" si="22"/>
        <v/>
      </c>
      <c r="R160" s="22">
        <f t="shared" si="23"/>
        <v>0</v>
      </c>
      <c r="S160" s="139" t="str">
        <f t="shared" si="24"/>
        <v/>
      </c>
      <c r="T160" s="39" t="str">
        <f t="shared" si="25"/>
        <v/>
      </c>
      <c r="U160" s="137" t="str">
        <f t="shared" si="26"/>
        <v/>
      </c>
      <c r="V160" s="24" t="str">
        <f>IF(B160="","",VLOOKUP(B160,'Tree height category'!$A$2:$E$83,5,FALSE))</f>
        <v/>
      </c>
      <c r="W160" s="137" t="str">
        <f t="shared" si="31"/>
        <v/>
      </c>
      <c r="X160" s="137" t="str">
        <f t="shared" si="32"/>
        <v/>
      </c>
      <c r="Y160" s="23" t="str">
        <f t="shared" si="27"/>
        <v/>
      </c>
      <c r="Z160" s="25" t="str">
        <f t="shared" si="28"/>
        <v/>
      </c>
      <c r="AA160" s="26" t="str">
        <f t="shared" si="29"/>
        <v/>
      </c>
      <c r="AB160" s="221" t="str">
        <f t="shared" si="30"/>
        <v/>
      </c>
      <c r="AC160" s="26" t="str">
        <f>IF(P160="","",('SEB Sheet'!$B$8*(AA160*P160)*(IF(C160="",1,C160))))</f>
        <v/>
      </c>
      <c r="AD160" s="158" t="str">
        <f>IF(P160="","",((AC160/'SEB Sheet'!$B$9*'SEB Sheet'!$B$5/1000*'SEB Sheet'!$B$7*'SEB Sheet'!$B$6))*1.055)</f>
        <v/>
      </c>
      <c r="AE160" s="146"/>
      <c r="AF160" s="146"/>
      <c r="AG160" s="147" t="str">
        <f>IF(B160="","",(VLOOKUP(B160,'Tree height category'!$A$2:$C$83,2,FALSE)))</f>
        <v/>
      </c>
      <c r="AH160" s="148" t="str">
        <f>IF(B160="","",(VLOOKUP(B160,'Tree height category'!$A$2:$C$83,3,FALSE)))</f>
        <v/>
      </c>
      <c r="AI160" s="161"/>
      <c r="AJ160" s="161"/>
      <c r="AK160" s="161"/>
      <c r="AL160" s="162" t="str">
        <f>IF(B160="","",(VLOOKUP(B160,'Tree height category'!$A$2:$G$77,7,FALSE)))</f>
        <v/>
      </c>
      <c r="AM160" s="163"/>
    </row>
    <row r="161" spans="1:39" x14ac:dyDescent="0.25">
      <c r="A161" s="154">
        <v>155</v>
      </c>
      <c r="B161" s="203"/>
      <c r="C161" s="204"/>
      <c r="D161" s="205"/>
      <c r="E161" s="206"/>
      <c r="F161" s="206"/>
      <c r="G161" s="206"/>
      <c r="H161" s="206"/>
      <c r="I161" s="206"/>
      <c r="J161" s="206"/>
      <c r="K161" s="206"/>
      <c r="L161" s="206"/>
      <c r="M161" s="206"/>
      <c r="N161" s="207" t="str">
        <f>IF(V161="","",IF((VLOOKUP(V161,'Tree height category'!$E$2:$F$77,2,FALSE))=0,"",(VLOOKUP(V161,'Tree height category'!$E$2:$F$77,2,FALSE))))</f>
        <v/>
      </c>
      <c r="O161" s="207" t="str">
        <f>IF(B161="","",(IF('SEB Sheet'!B$11="","",VLOOKUP('SEB Sheet'!B$11,'IBRA %'!A$4:E$385,4,FALSE))))</f>
        <v/>
      </c>
      <c r="P161" s="27"/>
      <c r="Q161" s="136" t="str">
        <f t="shared" si="22"/>
        <v/>
      </c>
      <c r="R161" s="22">
        <f t="shared" si="23"/>
        <v>0</v>
      </c>
      <c r="S161" s="139" t="str">
        <f t="shared" si="24"/>
        <v/>
      </c>
      <c r="T161" s="39" t="str">
        <f t="shared" si="25"/>
        <v/>
      </c>
      <c r="U161" s="137" t="str">
        <f t="shared" si="26"/>
        <v/>
      </c>
      <c r="V161" s="24" t="str">
        <f>IF(B161="","",VLOOKUP(B161,'Tree height category'!$A$2:$E$83,5,FALSE))</f>
        <v/>
      </c>
      <c r="W161" s="137" t="str">
        <f t="shared" si="31"/>
        <v/>
      </c>
      <c r="X161" s="137" t="str">
        <f t="shared" si="32"/>
        <v/>
      </c>
      <c r="Y161" s="23" t="str">
        <f t="shared" si="27"/>
        <v/>
      </c>
      <c r="Z161" s="25" t="str">
        <f t="shared" si="28"/>
        <v/>
      </c>
      <c r="AA161" s="26" t="str">
        <f t="shared" si="29"/>
        <v/>
      </c>
      <c r="AB161" s="221" t="str">
        <f t="shared" si="30"/>
        <v/>
      </c>
      <c r="AC161" s="26" t="str">
        <f>IF(P161="","",('SEB Sheet'!$B$8*(AA161*P161)*(IF(C161="",1,C161))))</f>
        <v/>
      </c>
      <c r="AD161" s="158" t="str">
        <f>IF(P161="","",((AC161/'SEB Sheet'!$B$9*'SEB Sheet'!$B$5/1000*'SEB Sheet'!$B$7*'SEB Sheet'!$B$6))*1.055)</f>
        <v/>
      </c>
      <c r="AE161" s="146"/>
      <c r="AF161" s="146"/>
      <c r="AG161" s="147" t="str">
        <f>IF(B161="","",(VLOOKUP(B161,'Tree height category'!$A$2:$C$83,2,FALSE)))</f>
        <v/>
      </c>
      <c r="AH161" s="148" t="str">
        <f>IF(B161="","",(VLOOKUP(B161,'Tree height category'!$A$2:$C$83,3,FALSE)))</f>
        <v/>
      </c>
      <c r="AI161" s="161"/>
      <c r="AJ161" s="161"/>
      <c r="AK161" s="161"/>
      <c r="AL161" s="162" t="str">
        <f>IF(B161="","",(VLOOKUP(B161,'Tree height category'!$A$2:$G$77,7,FALSE)))</f>
        <v/>
      </c>
      <c r="AM161" s="163"/>
    </row>
    <row r="162" spans="1:39" x14ac:dyDescent="0.25">
      <c r="A162" s="154">
        <v>156</v>
      </c>
      <c r="B162" s="203"/>
      <c r="C162" s="204"/>
      <c r="D162" s="205"/>
      <c r="E162" s="206"/>
      <c r="F162" s="206"/>
      <c r="G162" s="206"/>
      <c r="H162" s="206"/>
      <c r="I162" s="206"/>
      <c r="J162" s="206"/>
      <c r="K162" s="206"/>
      <c r="L162" s="206"/>
      <c r="M162" s="206"/>
      <c r="N162" s="207" t="str">
        <f>IF(V162="","",IF((VLOOKUP(V162,'Tree height category'!$E$2:$F$77,2,FALSE))=0,"",(VLOOKUP(V162,'Tree height category'!$E$2:$F$77,2,FALSE))))</f>
        <v/>
      </c>
      <c r="O162" s="207" t="str">
        <f>IF(B162="","",(IF('SEB Sheet'!B$11="","",VLOOKUP('SEB Sheet'!B$11,'IBRA %'!A$4:E$385,4,FALSE))))</f>
        <v/>
      </c>
      <c r="P162" s="27"/>
      <c r="Q162" s="136" t="str">
        <f t="shared" si="22"/>
        <v/>
      </c>
      <c r="R162" s="22">
        <f t="shared" si="23"/>
        <v>0</v>
      </c>
      <c r="S162" s="139" t="str">
        <f t="shared" si="24"/>
        <v/>
      </c>
      <c r="T162" s="39" t="str">
        <f t="shared" si="25"/>
        <v/>
      </c>
      <c r="U162" s="137" t="str">
        <f t="shared" si="26"/>
        <v/>
      </c>
      <c r="V162" s="24" t="str">
        <f>IF(B162="","",VLOOKUP(B162,'Tree height category'!$A$2:$E$83,5,FALSE))</f>
        <v/>
      </c>
      <c r="W162" s="137" t="str">
        <f t="shared" si="31"/>
        <v/>
      </c>
      <c r="X162" s="137" t="str">
        <f t="shared" si="32"/>
        <v/>
      </c>
      <c r="Y162" s="23" t="str">
        <f t="shared" si="27"/>
        <v/>
      </c>
      <c r="Z162" s="25" t="str">
        <f t="shared" si="28"/>
        <v/>
      </c>
      <c r="AA162" s="26" t="str">
        <f t="shared" si="29"/>
        <v/>
      </c>
      <c r="AB162" s="221" t="str">
        <f t="shared" si="30"/>
        <v/>
      </c>
      <c r="AC162" s="26" t="str">
        <f>IF(P162="","",('SEB Sheet'!$B$8*(AA162*P162)*(IF(C162="",1,C162))))</f>
        <v/>
      </c>
      <c r="AD162" s="158" t="str">
        <f>IF(P162="","",((AC162/'SEB Sheet'!$B$9*'SEB Sheet'!$B$5/1000*'SEB Sheet'!$B$7*'SEB Sheet'!$B$6))*1.055)</f>
        <v/>
      </c>
      <c r="AE162" s="146"/>
      <c r="AF162" s="146"/>
      <c r="AG162" s="147" t="str">
        <f>IF(B162="","",(VLOOKUP(B162,'Tree height category'!$A$2:$C$83,2,FALSE)))</f>
        <v/>
      </c>
      <c r="AH162" s="148" t="str">
        <f>IF(B162="","",(VLOOKUP(B162,'Tree height category'!$A$2:$C$83,3,FALSE)))</f>
        <v/>
      </c>
      <c r="AI162" s="161"/>
      <c r="AJ162" s="161"/>
      <c r="AK162" s="161"/>
      <c r="AL162" s="162" t="str">
        <f>IF(B162="","",(VLOOKUP(B162,'Tree height category'!$A$2:$G$77,7,FALSE)))</f>
        <v/>
      </c>
      <c r="AM162" s="163"/>
    </row>
    <row r="163" spans="1:39" x14ac:dyDescent="0.25">
      <c r="A163" s="154">
        <v>157</v>
      </c>
      <c r="B163" s="203"/>
      <c r="C163" s="204"/>
      <c r="D163" s="205"/>
      <c r="E163" s="206"/>
      <c r="F163" s="206"/>
      <c r="G163" s="206"/>
      <c r="H163" s="206"/>
      <c r="I163" s="206"/>
      <c r="J163" s="206"/>
      <c r="K163" s="206"/>
      <c r="L163" s="206"/>
      <c r="M163" s="206"/>
      <c r="N163" s="207" t="str">
        <f>IF(V163="","",IF((VLOOKUP(V163,'Tree height category'!$E$2:$F$77,2,FALSE))=0,"",(VLOOKUP(V163,'Tree height category'!$E$2:$F$77,2,FALSE))))</f>
        <v/>
      </c>
      <c r="O163" s="207" t="str">
        <f>IF(B163="","",(IF('SEB Sheet'!B$11="","",VLOOKUP('SEB Sheet'!B$11,'IBRA %'!A$4:E$385,4,FALSE))))</f>
        <v/>
      </c>
      <c r="P163" s="27"/>
      <c r="Q163" s="136" t="str">
        <f t="shared" si="22"/>
        <v/>
      </c>
      <c r="R163" s="22">
        <f t="shared" si="23"/>
        <v>0</v>
      </c>
      <c r="S163" s="139" t="str">
        <f t="shared" si="24"/>
        <v/>
      </c>
      <c r="T163" s="39" t="str">
        <f t="shared" si="25"/>
        <v/>
      </c>
      <c r="U163" s="137" t="str">
        <f t="shared" si="26"/>
        <v/>
      </c>
      <c r="V163" s="24" t="str">
        <f>IF(B163="","",VLOOKUP(B163,'Tree height category'!$A$2:$E$83,5,FALSE))</f>
        <v/>
      </c>
      <c r="W163" s="137" t="str">
        <f t="shared" si="31"/>
        <v/>
      </c>
      <c r="X163" s="137" t="str">
        <f t="shared" si="32"/>
        <v/>
      </c>
      <c r="Y163" s="23" t="str">
        <f t="shared" si="27"/>
        <v/>
      </c>
      <c r="Z163" s="25" t="str">
        <f t="shared" si="28"/>
        <v/>
      </c>
      <c r="AA163" s="26" t="str">
        <f t="shared" si="29"/>
        <v/>
      </c>
      <c r="AB163" s="221" t="str">
        <f t="shared" si="30"/>
        <v/>
      </c>
      <c r="AC163" s="26" t="str">
        <f>IF(P163="","",('SEB Sheet'!$B$8*(AA163*P163)*(IF(C163="",1,C163))))</f>
        <v/>
      </c>
      <c r="AD163" s="158" t="str">
        <f>IF(P163="","",((AC163/'SEB Sheet'!$B$9*'SEB Sheet'!$B$5/1000*'SEB Sheet'!$B$7*'SEB Sheet'!$B$6))*1.055)</f>
        <v/>
      </c>
      <c r="AE163" s="146"/>
      <c r="AF163" s="146"/>
      <c r="AG163" s="147" t="str">
        <f>IF(B163="","",(VLOOKUP(B163,'Tree height category'!$A$2:$C$83,2,FALSE)))</f>
        <v/>
      </c>
      <c r="AH163" s="148" t="str">
        <f>IF(B163="","",(VLOOKUP(B163,'Tree height category'!$A$2:$C$83,3,FALSE)))</f>
        <v/>
      </c>
      <c r="AI163" s="161"/>
      <c r="AJ163" s="161"/>
      <c r="AK163" s="161"/>
      <c r="AL163" s="162" t="str">
        <f>IF(B163="","",(VLOOKUP(B163,'Tree height category'!$A$2:$G$77,7,FALSE)))</f>
        <v/>
      </c>
      <c r="AM163" s="163"/>
    </row>
    <row r="164" spans="1:39" x14ac:dyDescent="0.25">
      <c r="A164" s="154">
        <v>158</v>
      </c>
      <c r="B164" s="203"/>
      <c r="C164" s="204"/>
      <c r="D164" s="205"/>
      <c r="E164" s="206"/>
      <c r="F164" s="206"/>
      <c r="G164" s="206"/>
      <c r="H164" s="206"/>
      <c r="I164" s="204"/>
      <c r="J164" s="204"/>
      <c r="K164" s="204"/>
      <c r="L164" s="204"/>
      <c r="M164" s="204"/>
      <c r="N164" s="207" t="str">
        <f>IF(V164="","",IF((VLOOKUP(V164,'Tree height category'!$E$2:$F$77,2,FALSE))=0,"",(VLOOKUP(V164,'Tree height category'!$E$2:$F$77,2,FALSE))))</f>
        <v/>
      </c>
      <c r="O164" s="207" t="str">
        <f>IF(B164="","",(IF('SEB Sheet'!B$11="","",VLOOKUP('SEB Sheet'!B$11,'IBRA %'!A$4:E$385,4,FALSE))))</f>
        <v/>
      </c>
      <c r="P164" s="27"/>
      <c r="Q164" s="136" t="str">
        <f t="shared" si="22"/>
        <v/>
      </c>
      <c r="R164" s="22">
        <f t="shared" si="23"/>
        <v>0</v>
      </c>
      <c r="S164" s="139" t="str">
        <f t="shared" si="24"/>
        <v/>
      </c>
      <c r="T164" s="39" t="str">
        <f t="shared" si="25"/>
        <v/>
      </c>
      <c r="U164" s="137" t="str">
        <f t="shared" si="26"/>
        <v/>
      </c>
      <c r="V164" s="24" t="str">
        <f>IF(B164="","",VLOOKUP(B164,'Tree height category'!$A$2:$E$83,5,FALSE))</f>
        <v/>
      </c>
      <c r="W164" s="137" t="str">
        <f t="shared" si="31"/>
        <v/>
      </c>
      <c r="X164" s="137" t="str">
        <f t="shared" si="32"/>
        <v/>
      </c>
      <c r="Y164" s="23" t="str">
        <f t="shared" si="27"/>
        <v/>
      </c>
      <c r="Z164" s="25" t="str">
        <f t="shared" si="28"/>
        <v/>
      </c>
      <c r="AA164" s="26" t="str">
        <f t="shared" si="29"/>
        <v/>
      </c>
      <c r="AB164" s="221" t="str">
        <f t="shared" si="30"/>
        <v/>
      </c>
      <c r="AC164" s="26" t="str">
        <f>IF(P164="","",('SEB Sheet'!$B$8*(AA164*P164)*(IF(C164="",1,C164))))</f>
        <v/>
      </c>
      <c r="AD164" s="158" t="str">
        <f>IF(P164="","",((AC164/'SEB Sheet'!$B$9*'SEB Sheet'!$B$5/1000*'SEB Sheet'!$B$7*'SEB Sheet'!$B$6))*1.055)</f>
        <v/>
      </c>
      <c r="AE164" s="146"/>
      <c r="AF164" s="146"/>
      <c r="AG164" s="147" t="str">
        <f>IF(B164="","",(VLOOKUP(B164,'Tree height category'!$A$2:$C$83,2,FALSE)))</f>
        <v/>
      </c>
      <c r="AH164" s="148" t="str">
        <f>IF(B164="","",(VLOOKUP(B164,'Tree height category'!$A$2:$C$83,3,FALSE)))</f>
        <v/>
      </c>
      <c r="AI164" s="161"/>
      <c r="AJ164" s="161"/>
      <c r="AK164" s="161"/>
      <c r="AL164" s="162" t="str">
        <f>IF(B164="","",(VLOOKUP(B164,'Tree height category'!$A$2:$G$77,7,FALSE)))</f>
        <v/>
      </c>
      <c r="AM164" s="163"/>
    </row>
    <row r="165" spans="1:39" x14ac:dyDescent="0.25">
      <c r="A165" s="154">
        <v>159</v>
      </c>
      <c r="B165" s="203"/>
      <c r="C165" s="204"/>
      <c r="D165" s="205"/>
      <c r="E165" s="206"/>
      <c r="F165" s="206"/>
      <c r="G165" s="206"/>
      <c r="H165" s="206"/>
      <c r="I165" s="206"/>
      <c r="J165" s="206"/>
      <c r="K165" s="206"/>
      <c r="L165" s="206"/>
      <c r="M165" s="206"/>
      <c r="N165" s="207" t="str">
        <f>IF(V165="","",IF((VLOOKUP(V165,'Tree height category'!$E$2:$F$77,2,FALSE))=0,"",(VLOOKUP(V165,'Tree height category'!$E$2:$F$77,2,FALSE))))</f>
        <v/>
      </c>
      <c r="O165" s="207" t="str">
        <f>IF(B165="","",(IF('SEB Sheet'!B$11="","",VLOOKUP('SEB Sheet'!B$11,'IBRA %'!A$4:E$385,4,FALSE))))</f>
        <v/>
      </c>
      <c r="P165" s="27"/>
      <c r="Q165" s="136" t="str">
        <f t="shared" si="22"/>
        <v/>
      </c>
      <c r="R165" s="22">
        <f t="shared" si="23"/>
        <v>0</v>
      </c>
      <c r="S165" s="139" t="str">
        <f t="shared" si="24"/>
        <v/>
      </c>
      <c r="T165" s="39" t="str">
        <f t="shared" si="25"/>
        <v/>
      </c>
      <c r="U165" s="137" t="str">
        <f t="shared" si="26"/>
        <v/>
      </c>
      <c r="V165" s="24" t="str">
        <f>IF(B165="","",VLOOKUP(B165,'Tree height category'!$A$2:$E$83,5,FALSE))</f>
        <v/>
      </c>
      <c r="W165" s="137" t="str">
        <f t="shared" si="31"/>
        <v/>
      </c>
      <c r="X165" s="137" t="str">
        <f t="shared" si="32"/>
        <v/>
      </c>
      <c r="Y165" s="23" t="str">
        <f t="shared" si="27"/>
        <v/>
      </c>
      <c r="Z165" s="25" t="str">
        <f t="shared" si="28"/>
        <v/>
      </c>
      <c r="AA165" s="26" t="str">
        <f t="shared" si="29"/>
        <v/>
      </c>
      <c r="AB165" s="221" t="str">
        <f t="shared" si="30"/>
        <v/>
      </c>
      <c r="AC165" s="26" t="str">
        <f>IF(P165="","",('SEB Sheet'!$B$8*(AA165*P165)*(IF(C165="",1,C165))))</f>
        <v/>
      </c>
      <c r="AD165" s="158" t="str">
        <f>IF(P165="","",((AC165/'SEB Sheet'!$B$9*'SEB Sheet'!$B$5/1000*'SEB Sheet'!$B$7*'SEB Sheet'!$B$6))*1.055)</f>
        <v/>
      </c>
      <c r="AE165" s="146"/>
      <c r="AF165" s="146"/>
      <c r="AG165" s="147" t="str">
        <f>IF(B165="","",(VLOOKUP(B165,'Tree height category'!$A$2:$C$83,2,FALSE)))</f>
        <v/>
      </c>
      <c r="AH165" s="148" t="str">
        <f>IF(B165="","",(VLOOKUP(B165,'Tree height category'!$A$2:$C$83,3,FALSE)))</f>
        <v/>
      </c>
      <c r="AI165" s="161"/>
      <c r="AJ165" s="161"/>
      <c r="AK165" s="161"/>
      <c r="AL165" s="162" t="str">
        <f>IF(B165="","",(VLOOKUP(B165,'Tree height category'!$A$2:$G$77,7,FALSE)))</f>
        <v/>
      </c>
      <c r="AM165" s="163"/>
    </row>
    <row r="166" spans="1:39" x14ac:dyDescent="0.25">
      <c r="A166" s="154">
        <v>160</v>
      </c>
      <c r="B166" s="203"/>
      <c r="C166" s="204"/>
      <c r="D166" s="205"/>
      <c r="E166" s="206"/>
      <c r="F166" s="206"/>
      <c r="G166" s="206"/>
      <c r="H166" s="206"/>
      <c r="I166" s="206"/>
      <c r="J166" s="206"/>
      <c r="K166" s="206"/>
      <c r="L166" s="206"/>
      <c r="M166" s="206"/>
      <c r="N166" s="207" t="str">
        <f>IF(V166="","",IF((VLOOKUP(V166,'Tree height category'!$E$2:$F$77,2,FALSE))=0,"",(VLOOKUP(V166,'Tree height category'!$E$2:$F$77,2,FALSE))))</f>
        <v/>
      </c>
      <c r="O166" s="207" t="str">
        <f>IF(B166="","",(IF('SEB Sheet'!B$11="","",VLOOKUP('SEB Sheet'!B$11,'IBRA %'!A$4:E$385,4,FALSE))))</f>
        <v/>
      </c>
      <c r="P166" s="27"/>
      <c r="Q166" s="136" t="str">
        <f t="shared" si="22"/>
        <v/>
      </c>
      <c r="R166" s="22">
        <f t="shared" si="23"/>
        <v>0</v>
      </c>
      <c r="S166" s="139" t="str">
        <f t="shared" si="24"/>
        <v/>
      </c>
      <c r="T166" s="39" t="str">
        <f t="shared" si="25"/>
        <v/>
      </c>
      <c r="U166" s="137" t="str">
        <f t="shared" si="26"/>
        <v/>
      </c>
      <c r="V166" s="24" t="str">
        <f>IF(B166="","",VLOOKUP(B166,'Tree height category'!$A$2:$E$83,5,FALSE))</f>
        <v/>
      </c>
      <c r="W166" s="137" t="str">
        <f t="shared" si="31"/>
        <v/>
      </c>
      <c r="X166" s="137" t="str">
        <f t="shared" si="32"/>
        <v/>
      </c>
      <c r="Y166" s="23" t="str">
        <f t="shared" si="27"/>
        <v/>
      </c>
      <c r="Z166" s="25" t="str">
        <f t="shared" si="28"/>
        <v/>
      </c>
      <c r="AA166" s="26" t="str">
        <f t="shared" si="29"/>
        <v/>
      </c>
      <c r="AB166" s="221" t="str">
        <f t="shared" si="30"/>
        <v/>
      </c>
      <c r="AC166" s="26" t="str">
        <f>IF(P166="","",('SEB Sheet'!$B$8*(AA166*P166)*(IF(C166="",1,C166))))</f>
        <v/>
      </c>
      <c r="AD166" s="158" t="str">
        <f>IF(P166="","",((AC166/'SEB Sheet'!$B$9*'SEB Sheet'!$B$5/1000*'SEB Sheet'!$B$7*'SEB Sheet'!$B$6))*1.055)</f>
        <v/>
      </c>
      <c r="AE166" s="146"/>
      <c r="AF166" s="146"/>
      <c r="AG166" s="147" t="str">
        <f>IF(B166="","",(VLOOKUP(B166,'Tree height category'!$A$2:$C$83,2,FALSE)))</f>
        <v/>
      </c>
      <c r="AH166" s="148" t="str">
        <f>IF(B166="","",(VLOOKUP(B166,'Tree height category'!$A$2:$C$83,3,FALSE)))</f>
        <v/>
      </c>
      <c r="AI166" s="161"/>
      <c r="AJ166" s="161"/>
      <c r="AK166" s="161"/>
      <c r="AL166" s="162" t="str">
        <f>IF(B166="","",(VLOOKUP(B166,'Tree height category'!$A$2:$G$77,7,FALSE)))</f>
        <v/>
      </c>
      <c r="AM166" s="163"/>
    </row>
    <row r="167" spans="1:39" x14ac:dyDescent="0.25">
      <c r="A167" s="154">
        <v>161</v>
      </c>
      <c r="B167" s="203"/>
      <c r="C167" s="204"/>
      <c r="D167" s="205"/>
      <c r="E167" s="206"/>
      <c r="F167" s="206"/>
      <c r="G167" s="206"/>
      <c r="H167" s="206"/>
      <c r="I167" s="206"/>
      <c r="J167" s="206"/>
      <c r="K167" s="206"/>
      <c r="L167" s="206"/>
      <c r="M167" s="206"/>
      <c r="N167" s="207" t="str">
        <f>IF(V167="","",IF((VLOOKUP(V167,'Tree height category'!$E$2:$F$77,2,FALSE))=0,"",(VLOOKUP(V167,'Tree height category'!$E$2:$F$77,2,FALSE))))</f>
        <v/>
      </c>
      <c r="O167" s="207" t="str">
        <f>IF(B167="","",(IF('SEB Sheet'!B$11="","",VLOOKUP('SEB Sheet'!B$11,'IBRA %'!A$4:E$385,4,FALSE))))</f>
        <v/>
      </c>
      <c r="P167" s="27"/>
      <c r="Q167" s="136" t="str">
        <f t="shared" si="22"/>
        <v/>
      </c>
      <c r="R167" s="22">
        <f t="shared" si="23"/>
        <v>0</v>
      </c>
      <c r="S167" s="139" t="str">
        <f t="shared" si="24"/>
        <v/>
      </c>
      <c r="T167" s="39" t="str">
        <f t="shared" si="25"/>
        <v/>
      </c>
      <c r="U167" s="137" t="str">
        <f t="shared" si="26"/>
        <v/>
      </c>
      <c r="V167" s="24" t="str">
        <f>IF(B167="","",VLOOKUP(B167,'Tree height category'!$A$2:$E$83,5,FALSE))</f>
        <v/>
      </c>
      <c r="W167" s="137" t="str">
        <f t="shared" si="31"/>
        <v/>
      </c>
      <c r="X167" s="137" t="str">
        <f t="shared" si="32"/>
        <v/>
      </c>
      <c r="Y167" s="23" t="str">
        <f t="shared" si="27"/>
        <v/>
      </c>
      <c r="Z167" s="25" t="str">
        <f t="shared" si="28"/>
        <v/>
      </c>
      <c r="AA167" s="26" t="str">
        <f t="shared" si="29"/>
        <v/>
      </c>
      <c r="AB167" s="221" t="str">
        <f t="shared" si="30"/>
        <v/>
      </c>
      <c r="AC167" s="26" t="str">
        <f>IF(P167="","",('SEB Sheet'!$B$8*(AA167*P167)*(IF(C167="",1,C167))))</f>
        <v/>
      </c>
      <c r="AD167" s="158" t="str">
        <f>IF(P167="","",((AC167/'SEB Sheet'!$B$9*'SEB Sheet'!$B$5/1000*'SEB Sheet'!$B$7*'SEB Sheet'!$B$6))*1.055)</f>
        <v/>
      </c>
      <c r="AE167" s="146"/>
      <c r="AF167" s="146"/>
      <c r="AG167" s="147" t="str">
        <f>IF(B167="","",(VLOOKUP(B167,'Tree height category'!$A$2:$C$83,2,FALSE)))</f>
        <v/>
      </c>
      <c r="AH167" s="148" t="str">
        <f>IF(B167="","",(VLOOKUP(B167,'Tree height category'!$A$2:$C$83,3,FALSE)))</f>
        <v/>
      </c>
      <c r="AI167" s="161"/>
      <c r="AJ167" s="161"/>
      <c r="AK167" s="161"/>
      <c r="AL167" s="162" t="str">
        <f>IF(B167="","",(VLOOKUP(B167,'Tree height category'!$A$2:$G$77,7,FALSE)))</f>
        <v/>
      </c>
      <c r="AM167" s="163"/>
    </row>
    <row r="168" spans="1:39" x14ac:dyDescent="0.25">
      <c r="A168" s="154">
        <v>162</v>
      </c>
      <c r="B168" s="203"/>
      <c r="C168" s="204"/>
      <c r="D168" s="205"/>
      <c r="E168" s="206"/>
      <c r="F168" s="206"/>
      <c r="G168" s="206"/>
      <c r="H168" s="206"/>
      <c r="I168" s="206"/>
      <c r="J168" s="206"/>
      <c r="K168" s="206"/>
      <c r="L168" s="206"/>
      <c r="M168" s="206"/>
      <c r="N168" s="207" t="str">
        <f>IF(V168="","",IF((VLOOKUP(V168,'Tree height category'!$E$2:$F$77,2,FALSE))=0,"",(VLOOKUP(V168,'Tree height category'!$E$2:$F$77,2,FALSE))))</f>
        <v/>
      </c>
      <c r="O168" s="207" t="str">
        <f>IF(B168="","",(IF('SEB Sheet'!B$11="","",VLOOKUP('SEB Sheet'!B$11,'IBRA %'!A$4:E$385,4,FALSE))))</f>
        <v/>
      </c>
      <c r="P168" s="27"/>
      <c r="Q168" s="136" t="str">
        <f t="shared" si="22"/>
        <v/>
      </c>
      <c r="R168" s="22">
        <f t="shared" si="23"/>
        <v>0</v>
      </c>
      <c r="S168" s="139" t="str">
        <f t="shared" si="24"/>
        <v/>
      </c>
      <c r="T168" s="39" t="str">
        <f t="shared" si="25"/>
        <v/>
      </c>
      <c r="U168" s="137" t="str">
        <f t="shared" si="26"/>
        <v/>
      </c>
      <c r="V168" s="24" t="str">
        <f>IF(B168="","",VLOOKUP(B168,'Tree height category'!$A$2:$E$83,5,FALSE))</f>
        <v/>
      </c>
      <c r="W168" s="137" t="str">
        <f t="shared" si="31"/>
        <v/>
      </c>
      <c r="X168" s="137" t="str">
        <f t="shared" si="32"/>
        <v/>
      </c>
      <c r="Y168" s="23" t="str">
        <f t="shared" si="27"/>
        <v/>
      </c>
      <c r="Z168" s="25" t="str">
        <f t="shared" si="28"/>
        <v/>
      </c>
      <c r="AA168" s="26" t="str">
        <f t="shared" si="29"/>
        <v/>
      </c>
      <c r="AB168" s="221" t="str">
        <f t="shared" si="30"/>
        <v/>
      </c>
      <c r="AC168" s="26" t="str">
        <f>IF(P168="","",('SEB Sheet'!$B$8*(AA168*P168)*(IF(C168="",1,C168))))</f>
        <v/>
      </c>
      <c r="AD168" s="158" t="str">
        <f>IF(P168="","",((AC168/'SEB Sheet'!$B$9*'SEB Sheet'!$B$5/1000*'SEB Sheet'!$B$7*'SEB Sheet'!$B$6))*1.055)</f>
        <v/>
      </c>
      <c r="AE168" s="146"/>
      <c r="AF168" s="146"/>
      <c r="AG168" s="147" t="str">
        <f>IF(B168="","",(VLOOKUP(B168,'Tree height category'!$A$2:$C$83,2,FALSE)))</f>
        <v/>
      </c>
      <c r="AH168" s="148" t="str">
        <f>IF(B168="","",(VLOOKUP(B168,'Tree height category'!$A$2:$C$83,3,FALSE)))</f>
        <v/>
      </c>
      <c r="AI168" s="161"/>
      <c r="AJ168" s="161"/>
      <c r="AK168" s="161"/>
      <c r="AL168" s="162" t="str">
        <f>IF(B168="","",(VLOOKUP(B168,'Tree height category'!$A$2:$G$77,7,FALSE)))</f>
        <v/>
      </c>
      <c r="AM168" s="163"/>
    </row>
    <row r="169" spans="1:39" x14ac:dyDescent="0.25">
      <c r="A169" s="154">
        <v>163</v>
      </c>
      <c r="B169" s="203"/>
      <c r="C169" s="204"/>
      <c r="D169" s="205"/>
      <c r="E169" s="206"/>
      <c r="F169" s="206"/>
      <c r="G169" s="206"/>
      <c r="H169" s="206"/>
      <c r="I169" s="206"/>
      <c r="J169" s="206"/>
      <c r="K169" s="206"/>
      <c r="L169" s="206"/>
      <c r="M169" s="206"/>
      <c r="N169" s="207" t="str">
        <f>IF(V169="","",IF((VLOOKUP(V169,'Tree height category'!$E$2:$F$77,2,FALSE))=0,"",(VLOOKUP(V169,'Tree height category'!$E$2:$F$77,2,FALSE))))</f>
        <v/>
      </c>
      <c r="O169" s="207" t="str">
        <f>IF(B169="","",(IF('SEB Sheet'!B$11="","",VLOOKUP('SEB Sheet'!B$11,'IBRA %'!A$4:E$385,4,FALSE))))</f>
        <v/>
      </c>
      <c r="P169" s="27"/>
      <c r="Q169" s="136" t="str">
        <f t="shared" si="22"/>
        <v/>
      </c>
      <c r="R169" s="22">
        <f t="shared" si="23"/>
        <v>0</v>
      </c>
      <c r="S169" s="139" t="str">
        <f t="shared" si="24"/>
        <v/>
      </c>
      <c r="T169" s="39" t="str">
        <f t="shared" si="25"/>
        <v/>
      </c>
      <c r="U169" s="137" t="str">
        <f t="shared" si="26"/>
        <v/>
      </c>
      <c r="V169" s="24" t="str">
        <f>IF(B169="","",VLOOKUP(B169,'Tree height category'!$A$2:$E$83,5,FALSE))</f>
        <v/>
      </c>
      <c r="W169" s="137" t="str">
        <f t="shared" si="31"/>
        <v/>
      </c>
      <c r="X169" s="137" t="str">
        <f t="shared" si="32"/>
        <v/>
      </c>
      <c r="Y169" s="23" t="str">
        <f t="shared" si="27"/>
        <v/>
      </c>
      <c r="Z169" s="25" t="str">
        <f t="shared" si="28"/>
        <v/>
      </c>
      <c r="AA169" s="26" t="str">
        <f t="shared" si="29"/>
        <v/>
      </c>
      <c r="AB169" s="221" t="str">
        <f t="shared" si="30"/>
        <v/>
      </c>
      <c r="AC169" s="26" t="str">
        <f>IF(P169="","",('SEB Sheet'!$B$8*(AA169*P169)*(IF(C169="",1,C169))))</f>
        <v/>
      </c>
      <c r="AD169" s="158" t="str">
        <f>IF(P169="","",((AC169/'SEB Sheet'!$B$9*'SEB Sheet'!$B$5/1000*'SEB Sheet'!$B$7*'SEB Sheet'!$B$6))*1.055)</f>
        <v/>
      </c>
      <c r="AE169" s="146"/>
      <c r="AF169" s="146"/>
      <c r="AG169" s="147" t="str">
        <f>IF(B169="","",(VLOOKUP(B169,'Tree height category'!$A$2:$C$83,2,FALSE)))</f>
        <v/>
      </c>
      <c r="AH169" s="148" t="str">
        <f>IF(B169="","",(VLOOKUP(B169,'Tree height category'!$A$2:$C$83,3,FALSE)))</f>
        <v/>
      </c>
      <c r="AI169" s="161"/>
      <c r="AJ169" s="161"/>
      <c r="AK169" s="161"/>
      <c r="AL169" s="162" t="str">
        <f>IF(B169="","",(VLOOKUP(B169,'Tree height category'!$A$2:$G$77,7,FALSE)))</f>
        <v/>
      </c>
      <c r="AM169" s="163"/>
    </row>
    <row r="170" spans="1:39" x14ac:dyDescent="0.25">
      <c r="A170" s="154">
        <v>164</v>
      </c>
      <c r="B170" s="203"/>
      <c r="C170" s="204"/>
      <c r="D170" s="205"/>
      <c r="E170" s="206"/>
      <c r="F170" s="206"/>
      <c r="G170" s="206"/>
      <c r="H170" s="206"/>
      <c r="I170" s="206"/>
      <c r="J170" s="206"/>
      <c r="K170" s="206"/>
      <c r="L170" s="206"/>
      <c r="M170" s="206"/>
      <c r="N170" s="207" t="str">
        <f>IF(V170="","",IF((VLOOKUP(V170,'Tree height category'!$E$2:$F$77,2,FALSE))=0,"",(VLOOKUP(V170,'Tree height category'!$E$2:$F$77,2,FALSE))))</f>
        <v/>
      </c>
      <c r="O170" s="207" t="str">
        <f>IF(B170="","",(IF('SEB Sheet'!B$11="","",VLOOKUP('SEB Sheet'!B$11,'IBRA %'!A$4:E$385,4,FALSE))))</f>
        <v/>
      </c>
      <c r="P170" s="27"/>
      <c r="Q170" s="136" t="str">
        <f t="shared" si="22"/>
        <v/>
      </c>
      <c r="R170" s="22">
        <f t="shared" si="23"/>
        <v>0</v>
      </c>
      <c r="S170" s="139" t="str">
        <f t="shared" si="24"/>
        <v/>
      </c>
      <c r="T170" s="39" t="str">
        <f t="shared" si="25"/>
        <v/>
      </c>
      <c r="U170" s="137" t="str">
        <f t="shared" si="26"/>
        <v/>
      </c>
      <c r="V170" s="24" t="str">
        <f>IF(B170="","",VLOOKUP(B170,'Tree height category'!$A$2:$E$83,5,FALSE))</f>
        <v/>
      </c>
      <c r="W170" s="137" t="str">
        <f t="shared" si="31"/>
        <v/>
      </c>
      <c r="X170" s="137" t="str">
        <f t="shared" si="32"/>
        <v/>
      </c>
      <c r="Y170" s="23" t="str">
        <f t="shared" si="27"/>
        <v/>
      </c>
      <c r="Z170" s="25" t="str">
        <f t="shared" si="28"/>
        <v/>
      </c>
      <c r="AA170" s="26" t="str">
        <f t="shared" si="29"/>
        <v/>
      </c>
      <c r="AB170" s="221" t="str">
        <f t="shared" si="30"/>
        <v/>
      </c>
      <c r="AC170" s="26" t="str">
        <f>IF(P170="","",('SEB Sheet'!$B$8*(AA170*P170)*(IF(C170="",1,C170))))</f>
        <v/>
      </c>
      <c r="AD170" s="158" t="str">
        <f>IF(P170="","",((AC170/'SEB Sheet'!$B$9*'SEB Sheet'!$B$5/1000*'SEB Sheet'!$B$7*'SEB Sheet'!$B$6))*1.055)</f>
        <v/>
      </c>
      <c r="AE170" s="146"/>
      <c r="AF170" s="146"/>
      <c r="AG170" s="147" t="str">
        <f>IF(B170="","",(VLOOKUP(B170,'Tree height category'!$A$2:$C$83,2,FALSE)))</f>
        <v/>
      </c>
      <c r="AH170" s="148" t="str">
        <f>IF(B170="","",(VLOOKUP(B170,'Tree height category'!$A$2:$C$83,3,FALSE)))</f>
        <v/>
      </c>
      <c r="AI170" s="161"/>
      <c r="AJ170" s="161"/>
      <c r="AK170" s="161"/>
      <c r="AL170" s="162" t="str">
        <f>IF(B170="","",(VLOOKUP(B170,'Tree height category'!$A$2:$G$77,7,FALSE)))</f>
        <v/>
      </c>
      <c r="AM170" s="163"/>
    </row>
    <row r="171" spans="1:39" x14ac:dyDescent="0.25">
      <c r="A171" s="154">
        <v>165</v>
      </c>
      <c r="B171" s="203"/>
      <c r="C171" s="204"/>
      <c r="D171" s="205"/>
      <c r="E171" s="206"/>
      <c r="F171" s="206"/>
      <c r="G171" s="206"/>
      <c r="H171" s="206"/>
      <c r="I171" s="206"/>
      <c r="J171" s="206"/>
      <c r="K171" s="206"/>
      <c r="L171" s="206"/>
      <c r="M171" s="206"/>
      <c r="N171" s="207" t="str">
        <f>IF(V171="","",IF((VLOOKUP(V171,'Tree height category'!$E$2:$F$77,2,FALSE))=0,"",(VLOOKUP(V171,'Tree height category'!$E$2:$F$77,2,FALSE))))</f>
        <v/>
      </c>
      <c r="O171" s="207" t="str">
        <f>IF(B171="","",(IF('SEB Sheet'!B$11="","",VLOOKUP('SEB Sheet'!B$11,'IBRA %'!A$4:E$385,4,FALSE))))</f>
        <v/>
      </c>
      <c r="P171" s="27"/>
      <c r="Q171" s="136" t="str">
        <f t="shared" si="22"/>
        <v/>
      </c>
      <c r="R171" s="22">
        <f t="shared" si="23"/>
        <v>0</v>
      </c>
      <c r="S171" s="139" t="str">
        <f t="shared" si="24"/>
        <v/>
      </c>
      <c r="T171" s="39" t="str">
        <f t="shared" si="25"/>
        <v/>
      </c>
      <c r="U171" s="137" t="str">
        <f t="shared" si="26"/>
        <v/>
      </c>
      <c r="V171" s="24" t="str">
        <f>IF(B171="","",VLOOKUP(B171,'Tree height category'!$A$2:$E$83,5,FALSE))</f>
        <v/>
      </c>
      <c r="W171" s="137" t="str">
        <f t="shared" si="31"/>
        <v/>
      </c>
      <c r="X171" s="137" t="str">
        <f t="shared" si="32"/>
        <v/>
      </c>
      <c r="Y171" s="23" t="str">
        <f t="shared" si="27"/>
        <v/>
      </c>
      <c r="Z171" s="25" t="str">
        <f t="shared" si="28"/>
        <v/>
      </c>
      <c r="AA171" s="26" t="str">
        <f t="shared" si="29"/>
        <v/>
      </c>
      <c r="AB171" s="221" t="str">
        <f t="shared" si="30"/>
        <v/>
      </c>
      <c r="AC171" s="26" t="str">
        <f>IF(P171="","",('SEB Sheet'!$B$8*(AA171*P171)*(IF(C171="",1,C171))))</f>
        <v/>
      </c>
      <c r="AD171" s="158" t="str">
        <f>IF(P171="","",((AC171/'SEB Sheet'!$B$9*'SEB Sheet'!$B$5/1000*'SEB Sheet'!$B$7*'SEB Sheet'!$B$6))*1.055)</f>
        <v/>
      </c>
      <c r="AE171" s="146"/>
      <c r="AF171" s="146"/>
      <c r="AG171" s="147" t="str">
        <f>IF(B171="","",(VLOOKUP(B171,'Tree height category'!$A$2:$C$83,2,FALSE)))</f>
        <v/>
      </c>
      <c r="AH171" s="148" t="str">
        <f>IF(B171="","",(VLOOKUP(B171,'Tree height category'!$A$2:$C$83,3,FALSE)))</f>
        <v/>
      </c>
      <c r="AI171" s="161"/>
      <c r="AJ171" s="161"/>
      <c r="AK171" s="161"/>
      <c r="AL171" s="162" t="str">
        <f>IF(B171="","",(VLOOKUP(B171,'Tree height category'!$A$2:$G$77,7,FALSE)))</f>
        <v/>
      </c>
      <c r="AM171" s="163"/>
    </row>
    <row r="172" spans="1:39" x14ac:dyDescent="0.25">
      <c r="A172" s="154">
        <v>166</v>
      </c>
      <c r="B172" s="203"/>
      <c r="C172" s="204"/>
      <c r="D172" s="205"/>
      <c r="E172" s="206"/>
      <c r="F172" s="206"/>
      <c r="G172" s="206"/>
      <c r="H172" s="206"/>
      <c r="I172" s="206"/>
      <c r="J172" s="206"/>
      <c r="K172" s="206"/>
      <c r="L172" s="206"/>
      <c r="M172" s="206"/>
      <c r="N172" s="207" t="str">
        <f>IF(V172="","",IF((VLOOKUP(V172,'Tree height category'!$E$2:$F$77,2,FALSE))=0,"",(VLOOKUP(V172,'Tree height category'!$E$2:$F$77,2,FALSE))))</f>
        <v/>
      </c>
      <c r="O172" s="207" t="str">
        <f>IF(B172="","",(IF('SEB Sheet'!B$11="","",VLOOKUP('SEB Sheet'!B$11,'IBRA %'!A$4:E$385,4,FALSE))))</f>
        <v/>
      </c>
      <c r="P172" s="27"/>
      <c r="Q172" s="136" t="str">
        <f t="shared" si="22"/>
        <v/>
      </c>
      <c r="R172" s="22">
        <f t="shared" si="23"/>
        <v>0</v>
      </c>
      <c r="S172" s="139" t="str">
        <f t="shared" si="24"/>
        <v/>
      </c>
      <c r="T172" s="39" t="str">
        <f t="shared" si="25"/>
        <v/>
      </c>
      <c r="U172" s="137" t="str">
        <f t="shared" si="26"/>
        <v/>
      </c>
      <c r="V172" s="24" t="str">
        <f>IF(B172="","",VLOOKUP(B172,'Tree height category'!$A$2:$E$83,5,FALSE))</f>
        <v/>
      </c>
      <c r="W172" s="137" t="str">
        <f t="shared" si="31"/>
        <v/>
      </c>
      <c r="X172" s="137" t="str">
        <f t="shared" si="32"/>
        <v/>
      </c>
      <c r="Y172" s="23" t="str">
        <f t="shared" si="27"/>
        <v/>
      </c>
      <c r="Z172" s="25" t="str">
        <f t="shared" si="28"/>
        <v/>
      </c>
      <c r="AA172" s="26" t="str">
        <f t="shared" si="29"/>
        <v/>
      </c>
      <c r="AB172" s="221" t="str">
        <f t="shared" si="30"/>
        <v/>
      </c>
      <c r="AC172" s="26" t="str">
        <f>IF(P172="","",('SEB Sheet'!$B$8*(AA172*P172)*(IF(C172="",1,C172))))</f>
        <v/>
      </c>
      <c r="AD172" s="158" t="str">
        <f>IF(P172="","",((AC172/'SEB Sheet'!$B$9*'SEB Sheet'!$B$5/1000*'SEB Sheet'!$B$7*'SEB Sheet'!$B$6))*1.055)</f>
        <v/>
      </c>
      <c r="AE172" s="146"/>
      <c r="AF172" s="146"/>
      <c r="AG172" s="147" t="str">
        <f>IF(B172="","",(VLOOKUP(B172,'Tree height category'!$A$2:$C$83,2,FALSE)))</f>
        <v/>
      </c>
      <c r="AH172" s="148" t="str">
        <f>IF(B172="","",(VLOOKUP(B172,'Tree height category'!$A$2:$C$83,3,FALSE)))</f>
        <v/>
      </c>
      <c r="AI172" s="161"/>
      <c r="AJ172" s="161"/>
      <c r="AK172" s="161"/>
      <c r="AL172" s="162" t="str">
        <f>IF(B172="","",(VLOOKUP(B172,'Tree height category'!$A$2:$G$77,7,FALSE)))</f>
        <v/>
      </c>
      <c r="AM172" s="163"/>
    </row>
    <row r="173" spans="1:39" x14ac:dyDescent="0.25">
      <c r="A173" s="154">
        <v>167</v>
      </c>
      <c r="B173" s="203"/>
      <c r="C173" s="204"/>
      <c r="D173" s="205"/>
      <c r="E173" s="206"/>
      <c r="F173" s="206"/>
      <c r="G173" s="206"/>
      <c r="H173" s="206"/>
      <c r="I173" s="206"/>
      <c r="J173" s="206"/>
      <c r="K173" s="206"/>
      <c r="L173" s="206"/>
      <c r="M173" s="206"/>
      <c r="N173" s="207" t="str">
        <f>IF(V173="","",IF((VLOOKUP(V173,'Tree height category'!$E$2:$F$77,2,FALSE))=0,"",(VLOOKUP(V173,'Tree height category'!$E$2:$F$77,2,FALSE))))</f>
        <v/>
      </c>
      <c r="O173" s="207" t="str">
        <f>IF(B173="","",(IF('SEB Sheet'!B$11="","",VLOOKUP('SEB Sheet'!B$11,'IBRA %'!A$4:E$385,4,FALSE))))</f>
        <v/>
      </c>
      <c r="P173" s="27"/>
      <c r="Q173" s="136" t="str">
        <f t="shared" si="22"/>
        <v/>
      </c>
      <c r="R173" s="22">
        <f t="shared" si="23"/>
        <v>0</v>
      </c>
      <c r="S173" s="139" t="str">
        <f t="shared" si="24"/>
        <v/>
      </c>
      <c r="T173" s="39" t="str">
        <f t="shared" si="25"/>
        <v/>
      </c>
      <c r="U173" s="137" t="str">
        <f t="shared" si="26"/>
        <v/>
      </c>
      <c r="V173" s="24" t="str">
        <f>IF(B173="","",VLOOKUP(B173,'Tree height category'!$A$2:$E$83,5,FALSE))</f>
        <v/>
      </c>
      <c r="W173" s="137" t="str">
        <f t="shared" si="31"/>
        <v/>
      </c>
      <c r="X173" s="137" t="str">
        <f t="shared" si="32"/>
        <v/>
      </c>
      <c r="Y173" s="23" t="str">
        <f t="shared" si="27"/>
        <v/>
      </c>
      <c r="Z173" s="25" t="str">
        <f t="shared" si="28"/>
        <v/>
      </c>
      <c r="AA173" s="26" t="str">
        <f t="shared" si="29"/>
        <v/>
      </c>
      <c r="AB173" s="221" t="str">
        <f t="shared" si="30"/>
        <v/>
      </c>
      <c r="AC173" s="26" t="str">
        <f>IF(P173="","",('SEB Sheet'!$B$8*(AA173*P173)*(IF(C173="",1,C173))))</f>
        <v/>
      </c>
      <c r="AD173" s="158" t="str">
        <f>IF(P173="","",((AC173/'SEB Sheet'!$B$9*'SEB Sheet'!$B$5/1000*'SEB Sheet'!$B$7*'SEB Sheet'!$B$6))*1.055)</f>
        <v/>
      </c>
      <c r="AE173" s="146"/>
      <c r="AF173" s="146"/>
      <c r="AG173" s="147" t="str">
        <f>IF(B173="","",(VLOOKUP(B173,'Tree height category'!$A$2:$C$83,2,FALSE)))</f>
        <v/>
      </c>
      <c r="AH173" s="148" t="str">
        <f>IF(B173="","",(VLOOKUP(B173,'Tree height category'!$A$2:$C$83,3,FALSE)))</f>
        <v/>
      </c>
      <c r="AI173" s="161"/>
      <c r="AJ173" s="161"/>
      <c r="AK173" s="161"/>
      <c r="AL173" s="162" t="str">
        <f>IF(B173="","",(VLOOKUP(B173,'Tree height category'!$A$2:$G$77,7,FALSE)))</f>
        <v/>
      </c>
      <c r="AM173" s="163"/>
    </row>
    <row r="174" spans="1:39" x14ac:dyDescent="0.25">
      <c r="A174" s="154">
        <v>168</v>
      </c>
      <c r="B174" s="203"/>
      <c r="C174" s="204"/>
      <c r="D174" s="205"/>
      <c r="E174" s="206"/>
      <c r="F174" s="206"/>
      <c r="G174" s="206"/>
      <c r="H174" s="206"/>
      <c r="I174" s="206"/>
      <c r="J174" s="206"/>
      <c r="K174" s="206"/>
      <c r="L174" s="206"/>
      <c r="M174" s="206"/>
      <c r="N174" s="207" t="str">
        <f>IF(V174="","",IF((VLOOKUP(V174,'Tree height category'!$E$2:$F$77,2,FALSE))=0,"",(VLOOKUP(V174,'Tree height category'!$E$2:$F$77,2,FALSE))))</f>
        <v/>
      </c>
      <c r="O174" s="207" t="str">
        <f>IF(B174="","",(IF('SEB Sheet'!B$11="","",VLOOKUP('SEB Sheet'!B$11,'IBRA %'!A$4:E$385,4,FALSE))))</f>
        <v/>
      </c>
      <c r="P174" s="27"/>
      <c r="Q174" s="136" t="str">
        <f t="shared" si="22"/>
        <v/>
      </c>
      <c r="R174" s="22">
        <f t="shared" si="23"/>
        <v>0</v>
      </c>
      <c r="S174" s="139" t="str">
        <f t="shared" si="24"/>
        <v/>
      </c>
      <c r="T174" s="39" t="str">
        <f t="shared" si="25"/>
        <v/>
      </c>
      <c r="U174" s="137" t="str">
        <f t="shared" si="26"/>
        <v/>
      </c>
      <c r="V174" s="24" t="str">
        <f>IF(B174="","",VLOOKUP(B174,'Tree height category'!$A$2:$E$83,5,FALSE))</f>
        <v/>
      </c>
      <c r="W174" s="137" t="str">
        <f t="shared" si="31"/>
        <v/>
      </c>
      <c r="X174" s="137" t="str">
        <f t="shared" si="32"/>
        <v/>
      </c>
      <c r="Y174" s="23" t="str">
        <f t="shared" si="27"/>
        <v/>
      </c>
      <c r="Z174" s="25" t="str">
        <f t="shared" si="28"/>
        <v/>
      </c>
      <c r="AA174" s="26" t="str">
        <f t="shared" si="29"/>
        <v/>
      </c>
      <c r="AB174" s="221" t="str">
        <f t="shared" si="30"/>
        <v/>
      </c>
      <c r="AC174" s="26" t="str">
        <f>IF(P174="","",('SEB Sheet'!$B$8*(AA174*P174)*(IF(C174="",1,C174))))</f>
        <v/>
      </c>
      <c r="AD174" s="158" t="str">
        <f>IF(P174="","",((AC174/'SEB Sheet'!$B$9*'SEB Sheet'!$B$5/1000*'SEB Sheet'!$B$7*'SEB Sheet'!$B$6))*1.055)</f>
        <v/>
      </c>
      <c r="AE174" s="146"/>
      <c r="AF174" s="146"/>
      <c r="AG174" s="147" t="str">
        <f>IF(B174="","",(VLOOKUP(B174,'Tree height category'!$A$2:$C$83,2,FALSE)))</f>
        <v/>
      </c>
      <c r="AH174" s="148" t="str">
        <f>IF(B174="","",(VLOOKUP(B174,'Tree height category'!$A$2:$C$83,3,FALSE)))</f>
        <v/>
      </c>
      <c r="AI174" s="161"/>
      <c r="AJ174" s="161"/>
      <c r="AK174" s="161"/>
      <c r="AL174" s="162" t="str">
        <f>IF(B174="","",(VLOOKUP(B174,'Tree height category'!$A$2:$G$77,7,FALSE)))</f>
        <v/>
      </c>
      <c r="AM174" s="163"/>
    </row>
    <row r="175" spans="1:39" x14ac:dyDescent="0.25">
      <c r="A175" s="154">
        <v>169</v>
      </c>
      <c r="B175" s="203"/>
      <c r="C175" s="204"/>
      <c r="D175" s="205"/>
      <c r="E175" s="206"/>
      <c r="F175" s="206"/>
      <c r="G175" s="206"/>
      <c r="H175" s="206"/>
      <c r="I175" s="206"/>
      <c r="J175" s="206"/>
      <c r="K175" s="206"/>
      <c r="L175" s="206"/>
      <c r="M175" s="206"/>
      <c r="N175" s="207" t="str">
        <f>IF(V175="","",IF((VLOOKUP(V175,'Tree height category'!$E$2:$F$77,2,FALSE))=0,"",(VLOOKUP(V175,'Tree height category'!$E$2:$F$77,2,FALSE))))</f>
        <v/>
      </c>
      <c r="O175" s="207" t="str">
        <f>IF(B175="","",(IF('SEB Sheet'!B$11="","",VLOOKUP('SEB Sheet'!B$11,'IBRA %'!A$4:E$385,4,FALSE))))</f>
        <v/>
      </c>
      <c r="P175" s="27"/>
      <c r="Q175" s="136" t="str">
        <f t="shared" si="22"/>
        <v/>
      </c>
      <c r="R175" s="22">
        <f t="shared" si="23"/>
        <v>0</v>
      </c>
      <c r="S175" s="139" t="str">
        <f t="shared" si="24"/>
        <v/>
      </c>
      <c r="T175" s="39" t="str">
        <f t="shared" si="25"/>
        <v/>
      </c>
      <c r="U175" s="137" t="str">
        <f t="shared" si="26"/>
        <v/>
      </c>
      <c r="V175" s="24" t="str">
        <f>IF(B175="","",VLOOKUP(B175,'Tree height category'!$A$2:$E$83,5,FALSE))</f>
        <v/>
      </c>
      <c r="W175" s="137" t="str">
        <f t="shared" si="31"/>
        <v/>
      </c>
      <c r="X175" s="137" t="str">
        <f t="shared" si="32"/>
        <v/>
      </c>
      <c r="Y175" s="23" t="str">
        <f t="shared" si="27"/>
        <v/>
      </c>
      <c r="Z175" s="25" t="str">
        <f t="shared" si="28"/>
        <v/>
      </c>
      <c r="AA175" s="26" t="str">
        <f t="shared" si="29"/>
        <v/>
      </c>
      <c r="AB175" s="221" t="str">
        <f t="shared" si="30"/>
        <v/>
      </c>
      <c r="AC175" s="26" t="str">
        <f>IF(P175="","",('SEB Sheet'!$B$8*(AA175*P175)*(IF(C175="",1,C175))))</f>
        <v/>
      </c>
      <c r="AD175" s="158" t="str">
        <f>IF(P175="","",((AC175/'SEB Sheet'!$B$9*'SEB Sheet'!$B$5/1000*'SEB Sheet'!$B$7*'SEB Sheet'!$B$6))*1.055)</f>
        <v/>
      </c>
      <c r="AE175" s="146"/>
      <c r="AF175" s="146"/>
      <c r="AG175" s="147" t="str">
        <f>IF(B175="","",(VLOOKUP(B175,'Tree height category'!$A$2:$C$83,2,FALSE)))</f>
        <v/>
      </c>
      <c r="AH175" s="148" t="str">
        <f>IF(B175="","",(VLOOKUP(B175,'Tree height category'!$A$2:$C$83,3,FALSE)))</f>
        <v/>
      </c>
      <c r="AI175" s="161"/>
      <c r="AJ175" s="161"/>
      <c r="AK175" s="161"/>
      <c r="AL175" s="162" t="str">
        <f>IF(B175="","",(VLOOKUP(B175,'Tree height category'!$A$2:$G$77,7,FALSE)))</f>
        <v/>
      </c>
      <c r="AM175" s="163"/>
    </row>
    <row r="176" spans="1:39" x14ac:dyDescent="0.25">
      <c r="A176" s="154">
        <v>170</v>
      </c>
      <c r="B176" s="203"/>
      <c r="C176" s="204"/>
      <c r="D176" s="205"/>
      <c r="E176" s="206"/>
      <c r="F176" s="206"/>
      <c r="G176" s="206"/>
      <c r="H176" s="206"/>
      <c r="I176" s="206"/>
      <c r="J176" s="206"/>
      <c r="K176" s="206"/>
      <c r="L176" s="206"/>
      <c r="M176" s="206"/>
      <c r="N176" s="207" t="str">
        <f>IF(V176="","",IF((VLOOKUP(V176,'Tree height category'!$E$2:$F$77,2,FALSE))=0,"",(VLOOKUP(V176,'Tree height category'!$E$2:$F$77,2,FALSE))))</f>
        <v/>
      </c>
      <c r="O176" s="207" t="str">
        <f>IF(B176="","",(IF('SEB Sheet'!B$11="","",VLOOKUP('SEB Sheet'!B$11,'IBRA %'!A$4:E$385,4,FALSE))))</f>
        <v/>
      </c>
      <c r="P176" s="27"/>
      <c r="Q176" s="136" t="str">
        <f t="shared" si="22"/>
        <v/>
      </c>
      <c r="R176" s="22">
        <f t="shared" si="23"/>
        <v>0</v>
      </c>
      <c r="S176" s="139" t="str">
        <f t="shared" si="24"/>
        <v/>
      </c>
      <c r="T176" s="39" t="str">
        <f t="shared" si="25"/>
        <v/>
      </c>
      <c r="U176" s="137" t="str">
        <f t="shared" si="26"/>
        <v/>
      </c>
      <c r="V176" s="24" t="str">
        <f>IF(B176="","",VLOOKUP(B176,'Tree height category'!$A$2:$E$83,5,FALSE))</f>
        <v/>
      </c>
      <c r="W176" s="137" t="str">
        <f t="shared" si="31"/>
        <v/>
      </c>
      <c r="X176" s="137" t="str">
        <f t="shared" si="32"/>
        <v/>
      </c>
      <c r="Y176" s="23" t="str">
        <f t="shared" si="27"/>
        <v/>
      </c>
      <c r="Z176" s="25" t="str">
        <f t="shared" si="28"/>
        <v/>
      </c>
      <c r="AA176" s="26" t="str">
        <f t="shared" si="29"/>
        <v/>
      </c>
      <c r="AB176" s="221" t="str">
        <f t="shared" si="30"/>
        <v/>
      </c>
      <c r="AC176" s="26" t="str">
        <f>IF(P176="","",('SEB Sheet'!$B$8*(AA176*P176)*(IF(C176="",1,C176))))</f>
        <v/>
      </c>
      <c r="AD176" s="158" t="str">
        <f>IF(P176="","",((AC176/'SEB Sheet'!$B$9*'SEB Sheet'!$B$5/1000*'SEB Sheet'!$B$7*'SEB Sheet'!$B$6))*1.055)</f>
        <v/>
      </c>
      <c r="AE176" s="146"/>
      <c r="AF176" s="146"/>
      <c r="AG176" s="147" t="str">
        <f>IF(B176="","",(VLOOKUP(B176,'Tree height category'!$A$2:$C$83,2,FALSE)))</f>
        <v/>
      </c>
      <c r="AH176" s="148" t="str">
        <f>IF(B176="","",(VLOOKUP(B176,'Tree height category'!$A$2:$C$83,3,FALSE)))</f>
        <v/>
      </c>
      <c r="AI176" s="161"/>
      <c r="AJ176" s="161"/>
      <c r="AK176" s="161"/>
      <c r="AL176" s="162" t="str">
        <f>IF(B176="","",(VLOOKUP(B176,'Tree height category'!$A$2:$G$77,7,FALSE)))</f>
        <v/>
      </c>
      <c r="AM176" s="163"/>
    </row>
    <row r="177" spans="1:39" x14ac:dyDescent="0.25">
      <c r="A177" s="154">
        <v>171</v>
      </c>
      <c r="B177" s="203"/>
      <c r="C177" s="204"/>
      <c r="D177" s="205"/>
      <c r="E177" s="206"/>
      <c r="F177" s="206"/>
      <c r="G177" s="206"/>
      <c r="H177" s="206"/>
      <c r="I177" s="206"/>
      <c r="J177" s="206"/>
      <c r="K177" s="206"/>
      <c r="L177" s="206"/>
      <c r="M177" s="206"/>
      <c r="N177" s="207" t="str">
        <f>IF(V177="","",IF((VLOOKUP(V177,'Tree height category'!$E$2:$F$77,2,FALSE))=0,"",(VLOOKUP(V177,'Tree height category'!$E$2:$F$77,2,FALSE))))</f>
        <v/>
      </c>
      <c r="O177" s="207" t="str">
        <f>IF(B177="","",(IF('SEB Sheet'!B$11="","",VLOOKUP('SEB Sheet'!B$11,'IBRA %'!A$4:E$385,4,FALSE))))</f>
        <v/>
      </c>
      <c r="P177" s="27"/>
      <c r="Q177" s="136" t="str">
        <f t="shared" si="22"/>
        <v/>
      </c>
      <c r="R177" s="22">
        <f t="shared" si="23"/>
        <v>0</v>
      </c>
      <c r="S177" s="139" t="str">
        <f t="shared" si="24"/>
        <v/>
      </c>
      <c r="T177" s="39" t="str">
        <f t="shared" si="25"/>
        <v/>
      </c>
      <c r="U177" s="137" t="str">
        <f t="shared" si="26"/>
        <v/>
      </c>
      <c r="V177" s="24" t="str">
        <f>IF(B177="","",VLOOKUP(B177,'Tree height category'!$A$2:$E$83,5,FALSE))</f>
        <v/>
      </c>
      <c r="W177" s="137" t="str">
        <f t="shared" si="31"/>
        <v/>
      </c>
      <c r="X177" s="137" t="str">
        <f t="shared" si="32"/>
        <v/>
      </c>
      <c r="Y177" s="23" t="str">
        <f t="shared" si="27"/>
        <v/>
      </c>
      <c r="Z177" s="25" t="str">
        <f t="shared" si="28"/>
        <v/>
      </c>
      <c r="AA177" s="26" t="str">
        <f t="shared" si="29"/>
        <v/>
      </c>
      <c r="AB177" s="221" t="str">
        <f t="shared" si="30"/>
        <v/>
      </c>
      <c r="AC177" s="26" t="str">
        <f>IF(P177="","",('SEB Sheet'!$B$8*(AA177*P177)*(IF(C177="",1,C177))))</f>
        <v/>
      </c>
      <c r="AD177" s="158" t="str">
        <f>IF(P177="","",((AC177/'SEB Sheet'!$B$9*'SEB Sheet'!$B$5/1000*'SEB Sheet'!$B$7*'SEB Sheet'!$B$6))*1.055)</f>
        <v/>
      </c>
      <c r="AE177" s="146"/>
      <c r="AF177" s="146"/>
      <c r="AG177" s="147" t="str">
        <f>IF(B177="","",(VLOOKUP(B177,'Tree height category'!$A$2:$C$83,2,FALSE)))</f>
        <v/>
      </c>
      <c r="AH177" s="148" t="str">
        <f>IF(B177="","",(VLOOKUP(B177,'Tree height category'!$A$2:$C$83,3,FALSE)))</f>
        <v/>
      </c>
      <c r="AI177" s="161"/>
      <c r="AJ177" s="161"/>
      <c r="AK177" s="161"/>
      <c r="AL177" s="162" t="str">
        <f>IF(B177="","",(VLOOKUP(B177,'Tree height category'!$A$2:$G$77,7,FALSE)))</f>
        <v/>
      </c>
      <c r="AM177" s="163"/>
    </row>
    <row r="178" spans="1:39" x14ac:dyDescent="0.25">
      <c r="A178" s="154">
        <v>172</v>
      </c>
      <c r="B178" s="203"/>
      <c r="C178" s="204"/>
      <c r="D178" s="205"/>
      <c r="E178" s="206"/>
      <c r="F178" s="206"/>
      <c r="G178" s="206"/>
      <c r="H178" s="206"/>
      <c r="I178" s="206"/>
      <c r="J178" s="206"/>
      <c r="K178" s="206"/>
      <c r="L178" s="206"/>
      <c r="M178" s="206"/>
      <c r="N178" s="207" t="str">
        <f>IF(V178="","",IF((VLOOKUP(V178,'Tree height category'!$E$2:$F$77,2,FALSE))=0,"",(VLOOKUP(V178,'Tree height category'!$E$2:$F$77,2,FALSE))))</f>
        <v/>
      </c>
      <c r="O178" s="207" t="str">
        <f>IF(B178="","",(IF('SEB Sheet'!B$11="","",VLOOKUP('SEB Sheet'!B$11,'IBRA %'!A$4:E$385,4,FALSE))))</f>
        <v/>
      </c>
      <c r="P178" s="27"/>
      <c r="Q178" s="136" t="str">
        <f t="shared" si="22"/>
        <v/>
      </c>
      <c r="R178" s="22">
        <f t="shared" si="23"/>
        <v>0</v>
      </c>
      <c r="S178" s="139" t="str">
        <f t="shared" si="24"/>
        <v/>
      </c>
      <c r="T178" s="39" t="str">
        <f t="shared" si="25"/>
        <v/>
      </c>
      <c r="U178" s="137" t="str">
        <f t="shared" si="26"/>
        <v/>
      </c>
      <c r="V178" s="24" t="str">
        <f>IF(B178="","",VLOOKUP(B178,'Tree height category'!$A$2:$E$83,5,FALSE))</f>
        <v/>
      </c>
      <c r="W178" s="137" t="str">
        <f t="shared" si="31"/>
        <v/>
      </c>
      <c r="X178" s="137" t="str">
        <f t="shared" si="32"/>
        <v/>
      </c>
      <c r="Y178" s="23" t="str">
        <f t="shared" si="27"/>
        <v/>
      </c>
      <c r="Z178" s="25" t="str">
        <f t="shared" si="28"/>
        <v/>
      </c>
      <c r="AA178" s="26" t="str">
        <f t="shared" si="29"/>
        <v/>
      </c>
      <c r="AB178" s="221" t="str">
        <f t="shared" si="30"/>
        <v/>
      </c>
      <c r="AC178" s="26" t="str">
        <f>IF(P178="","",('SEB Sheet'!$B$8*(AA178*P178)*(IF(C178="",1,C178))))</f>
        <v/>
      </c>
      <c r="AD178" s="158" t="str">
        <f>IF(P178="","",((AC178/'SEB Sheet'!$B$9*'SEB Sheet'!$B$5/1000*'SEB Sheet'!$B$7*'SEB Sheet'!$B$6))*1.055)</f>
        <v/>
      </c>
      <c r="AE178" s="146"/>
      <c r="AF178" s="146"/>
      <c r="AG178" s="147" t="str">
        <f>IF(B178="","",(VLOOKUP(B178,'Tree height category'!$A$2:$C$83,2,FALSE)))</f>
        <v/>
      </c>
      <c r="AH178" s="148" t="str">
        <f>IF(B178="","",(VLOOKUP(B178,'Tree height category'!$A$2:$C$83,3,FALSE)))</f>
        <v/>
      </c>
      <c r="AI178" s="161"/>
      <c r="AJ178" s="161"/>
      <c r="AK178" s="161"/>
      <c r="AL178" s="162" t="str">
        <f>IF(B178="","",(VLOOKUP(B178,'Tree height category'!$A$2:$G$77,7,FALSE)))</f>
        <v/>
      </c>
      <c r="AM178" s="163"/>
    </row>
    <row r="179" spans="1:39" x14ac:dyDescent="0.25">
      <c r="A179" s="154">
        <v>173</v>
      </c>
      <c r="B179" s="203"/>
      <c r="C179" s="204"/>
      <c r="D179" s="205"/>
      <c r="E179" s="206"/>
      <c r="F179" s="206"/>
      <c r="G179" s="206"/>
      <c r="H179" s="206"/>
      <c r="I179" s="206"/>
      <c r="J179" s="206"/>
      <c r="K179" s="206"/>
      <c r="L179" s="206"/>
      <c r="M179" s="206"/>
      <c r="N179" s="207" t="str">
        <f>IF(V179="","",IF((VLOOKUP(V179,'Tree height category'!$E$2:$F$77,2,FALSE))=0,"",(VLOOKUP(V179,'Tree height category'!$E$2:$F$77,2,FALSE))))</f>
        <v/>
      </c>
      <c r="O179" s="207" t="str">
        <f>IF(B179="","",(IF('SEB Sheet'!B$11="","",VLOOKUP('SEB Sheet'!B$11,'IBRA %'!A$4:E$385,4,FALSE))))</f>
        <v/>
      </c>
      <c r="P179" s="27"/>
      <c r="Q179" s="136" t="str">
        <f t="shared" si="22"/>
        <v/>
      </c>
      <c r="R179" s="22">
        <f t="shared" si="23"/>
        <v>0</v>
      </c>
      <c r="S179" s="139" t="str">
        <f t="shared" si="24"/>
        <v/>
      </c>
      <c r="T179" s="39" t="str">
        <f t="shared" si="25"/>
        <v/>
      </c>
      <c r="U179" s="137" t="str">
        <f t="shared" si="26"/>
        <v/>
      </c>
      <c r="V179" s="24" t="str">
        <f>IF(B179="","",VLOOKUP(B179,'Tree height category'!$A$2:$E$83,5,FALSE))</f>
        <v/>
      </c>
      <c r="W179" s="137" t="str">
        <f t="shared" si="31"/>
        <v/>
      </c>
      <c r="X179" s="137" t="str">
        <f t="shared" si="32"/>
        <v/>
      </c>
      <c r="Y179" s="23" t="str">
        <f t="shared" si="27"/>
        <v/>
      </c>
      <c r="Z179" s="25" t="str">
        <f t="shared" si="28"/>
        <v/>
      </c>
      <c r="AA179" s="26" t="str">
        <f t="shared" si="29"/>
        <v/>
      </c>
      <c r="AB179" s="221" t="str">
        <f t="shared" si="30"/>
        <v/>
      </c>
      <c r="AC179" s="26" t="str">
        <f>IF(P179="","",('SEB Sheet'!$B$8*(AA179*P179)*(IF(C179="",1,C179))))</f>
        <v/>
      </c>
      <c r="AD179" s="158" t="str">
        <f>IF(P179="","",((AC179/'SEB Sheet'!$B$9*'SEB Sheet'!$B$5/1000*'SEB Sheet'!$B$7*'SEB Sheet'!$B$6))*1.055)</f>
        <v/>
      </c>
      <c r="AE179" s="146"/>
      <c r="AF179" s="146"/>
      <c r="AG179" s="147" t="str">
        <f>IF(B179="","",(VLOOKUP(B179,'Tree height category'!$A$2:$C$83,2,FALSE)))</f>
        <v/>
      </c>
      <c r="AH179" s="148" t="str">
        <f>IF(B179="","",(VLOOKUP(B179,'Tree height category'!$A$2:$C$83,3,FALSE)))</f>
        <v/>
      </c>
      <c r="AI179" s="161"/>
      <c r="AJ179" s="161"/>
      <c r="AK179" s="161"/>
      <c r="AL179" s="162" t="str">
        <f>IF(B179="","",(VLOOKUP(B179,'Tree height category'!$A$2:$G$77,7,FALSE)))</f>
        <v/>
      </c>
      <c r="AM179" s="163"/>
    </row>
    <row r="180" spans="1:39" x14ac:dyDescent="0.25">
      <c r="A180" s="154">
        <v>174</v>
      </c>
      <c r="B180" s="203"/>
      <c r="C180" s="204"/>
      <c r="D180" s="205"/>
      <c r="E180" s="206"/>
      <c r="F180" s="206"/>
      <c r="G180" s="206"/>
      <c r="H180" s="206"/>
      <c r="I180" s="206"/>
      <c r="J180" s="206"/>
      <c r="K180" s="206"/>
      <c r="L180" s="206"/>
      <c r="M180" s="206"/>
      <c r="N180" s="207" t="str">
        <f>IF(V180="","",IF((VLOOKUP(V180,'Tree height category'!$E$2:$F$77,2,FALSE))=0,"",(VLOOKUP(V180,'Tree height category'!$E$2:$F$77,2,FALSE))))</f>
        <v/>
      </c>
      <c r="O180" s="207" t="str">
        <f>IF(B180="","",(IF('SEB Sheet'!B$11="","",VLOOKUP('SEB Sheet'!B$11,'IBRA %'!A$4:E$385,4,FALSE))))</f>
        <v/>
      </c>
      <c r="P180" s="27"/>
      <c r="Q180" s="136" t="str">
        <f t="shared" si="22"/>
        <v/>
      </c>
      <c r="R180" s="22">
        <f t="shared" si="23"/>
        <v>0</v>
      </c>
      <c r="S180" s="139" t="str">
        <f t="shared" si="24"/>
        <v/>
      </c>
      <c r="T180" s="39" t="str">
        <f t="shared" si="25"/>
        <v/>
      </c>
      <c r="U180" s="137" t="str">
        <f t="shared" si="26"/>
        <v/>
      </c>
      <c r="V180" s="24" t="str">
        <f>IF(B180="","",VLOOKUP(B180,'Tree height category'!$A$2:$E$83,5,FALSE))</f>
        <v/>
      </c>
      <c r="W180" s="137" t="str">
        <f t="shared" si="31"/>
        <v/>
      </c>
      <c r="X180" s="137" t="str">
        <f t="shared" si="32"/>
        <v/>
      </c>
      <c r="Y180" s="23" t="str">
        <f t="shared" si="27"/>
        <v/>
      </c>
      <c r="Z180" s="25" t="str">
        <f t="shared" si="28"/>
        <v/>
      </c>
      <c r="AA180" s="26" t="str">
        <f t="shared" si="29"/>
        <v/>
      </c>
      <c r="AB180" s="221" t="str">
        <f t="shared" si="30"/>
        <v/>
      </c>
      <c r="AC180" s="26" t="str">
        <f>IF(P180="","",('SEB Sheet'!$B$8*(AA180*P180)*(IF(C180="",1,C180))))</f>
        <v/>
      </c>
      <c r="AD180" s="158" t="str">
        <f>IF(P180="","",((AC180/'SEB Sheet'!$B$9*'SEB Sheet'!$B$5/1000*'SEB Sheet'!$B$7*'SEB Sheet'!$B$6))*1.055)</f>
        <v/>
      </c>
      <c r="AE180" s="146"/>
      <c r="AF180" s="146"/>
      <c r="AG180" s="147" t="str">
        <f>IF(B180="","",(VLOOKUP(B180,'Tree height category'!$A$2:$C$83,2,FALSE)))</f>
        <v/>
      </c>
      <c r="AH180" s="148" t="str">
        <f>IF(B180="","",(VLOOKUP(B180,'Tree height category'!$A$2:$C$83,3,FALSE)))</f>
        <v/>
      </c>
      <c r="AI180" s="161"/>
      <c r="AJ180" s="161"/>
      <c r="AK180" s="161"/>
      <c r="AL180" s="162" t="str">
        <f>IF(B180="","",(VLOOKUP(B180,'Tree height category'!$A$2:$G$77,7,FALSE)))</f>
        <v/>
      </c>
      <c r="AM180" s="163"/>
    </row>
    <row r="181" spans="1:39" x14ac:dyDescent="0.25">
      <c r="A181" s="154">
        <v>175</v>
      </c>
      <c r="B181" s="203"/>
      <c r="C181" s="204"/>
      <c r="D181" s="205"/>
      <c r="E181" s="206"/>
      <c r="F181" s="206"/>
      <c r="G181" s="206"/>
      <c r="H181" s="206"/>
      <c r="I181" s="206"/>
      <c r="J181" s="206"/>
      <c r="K181" s="206"/>
      <c r="L181" s="206"/>
      <c r="M181" s="206"/>
      <c r="N181" s="207" t="str">
        <f>IF(V181="","",IF((VLOOKUP(V181,'Tree height category'!$E$2:$F$77,2,FALSE))=0,"",(VLOOKUP(V181,'Tree height category'!$E$2:$F$77,2,FALSE))))</f>
        <v/>
      </c>
      <c r="O181" s="207" t="str">
        <f>IF(B181="","",(IF('SEB Sheet'!B$11="","",VLOOKUP('SEB Sheet'!B$11,'IBRA %'!A$4:E$385,4,FALSE))))</f>
        <v/>
      </c>
      <c r="P181" s="27"/>
      <c r="Q181" s="136" t="str">
        <f t="shared" si="22"/>
        <v/>
      </c>
      <c r="R181" s="22">
        <f t="shared" si="23"/>
        <v>0</v>
      </c>
      <c r="S181" s="139" t="str">
        <f t="shared" si="24"/>
        <v/>
      </c>
      <c r="T181" s="39" t="str">
        <f t="shared" si="25"/>
        <v/>
      </c>
      <c r="U181" s="137" t="str">
        <f t="shared" si="26"/>
        <v/>
      </c>
      <c r="V181" s="24" t="str">
        <f>IF(B181="","",VLOOKUP(B181,'Tree height category'!$A$2:$E$83,5,FALSE))</f>
        <v/>
      </c>
      <c r="W181" s="137" t="str">
        <f t="shared" si="31"/>
        <v/>
      </c>
      <c r="X181" s="137" t="str">
        <f t="shared" si="32"/>
        <v/>
      </c>
      <c r="Y181" s="23" t="str">
        <f t="shared" si="27"/>
        <v/>
      </c>
      <c r="Z181" s="25" t="str">
        <f t="shared" si="28"/>
        <v/>
      </c>
      <c r="AA181" s="26" t="str">
        <f t="shared" si="29"/>
        <v/>
      </c>
      <c r="AB181" s="221" t="str">
        <f t="shared" si="30"/>
        <v/>
      </c>
      <c r="AC181" s="26" t="str">
        <f>IF(P181="","",('SEB Sheet'!$B$8*(AA181*P181)*(IF(C181="",1,C181))))</f>
        <v/>
      </c>
      <c r="AD181" s="158" t="str">
        <f>IF(P181="","",((AC181/'SEB Sheet'!$B$9*'SEB Sheet'!$B$5/1000*'SEB Sheet'!$B$7*'SEB Sheet'!$B$6))*1.055)</f>
        <v/>
      </c>
      <c r="AE181" s="146"/>
      <c r="AF181" s="146"/>
      <c r="AG181" s="147" t="str">
        <f>IF(B181="","",(VLOOKUP(B181,'Tree height category'!$A$2:$C$83,2,FALSE)))</f>
        <v/>
      </c>
      <c r="AH181" s="148" t="str">
        <f>IF(B181="","",(VLOOKUP(B181,'Tree height category'!$A$2:$C$83,3,FALSE)))</f>
        <v/>
      </c>
      <c r="AI181" s="161"/>
      <c r="AJ181" s="161"/>
      <c r="AK181" s="161"/>
      <c r="AL181" s="162" t="str">
        <f>IF(B181="","",(VLOOKUP(B181,'Tree height category'!$A$2:$G$77,7,FALSE)))</f>
        <v/>
      </c>
      <c r="AM181" s="163"/>
    </row>
    <row r="182" spans="1:39" x14ac:dyDescent="0.25">
      <c r="A182" s="154">
        <v>176</v>
      </c>
      <c r="B182" s="203"/>
      <c r="C182" s="204"/>
      <c r="D182" s="205"/>
      <c r="E182" s="206"/>
      <c r="F182" s="206"/>
      <c r="G182" s="206"/>
      <c r="H182" s="206"/>
      <c r="I182" s="206"/>
      <c r="J182" s="206"/>
      <c r="K182" s="206"/>
      <c r="L182" s="206"/>
      <c r="M182" s="206"/>
      <c r="N182" s="207" t="str">
        <f>IF(V182="","",IF((VLOOKUP(V182,'Tree height category'!$E$2:$F$77,2,FALSE))=0,"",(VLOOKUP(V182,'Tree height category'!$E$2:$F$77,2,FALSE))))</f>
        <v/>
      </c>
      <c r="O182" s="207" t="str">
        <f>IF(B182="","",(IF('SEB Sheet'!B$11="","",VLOOKUP('SEB Sheet'!B$11,'IBRA %'!A$4:E$385,4,FALSE))))</f>
        <v/>
      </c>
      <c r="P182" s="27"/>
      <c r="Q182" s="136" t="str">
        <f t="shared" si="22"/>
        <v/>
      </c>
      <c r="R182" s="22">
        <f t="shared" si="23"/>
        <v>0</v>
      </c>
      <c r="S182" s="139" t="str">
        <f t="shared" si="24"/>
        <v/>
      </c>
      <c r="T182" s="39" t="str">
        <f t="shared" si="25"/>
        <v/>
      </c>
      <c r="U182" s="137" t="str">
        <f t="shared" si="26"/>
        <v/>
      </c>
      <c r="V182" s="24" t="str">
        <f>IF(B182="","",VLOOKUP(B182,'Tree height category'!$A$2:$E$83,5,FALSE))</f>
        <v/>
      </c>
      <c r="W182" s="137" t="str">
        <f t="shared" si="31"/>
        <v/>
      </c>
      <c r="X182" s="137" t="str">
        <f t="shared" si="32"/>
        <v/>
      </c>
      <c r="Y182" s="23" t="str">
        <f t="shared" si="27"/>
        <v/>
      </c>
      <c r="Z182" s="25" t="str">
        <f t="shared" si="28"/>
        <v/>
      </c>
      <c r="AA182" s="26" t="str">
        <f t="shared" si="29"/>
        <v/>
      </c>
      <c r="AB182" s="221" t="str">
        <f t="shared" si="30"/>
        <v/>
      </c>
      <c r="AC182" s="26" t="str">
        <f>IF(P182="","",('SEB Sheet'!$B$8*(AA182*P182)*(IF(C182="",1,C182))))</f>
        <v/>
      </c>
      <c r="AD182" s="158" t="str">
        <f>IF(P182="","",((AC182/'SEB Sheet'!$B$9*'SEB Sheet'!$B$5/1000*'SEB Sheet'!$B$7*'SEB Sheet'!$B$6))*1.055)</f>
        <v/>
      </c>
      <c r="AE182" s="146"/>
      <c r="AF182" s="146"/>
      <c r="AG182" s="147" t="str">
        <f>IF(B182="","",(VLOOKUP(B182,'Tree height category'!$A$2:$C$83,2,FALSE)))</f>
        <v/>
      </c>
      <c r="AH182" s="148" t="str">
        <f>IF(B182="","",(VLOOKUP(B182,'Tree height category'!$A$2:$C$83,3,FALSE)))</f>
        <v/>
      </c>
      <c r="AI182" s="161"/>
      <c r="AJ182" s="161"/>
      <c r="AK182" s="161"/>
      <c r="AL182" s="162" t="str">
        <f>IF(B182="","",(VLOOKUP(B182,'Tree height category'!$A$2:$G$77,7,FALSE)))</f>
        <v/>
      </c>
      <c r="AM182" s="163"/>
    </row>
    <row r="183" spans="1:39" x14ac:dyDescent="0.25">
      <c r="A183" s="154">
        <v>177</v>
      </c>
      <c r="B183" s="203"/>
      <c r="C183" s="204"/>
      <c r="D183" s="205"/>
      <c r="E183" s="206"/>
      <c r="F183" s="206"/>
      <c r="G183" s="206"/>
      <c r="H183" s="206"/>
      <c r="I183" s="206"/>
      <c r="J183" s="206"/>
      <c r="K183" s="206"/>
      <c r="L183" s="206"/>
      <c r="M183" s="206"/>
      <c r="N183" s="207" t="str">
        <f>IF(V183="","",IF((VLOOKUP(V183,'Tree height category'!$E$2:$F$77,2,FALSE))=0,"",(VLOOKUP(V183,'Tree height category'!$E$2:$F$77,2,FALSE))))</f>
        <v/>
      </c>
      <c r="O183" s="207" t="str">
        <f>IF(B183="","",(IF('SEB Sheet'!B$11="","",VLOOKUP('SEB Sheet'!B$11,'IBRA %'!A$4:E$385,4,FALSE))))</f>
        <v/>
      </c>
      <c r="P183" s="27"/>
      <c r="Q183" s="136" t="str">
        <f t="shared" si="22"/>
        <v/>
      </c>
      <c r="R183" s="22">
        <f t="shared" si="23"/>
        <v>0</v>
      </c>
      <c r="S183" s="139" t="str">
        <f t="shared" si="24"/>
        <v/>
      </c>
      <c r="T183" s="39" t="str">
        <f t="shared" si="25"/>
        <v/>
      </c>
      <c r="U183" s="137" t="str">
        <f t="shared" si="26"/>
        <v/>
      </c>
      <c r="V183" s="24" t="str">
        <f>IF(B183="","",VLOOKUP(B183,'Tree height category'!$A$2:$E$83,5,FALSE))</f>
        <v/>
      </c>
      <c r="W183" s="137" t="str">
        <f t="shared" si="31"/>
        <v/>
      </c>
      <c r="X183" s="137" t="str">
        <f t="shared" si="32"/>
        <v/>
      </c>
      <c r="Y183" s="23" t="str">
        <f t="shared" si="27"/>
        <v/>
      </c>
      <c r="Z183" s="25" t="str">
        <f t="shared" si="28"/>
        <v/>
      </c>
      <c r="AA183" s="26" t="str">
        <f t="shared" si="29"/>
        <v/>
      </c>
      <c r="AB183" s="221" t="str">
        <f t="shared" si="30"/>
        <v/>
      </c>
      <c r="AC183" s="26" t="str">
        <f>IF(P183="","",('SEB Sheet'!$B$8*(AA183*P183)*(IF(C183="",1,C183))))</f>
        <v/>
      </c>
      <c r="AD183" s="158" t="str">
        <f>IF(P183="","",((AC183/'SEB Sheet'!$B$9*'SEB Sheet'!$B$5/1000*'SEB Sheet'!$B$7*'SEB Sheet'!$B$6))*1.055)</f>
        <v/>
      </c>
      <c r="AE183" s="146"/>
      <c r="AF183" s="146"/>
      <c r="AG183" s="147" t="str">
        <f>IF(B183="","",(VLOOKUP(B183,'Tree height category'!$A$2:$C$83,2,FALSE)))</f>
        <v/>
      </c>
      <c r="AH183" s="148" t="str">
        <f>IF(B183="","",(VLOOKUP(B183,'Tree height category'!$A$2:$C$83,3,FALSE)))</f>
        <v/>
      </c>
      <c r="AI183" s="161"/>
      <c r="AJ183" s="161"/>
      <c r="AK183" s="161"/>
      <c r="AL183" s="162" t="str">
        <f>IF(B183="","",(VLOOKUP(B183,'Tree height category'!$A$2:$G$77,7,FALSE)))</f>
        <v/>
      </c>
      <c r="AM183" s="163"/>
    </row>
    <row r="184" spans="1:39" x14ac:dyDescent="0.25">
      <c r="A184" s="154">
        <v>178</v>
      </c>
      <c r="B184" s="203"/>
      <c r="C184" s="204"/>
      <c r="D184" s="205"/>
      <c r="E184" s="206"/>
      <c r="F184" s="206"/>
      <c r="G184" s="206"/>
      <c r="H184" s="206"/>
      <c r="I184" s="206"/>
      <c r="J184" s="206"/>
      <c r="K184" s="206"/>
      <c r="L184" s="206"/>
      <c r="M184" s="206"/>
      <c r="N184" s="207" t="str">
        <f>IF(V184="","",IF((VLOOKUP(V184,'Tree height category'!$E$2:$F$77,2,FALSE))=0,"",(VLOOKUP(V184,'Tree height category'!$E$2:$F$77,2,FALSE))))</f>
        <v/>
      </c>
      <c r="O184" s="207" t="str">
        <f>IF(B184="","",(IF('SEB Sheet'!B$11="","",VLOOKUP('SEB Sheet'!B$11,'IBRA %'!A$4:E$385,4,FALSE))))</f>
        <v/>
      </c>
      <c r="P184" s="27"/>
      <c r="Q184" s="136" t="str">
        <f t="shared" si="22"/>
        <v/>
      </c>
      <c r="R184" s="22">
        <f t="shared" si="23"/>
        <v>0</v>
      </c>
      <c r="S184" s="139" t="str">
        <f t="shared" si="24"/>
        <v/>
      </c>
      <c r="T184" s="39" t="str">
        <f t="shared" si="25"/>
        <v/>
      </c>
      <c r="U184" s="137" t="str">
        <f t="shared" si="26"/>
        <v/>
      </c>
      <c r="V184" s="24" t="str">
        <f>IF(B184="","",VLOOKUP(B184,'Tree height category'!$A$2:$E$83,5,FALSE))</f>
        <v/>
      </c>
      <c r="W184" s="137" t="str">
        <f t="shared" si="31"/>
        <v/>
      </c>
      <c r="X184" s="137" t="str">
        <f t="shared" si="32"/>
        <v/>
      </c>
      <c r="Y184" s="23" t="str">
        <f t="shared" si="27"/>
        <v/>
      </c>
      <c r="Z184" s="25" t="str">
        <f t="shared" si="28"/>
        <v/>
      </c>
      <c r="AA184" s="26" t="str">
        <f t="shared" si="29"/>
        <v/>
      </c>
      <c r="AB184" s="221" t="str">
        <f t="shared" si="30"/>
        <v/>
      </c>
      <c r="AC184" s="26" t="str">
        <f>IF(P184="","",('SEB Sheet'!$B$8*(AA184*P184)*(IF(C184="",1,C184))))</f>
        <v/>
      </c>
      <c r="AD184" s="158" t="str">
        <f>IF(P184="","",((AC184/'SEB Sheet'!$B$9*'SEB Sheet'!$B$5/1000*'SEB Sheet'!$B$7*'SEB Sheet'!$B$6))*1.055)</f>
        <v/>
      </c>
      <c r="AE184" s="146"/>
      <c r="AF184" s="146"/>
      <c r="AG184" s="147" t="str">
        <f>IF(B184="","",(VLOOKUP(B184,'Tree height category'!$A$2:$C$83,2,FALSE)))</f>
        <v/>
      </c>
      <c r="AH184" s="148" t="str">
        <f>IF(B184="","",(VLOOKUP(B184,'Tree height category'!$A$2:$C$83,3,FALSE)))</f>
        <v/>
      </c>
      <c r="AI184" s="161"/>
      <c r="AJ184" s="161"/>
      <c r="AK184" s="161"/>
      <c r="AL184" s="162" t="str">
        <f>IF(B184="","",(VLOOKUP(B184,'Tree height category'!$A$2:$G$77,7,FALSE)))</f>
        <v/>
      </c>
      <c r="AM184" s="163"/>
    </row>
    <row r="185" spans="1:39" x14ac:dyDescent="0.25">
      <c r="A185" s="154">
        <v>179</v>
      </c>
      <c r="B185" s="203"/>
      <c r="C185" s="204"/>
      <c r="D185" s="205"/>
      <c r="E185" s="206"/>
      <c r="F185" s="206"/>
      <c r="G185" s="206"/>
      <c r="H185" s="206"/>
      <c r="I185" s="204"/>
      <c r="J185" s="204"/>
      <c r="K185" s="204"/>
      <c r="L185" s="204"/>
      <c r="M185" s="204"/>
      <c r="N185" s="207" t="str">
        <f>IF(V185="","",IF((VLOOKUP(V185,'Tree height category'!$E$2:$F$77,2,FALSE))=0,"",(VLOOKUP(V185,'Tree height category'!$E$2:$F$77,2,FALSE))))</f>
        <v/>
      </c>
      <c r="O185" s="207" t="str">
        <f>IF(B185="","",(IF('SEB Sheet'!B$11="","",VLOOKUP('SEB Sheet'!B$11,'IBRA %'!A$4:E$385,4,FALSE))))</f>
        <v/>
      </c>
      <c r="P185" s="27"/>
      <c r="Q185" s="136" t="str">
        <f t="shared" si="22"/>
        <v/>
      </c>
      <c r="R185" s="22">
        <f t="shared" si="23"/>
        <v>0</v>
      </c>
      <c r="S185" s="139" t="str">
        <f t="shared" si="24"/>
        <v/>
      </c>
      <c r="T185" s="39" t="str">
        <f t="shared" si="25"/>
        <v/>
      </c>
      <c r="U185" s="137" t="str">
        <f t="shared" si="26"/>
        <v/>
      </c>
      <c r="V185" s="24" t="str">
        <f>IF(B185="","",VLOOKUP(B185,'Tree height category'!$A$2:$E$83,5,FALSE))</f>
        <v/>
      </c>
      <c r="W185" s="137" t="str">
        <f t="shared" si="31"/>
        <v/>
      </c>
      <c r="X185" s="137" t="str">
        <f t="shared" si="32"/>
        <v/>
      </c>
      <c r="Y185" s="23" t="str">
        <f t="shared" si="27"/>
        <v/>
      </c>
      <c r="Z185" s="25" t="str">
        <f t="shared" si="28"/>
        <v/>
      </c>
      <c r="AA185" s="26" t="str">
        <f t="shared" si="29"/>
        <v/>
      </c>
      <c r="AB185" s="221" t="str">
        <f t="shared" si="30"/>
        <v/>
      </c>
      <c r="AC185" s="26" t="str">
        <f>IF(P185="","",('SEB Sheet'!$B$8*(AA185*P185)*(IF(C185="",1,C185))))</f>
        <v/>
      </c>
      <c r="AD185" s="158" t="str">
        <f>IF(P185="","",((AC185/'SEB Sheet'!$B$9*'SEB Sheet'!$B$5/1000*'SEB Sheet'!$B$7*'SEB Sheet'!$B$6))*1.055)</f>
        <v/>
      </c>
      <c r="AE185" s="146"/>
      <c r="AF185" s="146"/>
      <c r="AG185" s="147" t="str">
        <f>IF(B185="","",(VLOOKUP(B185,'Tree height category'!$A$2:$C$83,2,FALSE)))</f>
        <v/>
      </c>
      <c r="AH185" s="148" t="str">
        <f>IF(B185="","",(VLOOKUP(B185,'Tree height category'!$A$2:$C$83,3,FALSE)))</f>
        <v/>
      </c>
      <c r="AI185" s="161"/>
      <c r="AJ185" s="161"/>
      <c r="AK185" s="161"/>
      <c r="AL185" s="162" t="str">
        <f>IF(B185="","",(VLOOKUP(B185,'Tree height category'!$A$2:$G$77,7,FALSE)))</f>
        <v/>
      </c>
      <c r="AM185" s="163"/>
    </row>
    <row r="186" spans="1:39" x14ac:dyDescent="0.25">
      <c r="A186" s="154">
        <v>180</v>
      </c>
      <c r="B186" s="203"/>
      <c r="C186" s="204"/>
      <c r="D186" s="205"/>
      <c r="E186" s="206"/>
      <c r="F186" s="206"/>
      <c r="G186" s="206"/>
      <c r="H186" s="206"/>
      <c r="I186" s="206"/>
      <c r="J186" s="206"/>
      <c r="K186" s="206"/>
      <c r="L186" s="206"/>
      <c r="M186" s="206"/>
      <c r="N186" s="207" t="str">
        <f>IF(V186="","",IF((VLOOKUP(V186,'Tree height category'!$E$2:$F$77,2,FALSE))=0,"",(VLOOKUP(V186,'Tree height category'!$E$2:$F$77,2,FALSE))))</f>
        <v/>
      </c>
      <c r="O186" s="207" t="str">
        <f>IF(B186="","",(IF('SEB Sheet'!B$11="","",VLOOKUP('SEB Sheet'!B$11,'IBRA %'!A$4:E$385,4,FALSE))))</f>
        <v/>
      </c>
      <c r="P186" s="27"/>
      <c r="Q186" s="136" t="str">
        <f t="shared" si="22"/>
        <v/>
      </c>
      <c r="R186" s="22">
        <f t="shared" si="23"/>
        <v>0</v>
      </c>
      <c r="S186" s="139" t="str">
        <f t="shared" si="24"/>
        <v/>
      </c>
      <c r="T186" s="39" t="str">
        <f t="shared" si="25"/>
        <v/>
      </c>
      <c r="U186" s="137" t="str">
        <f t="shared" si="26"/>
        <v/>
      </c>
      <c r="V186" s="24" t="str">
        <f>IF(B186="","",VLOOKUP(B186,'Tree height category'!$A$2:$E$83,5,FALSE))</f>
        <v/>
      </c>
      <c r="W186" s="137" t="str">
        <f t="shared" si="31"/>
        <v/>
      </c>
      <c r="X186" s="137" t="str">
        <f t="shared" si="32"/>
        <v/>
      </c>
      <c r="Y186" s="23" t="str">
        <f t="shared" si="27"/>
        <v/>
      </c>
      <c r="Z186" s="25" t="str">
        <f t="shared" si="28"/>
        <v/>
      </c>
      <c r="AA186" s="26" t="str">
        <f t="shared" si="29"/>
        <v/>
      </c>
      <c r="AB186" s="221" t="str">
        <f t="shared" si="30"/>
        <v/>
      </c>
      <c r="AC186" s="26" t="str">
        <f>IF(P186="","",('SEB Sheet'!$B$8*(AA186*P186)*(IF(C186="",1,C186))))</f>
        <v/>
      </c>
      <c r="AD186" s="158" t="str">
        <f>IF(P186="","",((AC186/'SEB Sheet'!$B$9*'SEB Sheet'!$B$5/1000*'SEB Sheet'!$B$7*'SEB Sheet'!$B$6))*1.055)</f>
        <v/>
      </c>
      <c r="AE186" s="146"/>
      <c r="AF186" s="146"/>
      <c r="AG186" s="147" t="str">
        <f>IF(B186="","",(VLOOKUP(B186,'Tree height category'!$A$2:$C$83,2,FALSE)))</f>
        <v/>
      </c>
      <c r="AH186" s="148" t="str">
        <f>IF(B186="","",(VLOOKUP(B186,'Tree height category'!$A$2:$C$83,3,FALSE)))</f>
        <v/>
      </c>
      <c r="AI186" s="161"/>
      <c r="AJ186" s="161"/>
      <c r="AK186" s="161"/>
      <c r="AL186" s="162" t="str">
        <f>IF(B186="","",(VLOOKUP(B186,'Tree height category'!$A$2:$G$77,7,FALSE)))</f>
        <v/>
      </c>
      <c r="AM186" s="163"/>
    </row>
    <row r="187" spans="1:39" x14ac:dyDescent="0.25">
      <c r="A187" s="154">
        <v>181</v>
      </c>
      <c r="B187" s="203"/>
      <c r="C187" s="204"/>
      <c r="D187" s="205"/>
      <c r="E187" s="206"/>
      <c r="F187" s="206"/>
      <c r="G187" s="206"/>
      <c r="H187" s="206"/>
      <c r="I187" s="206"/>
      <c r="J187" s="206"/>
      <c r="K187" s="206"/>
      <c r="L187" s="206"/>
      <c r="M187" s="206"/>
      <c r="N187" s="207" t="str">
        <f>IF(V187="","",IF((VLOOKUP(V187,'Tree height category'!$E$2:$F$77,2,FALSE))=0,"",(VLOOKUP(V187,'Tree height category'!$E$2:$F$77,2,FALSE))))</f>
        <v/>
      </c>
      <c r="O187" s="207" t="str">
        <f>IF(B187="","",(IF('SEB Sheet'!B$11="","",VLOOKUP('SEB Sheet'!B$11,'IBRA %'!A$4:E$385,4,FALSE))))</f>
        <v/>
      </c>
      <c r="P187" s="27"/>
      <c r="Q187" s="136" t="str">
        <f t="shared" si="22"/>
        <v/>
      </c>
      <c r="R187" s="22">
        <f t="shared" si="23"/>
        <v>0</v>
      </c>
      <c r="S187" s="139" t="str">
        <f t="shared" si="24"/>
        <v/>
      </c>
      <c r="T187" s="39" t="str">
        <f t="shared" si="25"/>
        <v/>
      </c>
      <c r="U187" s="137" t="str">
        <f t="shared" si="26"/>
        <v/>
      </c>
      <c r="V187" s="24" t="str">
        <f>IF(B187="","",VLOOKUP(B187,'Tree height category'!$A$2:$E$83,5,FALSE))</f>
        <v/>
      </c>
      <c r="W187" s="137" t="str">
        <f t="shared" si="31"/>
        <v/>
      </c>
      <c r="X187" s="137" t="str">
        <f t="shared" si="32"/>
        <v/>
      </c>
      <c r="Y187" s="23" t="str">
        <f t="shared" si="27"/>
        <v/>
      </c>
      <c r="Z187" s="25" t="str">
        <f t="shared" si="28"/>
        <v/>
      </c>
      <c r="AA187" s="26" t="str">
        <f t="shared" si="29"/>
        <v/>
      </c>
      <c r="AB187" s="221" t="str">
        <f t="shared" si="30"/>
        <v/>
      </c>
      <c r="AC187" s="26" t="str">
        <f>IF(P187="","",('SEB Sheet'!$B$8*(AA187*P187)*(IF(C187="",1,C187))))</f>
        <v/>
      </c>
      <c r="AD187" s="158" t="str">
        <f>IF(P187="","",((AC187/'SEB Sheet'!$B$9*'SEB Sheet'!$B$5/1000*'SEB Sheet'!$B$7*'SEB Sheet'!$B$6))*1.055)</f>
        <v/>
      </c>
      <c r="AE187" s="146"/>
      <c r="AF187" s="146"/>
      <c r="AG187" s="147" t="str">
        <f>IF(B187="","",(VLOOKUP(B187,'Tree height category'!$A$2:$C$83,2,FALSE)))</f>
        <v/>
      </c>
      <c r="AH187" s="148" t="str">
        <f>IF(B187="","",(VLOOKUP(B187,'Tree height category'!$A$2:$C$83,3,FALSE)))</f>
        <v/>
      </c>
      <c r="AI187" s="161"/>
      <c r="AJ187" s="161"/>
      <c r="AK187" s="161"/>
      <c r="AL187" s="162" t="str">
        <f>IF(B187="","",(VLOOKUP(B187,'Tree height category'!$A$2:$G$77,7,FALSE)))</f>
        <v/>
      </c>
      <c r="AM187" s="163"/>
    </row>
    <row r="188" spans="1:39" x14ac:dyDescent="0.25">
      <c r="A188" s="154">
        <v>182</v>
      </c>
      <c r="B188" s="203"/>
      <c r="C188" s="204"/>
      <c r="D188" s="205"/>
      <c r="E188" s="206"/>
      <c r="F188" s="206"/>
      <c r="G188" s="206"/>
      <c r="H188" s="206"/>
      <c r="I188" s="206"/>
      <c r="J188" s="206"/>
      <c r="K188" s="206"/>
      <c r="L188" s="206"/>
      <c r="M188" s="206"/>
      <c r="N188" s="207" t="str">
        <f>IF(V188="","",IF((VLOOKUP(V188,'Tree height category'!$E$2:$F$77,2,FALSE))=0,"",(VLOOKUP(V188,'Tree height category'!$E$2:$F$77,2,FALSE))))</f>
        <v/>
      </c>
      <c r="O188" s="207" t="str">
        <f>IF(B188="","",(IF('SEB Sheet'!B$11="","",VLOOKUP('SEB Sheet'!B$11,'IBRA %'!A$4:E$385,4,FALSE))))</f>
        <v/>
      </c>
      <c r="P188" s="27"/>
      <c r="Q188" s="136" t="str">
        <f t="shared" si="22"/>
        <v/>
      </c>
      <c r="R188" s="22">
        <f t="shared" si="23"/>
        <v>0</v>
      </c>
      <c r="S188" s="139" t="str">
        <f t="shared" si="24"/>
        <v/>
      </c>
      <c r="T188" s="39" t="str">
        <f t="shared" si="25"/>
        <v/>
      </c>
      <c r="U188" s="137" t="str">
        <f t="shared" si="26"/>
        <v/>
      </c>
      <c r="V188" s="24" t="str">
        <f>IF(B188="","",VLOOKUP(B188,'Tree height category'!$A$2:$E$83,5,FALSE))</f>
        <v/>
      </c>
      <c r="W188" s="137" t="str">
        <f t="shared" si="31"/>
        <v/>
      </c>
      <c r="X188" s="137" t="str">
        <f t="shared" si="32"/>
        <v/>
      </c>
      <c r="Y188" s="23" t="str">
        <f t="shared" si="27"/>
        <v/>
      </c>
      <c r="Z188" s="25" t="str">
        <f t="shared" si="28"/>
        <v/>
      </c>
      <c r="AA188" s="26" t="str">
        <f t="shared" si="29"/>
        <v/>
      </c>
      <c r="AB188" s="221" t="str">
        <f t="shared" si="30"/>
        <v/>
      </c>
      <c r="AC188" s="26" t="str">
        <f>IF(P188="","",('SEB Sheet'!$B$8*(AA188*P188)*(IF(C188="",1,C188))))</f>
        <v/>
      </c>
      <c r="AD188" s="158" t="str">
        <f>IF(P188="","",((AC188/'SEB Sheet'!$B$9*'SEB Sheet'!$B$5/1000*'SEB Sheet'!$B$7*'SEB Sheet'!$B$6))*1.055)</f>
        <v/>
      </c>
      <c r="AE188" s="146"/>
      <c r="AF188" s="146"/>
      <c r="AG188" s="147" t="str">
        <f>IF(B188="","",(VLOOKUP(B188,'Tree height category'!$A$2:$C$83,2,FALSE)))</f>
        <v/>
      </c>
      <c r="AH188" s="148" t="str">
        <f>IF(B188="","",(VLOOKUP(B188,'Tree height category'!$A$2:$C$83,3,FALSE)))</f>
        <v/>
      </c>
      <c r="AI188" s="161"/>
      <c r="AJ188" s="161"/>
      <c r="AK188" s="161"/>
      <c r="AL188" s="162" t="str">
        <f>IF(B188="","",(VLOOKUP(B188,'Tree height category'!$A$2:$G$77,7,FALSE)))</f>
        <v/>
      </c>
      <c r="AM188" s="163"/>
    </row>
    <row r="189" spans="1:39" x14ac:dyDescent="0.25">
      <c r="A189" s="154">
        <v>183</v>
      </c>
      <c r="B189" s="203"/>
      <c r="C189" s="204"/>
      <c r="D189" s="205"/>
      <c r="E189" s="206"/>
      <c r="F189" s="206"/>
      <c r="G189" s="206"/>
      <c r="H189" s="206"/>
      <c r="I189" s="206"/>
      <c r="J189" s="206"/>
      <c r="K189" s="206"/>
      <c r="L189" s="206"/>
      <c r="M189" s="206"/>
      <c r="N189" s="207" t="str">
        <f>IF(V189="","",IF((VLOOKUP(V189,'Tree height category'!$E$2:$F$77,2,FALSE))=0,"",(VLOOKUP(V189,'Tree height category'!$E$2:$F$77,2,FALSE))))</f>
        <v/>
      </c>
      <c r="O189" s="207" t="str">
        <f>IF(B189="","",(IF('SEB Sheet'!B$11="","",VLOOKUP('SEB Sheet'!B$11,'IBRA %'!A$4:E$385,4,FALSE))))</f>
        <v/>
      </c>
      <c r="P189" s="27"/>
      <c r="Q189" s="136" t="str">
        <f t="shared" si="22"/>
        <v/>
      </c>
      <c r="R189" s="22">
        <f t="shared" si="23"/>
        <v>0</v>
      </c>
      <c r="S189" s="139" t="str">
        <f t="shared" si="24"/>
        <v/>
      </c>
      <c r="T189" s="39" t="str">
        <f t="shared" si="25"/>
        <v/>
      </c>
      <c r="U189" s="137" t="str">
        <f t="shared" si="26"/>
        <v/>
      </c>
      <c r="V189" s="24" t="str">
        <f>IF(B189="","",VLOOKUP(B189,'Tree height category'!$A$2:$E$83,5,FALSE))</f>
        <v/>
      </c>
      <c r="W189" s="137" t="str">
        <f t="shared" si="31"/>
        <v/>
      </c>
      <c r="X189" s="137" t="str">
        <f t="shared" si="32"/>
        <v/>
      </c>
      <c r="Y189" s="23" t="str">
        <f t="shared" si="27"/>
        <v/>
      </c>
      <c r="Z189" s="25" t="str">
        <f t="shared" si="28"/>
        <v/>
      </c>
      <c r="AA189" s="26" t="str">
        <f t="shared" si="29"/>
        <v/>
      </c>
      <c r="AB189" s="221" t="str">
        <f t="shared" si="30"/>
        <v/>
      </c>
      <c r="AC189" s="26" t="str">
        <f>IF(P189="","",('SEB Sheet'!$B$8*(AA189*P189)*(IF(C189="",1,C189))))</f>
        <v/>
      </c>
      <c r="AD189" s="158" t="str">
        <f>IF(P189="","",((AC189/'SEB Sheet'!$B$9*'SEB Sheet'!$B$5/1000*'SEB Sheet'!$B$7*'SEB Sheet'!$B$6))*1.055)</f>
        <v/>
      </c>
      <c r="AE189" s="146"/>
      <c r="AF189" s="146"/>
      <c r="AG189" s="147" t="str">
        <f>IF(B189="","",(VLOOKUP(B189,'Tree height category'!$A$2:$C$83,2,FALSE)))</f>
        <v/>
      </c>
      <c r="AH189" s="148" t="str">
        <f>IF(B189="","",(VLOOKUP(B189,'Tree height category'!$A$2:$C$83,3,FALSE)))</f>
        <v/>
      </c>
      <c r="AI189" s="161"/>
      <c r="AJ189" s="161"/>
      <c r="AK189" s="161"/>
      <c r="AL189" s="162" t="str">
        <f>IF(B189="","",(VLOOKUP(B189,'Tree height category'!$A$2:$G$77,7,FALSE)))</f>
        <v/>
      </c>
      <c r="AM189" s="163"/>
    </row>
    <row r="190" spans="1:39" x14ac:dyDescent="0.25">
      <c r="A190" s="154">
        <v>184</v>
      </c>
      <c r="B190" s="203"/>
      <c r="C190" s="204"/>
      <c r="D190" s="205"/>
      <c r="E190" s="206"/>
      <c r="F190" s="206"/>
      <c r="G190" s="206"/>
      <c r="H190" s="206"/>
      <c r="I190" s="206"/>
      <c r="J190" s="206"/>
      <c r="K190" s="206"/>
      <c r="L190" s="206"/>
      <c r="M190" s="206"/>
      <c r="N190" s="207" t="str">
        <f>IF(V190="","",IF((VLOOKUP(V190,'Tree height category'!$E$2:$F$77,2,FALSE))=0,"",(VLOOKUP(V190,'Tree height category'!$E$2:$F$77,2,FALSE))))</f>
        <v/>
      </c>
      <c r="O190" s="207" t="str">
        <f>IF(B190="","",(IF('SEB Sheet'!B$11="","",VLOOKUP('SEB Sheet'!B$11,'IBRA %'!A$4:E$385,4,FALSE))))</f>
        <v/>
      </c>
      <c r="P190" s="27"/>
      <c r="Q190" s="136" t="str">
        <f t="shared" si="22"/>
        <v/>
      </c>
      <c r="R190" s="22">
        <f t="shared" si="23"/>
        <v>0</v>
      </c>
      <c r="S190" s="139" t="str">
        <f t="shared" si="24"/>
        <v/>
      </c>
      <c r="T190" s="39" t="str">
        <f t="shared" si="25"/>
        <v/>
      </c>
      <c r="U190" s="137" t="str">
        <f t="shared" si="26"/>
        <v/>
      </c>
      <c r="V190" s="24" t="str">
        <f>IF(B190="","",VLOOKUP(B190,'Tree height category'!$A$2:$E$83,5,FALSE))</f>
        <v/>
      </c>
      <c r="W190" s="137" t="str">
        <f t="shared" si="31"/>
        <v/>
      </c>
      <c r="X190" s="137" t="str">
        <f t="shared" si="32"/>
        <v/>
      </c>
      <c r="Y190" s="23" t="str">
        <f t="shared" si="27"/>
        <v/>
      </c>
      <c r="Z190" s="25" t="str">
        <f t="shared" si="28"/>
        <v/>
      </c>
      <c r="AA190" s="26" t="str">
        <f t="shared" si="29"/>
        <v/>
      </c>
      <c r="AB190" s="221" t="str">
        <f t="shared" si="30"/>
        <v/>
      </c>
      <c r="AC190" s="26" t="str">
        <f>IF(P190="","",('SEB Sheet'!$B$8*(AA190*P190)*(IF(C190="",1,C190))))</f>
        <v/>
      </c>
      <c r="AD190" s="158" t="str">
        <f>IF(P190="","",((AC190/'SEB Sheet'!$B$9*'SEB Sheet'!$B$5/1000*'SEB Sheet'!$B$7*'SEB Sheet'!$B$6))*1.055)</f>
        <v/>
      </c>
      <c r="AE190" s="146"/>
      <c r="AF190" s="146"/>
      <c r="AG190" s="147" t="str">
        <f>IF(B190="","",(VLOOKUP(B190,'Tree height category'!$A$2:$C$83,2,FALSE)))</f>
        <v/>
      </c>
      <c r="AH190" s="148" t="str">
        <f>IF(B190="","",(VLOOKUP(B190,'Tree height category'!$A$2:$C$83,3,FALSE)))</f>
        <v/>
      </c>
      <c r="AI190" s="161"/>
      <c r="AJ190" s="161"/>
      <c r="AK190" s="161"/>
      <c r="AL190" s="162" t="str">
        <f>IF(B190="","",(VLOOKUP(B190,'Tree height category'!$A$2:$G$77,7,FALSE)))</f>
        <v/>
      </c>
      <c r="AM190" s="163"/>
    </row>
    <row r="191" spans="1:39" x14ac:dyDescent="0.25">
      <c r="A191" s="154">
        <v>185</v>
      </c>
      <c r="B191" s="203"/>
      <c r="C191" s="204"/>
      <c r="D191" s="205"/>
      <c r="E191" s="206"/>
      <c r="F191" s="206"/>
      <c r="G191" s="206"/>
      <c r="H191" s="206"/>
      <c r="I191" s="206"/>
      <c r="J191" s="206"/>
      <c r="K191" s="206"/>
      <c r="L191" s="206"/>
      <c r="M191" s="206"/>
      <c r="N191" s="207" t="str">
        <f>IF(V191="","",IF((VLOOKUP(V191,'Tree height category'!$E$2:$F$77,2,FALSE))=0,"",(VLOOKUP(V191,'Tree height category'!$E$2:$F$77,2,FALSE))))</f>
        <v/>
      </c>
      <c r="O191" s="207" t="str">
        <f>IF(B191="","",(IF('SEB Sheet'!B$11="","",VLOOKUP('SEB Sheet'!B$11,'IBRA %'!A$4:E$385,4,FALSE))))</f>
        <v/>
      </c>
      <c r="P191" s="27"/>
      <c r="Q191" s="136" t="str">
        <f t="shared" si="22"/>
        <v/>
      </c>
      <c r="R191" s="22">
        <f t="shared" si="23"/>
        <v>0</v>
      </c>
      <c r="S191" s="139" t="str">
        <f t="shared" si="24"/>
        <v/>
      </c>
      <c r="T191" s="39" t="str">
        <f t="shared" si="25"/>
        <v/>
      </c>
      <c r="U191" s="137" t="str">
        <f t="shared" si="26"/>
        <v/>
      </c>
      <c r="V191" s="24" t="str">
        <f>IF(B191="","",VLOOKUP(B191,'Tree height category'!$A$2:$E$83,5,FALSE))</f>
        <v/>
      </c>
      <c r="W191" s="137" t="str">
        <f t="shared" si="31"/>
        <v/>
      </c>
      <c r="X191" s="137" t="str">
        <f t="shared" si="32"/>
        <v/>
      </c>
      <c r="Y191" s="23" t="str">
        <f t="shared" si="27"/>
        <v/>
      </c>
      <c r="Z191" s="25" t="str">
        <f t="shared" si="28"/>
        <v/>
      </c>
      <c r="AA191" s="26" t="str">
        <f t="shared" si="29"/>
        <v/>
      </c>
      <c r="AB191" s="221" t="str">
        <f t="shared" si="30"/>
        <v/>
      </c>
      <c r="AC191" s="26" t="str">
        <f>IF(P191="","",('SEB Sheet'!$B$8*(AA191*P191)*(IF(C191="",1,C191))))</f>
        <v/>
      </c>
      <c r="AD191" s="158" t="str">
        <f>IF(P191="","",((AC191/'SEB Sheet'!$B$9*'SEB Sheet'!$B$5/1000*'SEB Sheet'!$B$7*'SEB Sheet'!$B$6))*1.055)</f>
        <v/>
      </c>
      <c r="AE191" s="146"/>
      <c r="AF191" s="146"/>
      <c r="AG191" s="147" t="str">
        <f>IF(B191="","",(VLOOKUP(B191,'Tree height category'!$A$2:$C$83,2,FALSE)))</f>
        <v/>
      </c>
      <c r="AH191" s="148" t="str">
        <f>IF(B191="","",(VLOOKUP(B191,'Tree height category'!$A$2:$C$83,3,FALSE)))</f>
        <v/>
      </c>
      <c r="AI191" s="161"/>
      <c r="AJ191" s="161"/>
      <c r="AK191" s="161"/>
      <c r="AL191" s="162" t="str">
        <f>IF(B191="","",(VLOOKUP(B191,'Tree height category'!$A$2:$G$77,7,FALSE)))</f>
        <v/>
      </c>
      <c r="AM191" s="163"/>
    </row>
    <row r="192" spans="1:39" x14ac:dyDescent="0.25">
      <c r="A192" s="154">
        <v>186</v>
      </c>
      <c r="B192" s="203"/>
      <c r="C192" s="204"/>
      <c r="D192" s="205"/>
      <c r="E192" s="206"/>
      <c r="F192" s="206"/>
      <c r="G192" s="206"/>
      <c r="H192" s="206"/>
      <c r="I192" s="206"/>
      <c r="J192" s="206"/>
      <c r="K192" s="206"/>
      <c r="L192" s="206"/>
      <c r="M192" s="206"/>
      <c r="N192" s="207" t="str">
        <f>IF(V192="","",IF((VLOOKUP(V192,'Tree height category'!$E$2:$F$77,2,FALSE))=0,"",(VLOOKUP(V192,'Tree height category'!$E$2:$F$77,2,FALSE))))</f>
        <v/>
      </c>
      <c r="O192" s="207" t="str">
        <f>IF(B192="","",(IF('SEB Sheet'!B$11="","",VLOOKUP('SEB Sheet'!B$11,'IBRA %'!A$4:E$385,4,FALSE))))</f>
        <v/>
      </c>
      <c r="P192" s="27"/>
      <c r="Q192" s="136" t="str">
        <f t="shared" si="22"/>
        <v/>
      </c>
      <c r="R192" s="22">
        <f t="shared" si="23"/>
        <v>0</v>
      </c>
      <c r="S192" s="139" t="str">
        <f t="shared" si="24"/>
        <v/>
      </c>
      <c r="T192" s="39" t="str">
        <f t="shared" si="25"/>
        <v/>
      </c>
      <c r="U192" s="137" t="str">
        <f t="shared" si="26"/>
        <v/>
      </c>
      <c r="V192" s="24" t="str">
        <f>IF(B192="","",VLOOKUP(B192,'Tree height category'!$A$2:$E$83,5,FALSE))</f>
        <v/>
      </c>
      <c r="W192" s="137" t="str">
        <f t="shared" si="31"/>
        <v/>
      </c>
      <c r="X192" s="137" t="str">
        <f t="shared" si="32"/>
        <v/>
      </c>
      <c r="Y192" s="23" t="str">
        <f t="shared" si="27"/>
        <v/>
      </c>
      <c r="Z192" s="25" t="str">
        <f t="shared" si="28"/>
        <v/>
      </c>
      <c r="AA192" s="26" t="str">
        <f t="shared" si="29"/>
        <v/>
      </c>
      <c r="AB192" s="221" t="str">
        <f t="shared" si="30"/>
        <v/>
      </c>
      <c r="AC192" s="26" t="str">
        <f>IF(P192="","",('SEB Sheet'!$B$8*(AA192*P192)*(IF(C192="",1,C192))))</f>
        <v/>
      </c>
      <c r="AD192" s="158" t="str">
        <f>IF(P192="","",((AC192/'SEB Sheet'!$B$9*'SEB Sheet'!$B$5/1000*'SEB Sheet'!$B$7*'SEB Sheet'!$B$6))*1.055)</f>
        <v/>
      </c>
      <c r="AE192" s="146"/>
      <c r="AF192" s="146"/>
      <c r="AG192" s="147" t="str">
        <f>IF(B192="","",(VLOOKUP(B192,'Tree height category'!$A$2:$C$83,2,FALSE)))</f>
        <v/>
      </c>
      <c r="AH192" s="148" t="str">
        <f>IF(B192="","",(VLOOKUP(B192,'Tree height category'!$A$2:$C$83,3,FALSE)))</f>
        <v/>
      </c>
      <c r="AI192" s="161"/>
      <c r="AJ192" s="161"/>
      <c r="AK192" s="161"/>
      <c r="AL192" s="162" t="str">
        <f>IF(B192="","",(VLOOKUP(B192,'Tree height category'!$A$2:$G$77,7,FALSE)))</f>
        <v/>
      </c>
      <c r="AM192" s="163"/>
    </row>
    <row r="193" spans="1:39" x14ac:dyDescent="0.25">
      <c r="A193" s="154">
        <v>187</v>
      </c>
      <c r="B193" s="203"/>
      <c r="C193" s="204"/>
      <c r="D193" s="205"/>
      <c r="E193" s="206"/>
      <c r="F193" s="206"/>
      <c r="G193" s="206"/>
      <c r="H193" s="206"/>
      <c r="I193" s="206"/>
      <c r="J193" s="206"/>
      <c r="K193" s="206"/>
      <c r="L193" s="206"/>
      <c r="M193" s="206"/>
      <c r="N193" s="207" t="str">
        <f>IF(V193="","",IF((VLOOKUP(V193,'Tree height category'!$E$2:$F$77,2,FALSE))=0,"",(VLOOKUP(V193,'Tree height category'!$E$2:$F$77,2,FALSE))))</f>
        <v/>
      </c>
      <c r="O193" s="207" t="str">
        <f>IF(B193="","",(IF('SEB Sheet'!B$11="","",VLOOKUP('SEB Sheet'!B$11,'IBRA %'!A$4:E$385,4,FALSE))))</f>
        <v/>
      </c>
      <c r="P193" s="27"/>
      <c r="Q193" s="136" t="str">
        <f t="shared" si="22"/>
        <v/>
      </c>
      <c r="R193" s="22">
        <f t="shared" si="23"/>
        <v>0</v>
      </c>
      <c r="S193" s="139" t="str">
        <f t="shared" si="24"/>
        <v/>
      </c>
      <c r="T193" s="39" t="str">
        <f t="shared" si="25"/>
        <v/>
      </c>
      <c r="U193" s="137" t="str">
        <f t="shared" si="26"/>
        <v/>
      </c>
      <c r="V193" s="24" t="str">
        <f>IF(B193="","",VLOOKUP(B193,'Tree height category'!$A$2:$E$83,5,FALSE))</f>
        <v/>
      </c>
      <c r="W193" s="137" t="str">
        <f t="shared" si="31"/>
        <v/>
      </c>
      <c r="X193" s="137" t="str">
        <f t="shared" si="32"/>
        <v/>
      </c>
      <c r="Y193" s="23" t="str">
        <f t="shared" si="27"/>
        <v/>
      </c>
      <c r="Z193" s="25" t="str">
        <f t="shared" si="28"/>
        <v/>
      </c>
      <c r="AA193" s="26" t="str">
        <f t="shared" si="29"/>
        <v/>
      </c>
      <c r="AB193" s="221" t="str">
        <f t="shared" si="30"/>
        <v/>
      </c>
      <c r="AC193" s="26" t="str">
        <f>IF(P193="","",('SEB Sheet'!$B$8*(AA193*P193)*(IF(C193="",1,C193))))</f>
        <v/>
      </c>
      <c r="AD193" s="158" t="str">
        <f>IF(P193="","",((AC193/'SEB Sheet'!$B$9*'SEB Sheet'!$B$5/1000*'SEB Sheet'!$B$7*'SEB Sheet'!$B$6))*1.055)</f>
        <v/>
      </c>
      <c r="AE193" s="146"/>
      <c r="AF193" s="146"/>
      <c r="AG193" s="147" t="str">
        <f>IF(B193="","",(VLOOKUP(B193,'Tree height category'!$A$2:$C$83,2,FALSE)))</f>
        <v/>
      </c>
      <c r="AH193" s="148" t="str">
        <f>IF(B193="","",(VLOOKUP(B193,'Tree height category'!$A$2:$C$83,3,FALSE)))</f>
        <v/>
      </c>
      <c r="AI193" s="161"/>
      <c r="AJ193" s="161"/>
      <c r="AK193" s="161"/>
      <c r="AL193" s="162" t="str">
        <f>IF(B193="","",(VLOOKUP(B193,'Tree height category'!$A$2:$G$77,7,FALSE)))</f>
        <v/>
      </c>
      <c r="AM193" s="163"/>
    </row>
    <row r="194" spans="1:39" x14ac:dyDescent="0.25">
      <c r="A194" s="154">
        <v>188</v>
      </c>
      <c r="B194" s="203"/>
      <c r="C194" s="204"/>
      <c r="D194" s="205"/>
      <c r="E194" s="206"/>
      <c r="F194" s="206"/>
      <c r="G194" s="206"/>
      <c r="H194" s="206"/>
      <c r="I194" s="206"/>
      <c r="J194" s="206"/>
      <c r="K194" s="206"/>
      <c r="L194" s="206"/>
      <c r="M194" s="206"/>
      <c r="N194" s="207" t="str">
        <f>IF(V194="","",IF((VLOOKUP(V194,'Tree height category'!$E$2:$F$77,2,FALSE))=0,"",(VLOOKUP(V194,'Tree height category'!$E$2:$F$77,2,FALSE))))</f>
        <v/>
      </c>
      <c r="O194" s="207" t="str">
        <f>IF(B194="","",(IF('SEB Sheet'!B$11="","",VLOOKUP('SEB Sheet'!B$11,'IBRA %'!A$4:E$385,4,FALSE))))</f>
        <v/>
      </c>
      <c r="P194" s="27"/>
      <c r="Q194" s="136" t="str">
        <f t="shared" si="22"/>
        <v/>
      </c>
      <c r="R194" s="22">
        <f t="shared" si="23"/>
        <v>0</v>
      </c>
      <c r="S194" s="139" t="str">
        <f t="shared" si="24"/>
        <v/>
      </c>
      <c r="T194" s="39" t="str">
        <f t="shared" si="25"/>
        <v/>
      </c>
      <c r="U194" s="137" t="str">
        <f t="shared" si="26"/>
        <v/>
      </c>
      <c r="V194" s="24" t="str">
        <f>IF(B194="","",VLOOKUP(B194,'Tree height category'!$A$2:$E$83,5,FALSE))</f>
        <v/>
      </c>
      <c r="W194" s="137" t="str">
        <f t="shared" si="31"/>
        <v/>
      </c>
      <c r="X194" s="137" t="str">
        <f t="shared" si="32"/>
        <v/>
      </c>
      <c r="Y194" s="23" t="str">
        <f t="shared" si="27"/>
        <v/>
      </c>
      <c r="Z194" s="25" t="str">
        <f t="shared" si="28"/>
        <v/>
      </c>
      <c r="AA194" s="26" t="str">
        <f t="shared" si="29"/>
        <v/>
      </c>
      <c r="AB194" s="221" t="str">
        <f t="shared" si="30"/>
        <v/>
      </c>
      <c r="AC194" s="26" t="str">
        <f>IF(P194="","",('SEB Sheet'!$B$8*(AA194*P194)*(IF(C194="",1,C194))))</f>
        <v/>
      </c>
      <c r="AD194" s="158" t="str">
        <f>IF(P194="","",((AC194/'SEB Sheet'!$B$9*'SEB Sheet'!$B$5/1000*'SEB Sheet'!$B$7*'SEB Sheet'!$B$6))*1.055)</f>
        <v/>
      </c>
      <c r="AE194" s="146"/>
      <c r="AF194" s="146"/>
      <c r="AG194" s="147" t="str">
        <f>IF(B194="","",(VLOOKUP(B194,'Tree height category'!$A$2:$C$83,2,FALSE)))</f>
        <v/>
      </c>
      <c r="AH194" s="148" t="str">
        <f>IF(B194="","",(VLOOKUP(B194,'Tree height category'!$A$2:$C$83,3,FALSE)))</f>
        <v/>
      </c>
      <c r="AI194" s="161"/>
      <c r="AJ194" s="161"/>
      <c r="AK194" s="161"/>
      <c r="AL194" s="162" t="str">
        <f>IF(B194="","",(VLOOKUP(B194,'Tree height category'!$A$2:$G$77,7,FALSE)))</f>
        <v/>
      </c>
      <c r="AM194" s="163"/>
    </row>
    <row r="195" spans="1:39" x14ac:dyDescent="0.25">
      <c r="A195" s="154">
        <v>189</v>
      </c>
      <c r="B195" s="203"/>
      <c r="C195" s="204"/>
      <c r="D195" s="205"/>
      <c r="E195" s="206"/>
      <c r="F195" s="206"/>
      <c r="G195" s="206"/>
      <c r="H195" s="206"/>
      <c r="I195" s="206"/>
      <c r="J195" s="206"/>
      <c r="K195" s="206"/>
      <c r="L195" s="206"/>
      <c r="M195" s="206"/>
      <c r="N195" s="207" t="str">
        <f>IF(V195="","",IF((VLOOKUP(V195,'Tree height category'!$E$2:$F$77,2,FALSE))=0,"",(VLOOKUP(V195,'Tree height category'!$E$2:$F$77,2,FALSE))))</f>
        <v/>
      </c>
      <c r="O195" s="207" t="str">
        <f>IF(B195="","",(IF('SEB Sheet'!B$11="","",VLOOKUP('SEB Sheet'!B$11,'IBRA %'!A$4:E$385,4,FALSE))))</f>
        <v/>
      </c>
      <c r="P195" s="27"/>
      <c r="Q195" s="136" t="str">
        <f t="shared" si="22"/>
        <v/>
      </c>
      <c r="R195" s="22">
        <f t="shared" si="23"/>
        <v>0</v>
      </c>
      <c r="S195" s="139" t="str">
        <f t="shared" si="24"/>
        <v/>
      </c>
      <c r="T195" s="39" t="str">
        <f t="shared" si="25"/>
        <v/>
      </c>
      <c r="U195" s="137" t="str">
        <f t="shared" si="26"/>
        <v/>
      </c>
      <c r="V195" s="24" t="str">
        <f>IF(B195="","",VLOOKUP(B195,'Tree height category'!$A$2:$E$83,5,FALSE))</f>
        <v/>
      </c>
      <c r="W195" s="137" t="str">
        <f t="shared" si="31"/>
        <v/>
      </c>
      <c r="X195" s="137" t="str">
        <f t="shared" si="32"/>
        <v/>
      </c>
      <c r="Y195" s="23" t="str">
        <f t="shared" si="27"/>
        <v/>
      </c>
      <c r="Z195" s="25" t="str">
        <f t="shared" si="28"/>
        <v/>
      </c>
      <c r="AA195" s="26" t="str">
        <f t="shared" si="29"/>
        <v/>
      </c>
      <c r="AB195" s="221" t="str">
        <f t="shared" si="30"/>
        <v/>
      </c>
      <c r="AC195" s="26" t="str">
        <f>IF(P195="","",('SEB Sheet'!$B$8*(AA195*P195)*(IF(C195="",1,C195))))</f>
        <v/>
      </c>
      <c r="AD195" s="158" t="str">
        <f>IF(P195="","",((AC195/'SEB Sheet'!$B$9*'SEB Sheet'!$B$5/1000*'SEB Sheet'!$B$7*'SEB Sheet'!$B$6))*1.055)</f>
        <v/>
      </c>
      <c r="AE195" s="146"/>
      <c r="AF195" s="146"/>
      <c r="AG195" s="147" t="str">
        <f>IF(B195="","",(VLOOKUP(B195,'Tree height category'!$A$2:$C$83,2,FALSE)))</f>
        <v/>
      </c>
      <c r="AH195" s="148" t="str">
        <f>IF(B195="","",(VLOOKUP(B195,'Tree height category'!$A$2:$C$83,3,FALSE)))</f>
        <v/>
      </c>
      <c r="AI195" s="161"/>
      <c r="AJ195" s="161"/>
      <c r="AK195" s="161"/>
      <c r="AL195" s="162" t="str">
        <f>IF(B195="","",(VLOOKUP(B195,'Tree height category'!$A$2:$G$77,7,FALSE)))</f>
        <v/>
      </c>
      <c r="AM195" s="163"/>
    </row>
    <row r="196" spans="1:39" x14ac:dyDescent="0.25">
      <c r="A196" s="154">
        <v>190</v>
      </c>
      <c r="B196" s="203"/>
      <c r="C196" s="204"/>
      <c r="D196" s="205"/>
      <c r="E196" s="206"/>
      <c r="F196" s="206"/>
      <c r="G196" s="206"/>
      <c r="H196" s="206"/>
      <c r="I196" s="206"/>
      <c r="J196" s="206"/>
      <c r="K196" s="206"/>
      <c r="L196" s="206"/>
      <c r="M196" s="206"/>
      <c r="N196" s="207" t="str">
        <f>IF(V196="","",IF((VLOOKUP(V196,'Tree height category'!$E$2:$F$77,2,FALSE))=0,"",(VLOOKUP(V196,'Tree height category'!$E$2:$F$77,2,FALSE))))</f>
        <v/>
      </c>
      <c r="O196" s="207" t="str">
        <f>IF(B196="","",(IF('SEB Sheet'!B$11="","",VLOOKUP('SEB Sheet'!B$11,'IBRA %'!A$4:E$385,4,FALSE))))</f>
        <v/>
      </c>
      <c r="P196" s="27"/>
      <c r="Q196" s="136" t="str">
        <f t="shared" si="22"/>
        <v/>
      </c>
      <c r="R196" s="22">
        <f t="shared" si="23"/>
        <v>0</v>
      </c>
      <c r="S196" s="139" t="str">
        <f t="shared" si="24"/>
        <v/>
      </c>
      <c r="T196" s="39" t="str">
        <f t="shared" si="25"/>
        <v/>
      </c>
      <c r="U196" s="137" t="str">
        <f t="shared" si="26"/>
        <v/>
      </c>
      <c r="V196" s="24" t="str">
        <f>IF(B196="","",VLOOKUP(B196,'Tree height category'!$A$2:$E$83,5,FALSE))</f>
        <v/>
      </c>
      <c r="W196" s="137" t="str">
        <f t="shared" si="31"/>
        <v/>
      </c>
      <c r="X196" s="137" t="str">
        <f t="shared" si="32"/>
        <v/>
      </c>
      <c r="Y196" s="23" t="str">
        <f t="shared" si="27"/>
        <v/>
      </c>
      <c r="Z196" s="25" t="str">
        <f t="shared" si="28"/>
        <v/>
      </c>
      <c r="AA196" s="26" t="str">
        <f t="shared" si="29"/>
        <v/>
      </c>
      <c r="AB196" s="221" t="str">
        <f t="shared" si="30"/>
        <v/>
      </c>
      <c r="AC196" s="26" t="str">
        <f>IF(P196="","",('SEB Sheet'!$B$8*(AA196*P196)*(IF(C196="",1,C196))))</f>
        <v/>
      </c>
      <c r="AD196" s="158" t="str">
        <f>IF(P196="","",((AC196/'SEB Sheet'!$B$9*'SEB Sheet'!$B$5/1000*'SEB Sheet'!$B$7*'SEB Sheet'!$B$6))*1.055)</f>
        <v/>
      </c>
      <c r="AE196" s="146"/>
      <c r="AF196" s="146"/>
      <c r="AG196" s="147" t="str">
        <f>IF(B196="","",(VLOOKUP(B196,'Tree height category'!$A$2:$C$83,2,FALSE)))</f>
        <v/>
      </c>
      <c r="AH196" s="148" t="str">
        <f>IF(B196="","",(VLOOKUP(B196,'Tree height category'!$A$2:$C$83,3,FALSE)))</f>
        <v/>
      </c>
      <c r="AI196" s="161"/>
      <c r="AJ196" s="161"/>
      <c r="AK196" s="161"/>
      <c r="AL196" s="162" t="str">
        <f>IF(B196="","",(VLOOKUP(B196,'Tree height category'!$A$2:$G$77,7,FALSE)))</f>
        <v/>
      </c>
      <c r="AM196" s="163"/>
    </row>
    <row r="197" spans="1:39" x14ac:dyDescent="0.25">
      <c r="A197" s="154">
        <v>191</v>
      </c>
      <c r="B197" s="203"/>
      <c r="C197" s="204"/>
      <c r="D197" s="205"/>
      <c r="E197" s="206"/>
      <c r="F197" s="206"/>
      <c r="G197" s="206"/>
      <c r="H197" s="206"/>
      <c r="I197" s="206"/>
      <c r="J197" s="206"/>
      <c r="K197" s="206"/>
      <c r="L197" s="206"/>
      <c r="M197" s="206"/>
      <c r="N197" s="207" t="str">
        <f>IF(V197="","",IF((VLOOKUP(V197,'Tree height category'!$E$2:$F$77,2,FALSE))=0,"",(VLOOKUP(V197,'Tree height category'!$E$2:$F$77,2,FALSE))))</f>
        <v/>
      </c>
      <c r="O197" s="207" t="str">
        <f>IF(B197="","",(IF('SEB Sheet'!B$11="","",VLOOKUP('SEB Sheet'!B$11,'IBRA %'!A$4:E$385,4,FALSE))))</f>
        <v/>
      </c>
      <c r="P197" s="27"/>
      <c r="Q197" s="136" t="str">
        <f t="shared" si="22"/>
        <v/>
      </c>
      <c r="R197" s="22">
        <f t="shared" si="23"/>
        <v>0</v>
      </c>
      <c r="S197" s="139" t="str">
        <f t="shared" si="24"/>
        <v/>
      </c>
      <c r="T197" s="39" t="str">
        <f t="shared" si="25"/>
        <v/>
      </c>
      <c r="U197" s="137" t="str">
        <f t="shared" si="26"/>
        <v/>
      </c>
      <c r="V197" s="24" t="str">
        <f>IF(B197="","",VLOOKUP(B197,'Tree height category'!$A$2:$E$83,5,FALSE))</f>
        <v/>
      </c>
      <c r="W197" s="137" t="str">
        <f t="shared" si="31"/>
        <v/>
      </c>
      <c r="X197" s="137" t="str">
        <f t="shared" si="32"/>
        <v/>
      </c>
      <c r="Y197" s="23" t="str">
        <f t="shared" si="27"/>
        <v/>
      </c>
      <c r="Z197" s="25" t="str">
        <f t="shared" si="28"/>
        <v/>
      </c>
      <c r="AA197" s="26" t="str">
        <f t="shared" si="29"/>
        <v/>
      </c>
      <c r="AB197" s="221" t="str">
        <f t="shared" si="30"/>
        <v/>
      </c>
      <c r="AC197" s="26" t="str">
        <f>IF(P197="","",('SEB Sheet'!$B$8*(AA197*P197)*(IF(C197="",1,C197))))</f>
        <v/>
      </c>
      <c r="AD197" s="158" t="str">
        <f>IF(P197="","",((AC197/'SEB Sheet'!$B$9*'SEB Sheet'!$B$5/1000*'SEB Sheet'!$B$7*'SEB Sheet'!$B$6))*1.055)</f>
        <v/>
      </c>
      <c r="AE197" s="146"/>
      <c r="AF197" s="146"/>
      <c r="AG197" s="147" t="str">
        <f>IF(B197="","",(VLOOKUP(B197,'Tree height category'!$A$2:$C$83,2,FALSE)))</f>
        <v/>
      </c>
      <c r="AH197" s="148" t="str">
        <f>IF(B197="","",(VLOOKUP(B197,'Tree height category'!$A$2:$C$83,3,FALSE)))</f>
        <v/>
      </c>
      <c r="AI197" s="161"/>
      <c r="AJ197" s="161"/>
      <c r="AK197" s="161"/>
      <c r="AL197" s="162" t="str">
        <f>IF(B197="","",(VLOOKUP(B197,'Tree height category'!$A$2:$G$77,7,FALSE)))</f>
        <v/>
      </c>
      <c r="AM197" s="163"/>
    </row>
    <row r="198" spans="1:39" x14ac:dyDescent="0.25">
      <c r="A198" s="154">
        <v>192</v>
      </c>
      <c r="B198" s="203"/>
      <c r="C198" s="204"/>
      <c r="D198" s="205"/>
      <c r="E198" s="206"/>
      <c r="F198" s="206"/>
      <c r="G198" s="206"/>
      <c r="H198" s="206"/>
      <c r="I198" s="206"/>
      <c r="J198" s="206"/>
      <c r="K198" s="206"/>
      <c r="L198" s="206"/>
      <c r="M198" s="206"/>
      <c r="N198" s="207" t="str">
        <f>IF(V198="","",IF((VLOOKUP(V198,'Tree height category'!$E$2:$F$77,2,FALSE))=0,"",(VLOOKUP(V198,'Tree height category'!$E$2:$F$77,2,FALSE))))</f>
        <v/>
      </c>
      <c r="O198" s="207" t="str">
        <f>IF(B198="","",(IF('SEB Sheet'!B$11="","",VLOOKUP('SEB Sheet'!B$11,'IBRA %'!A$4:E$385,4,FALSE))))</f>
        <v/>
      </c>
      <c r="P198" s="27"/>
      <c r="Q198" s="136" t="str">
        <f t="shared" si="22"/>
        <v/>
      </c>
      <c r="R198" s="22">
        <f t="shared" si="23"/>
        <v>0</v>
      </c>
      <c r="S198" s="139" t="str">
        <f t="shared" si="24"/>
        <v/>
      </c>
      <c r="T198" s="39" t="str">
        <f t="shared" si="25"/>
        <v/>
      </c>
      <c r="U198" s="137" t="str">
        <f t="shared" si="26"/>
        <v/>
      </c>
      <c r="V198" s="24" t="str">
        <f>IF(B198="","",VLOOKUP(B198,'Tree height category'!$A$2:$E$83,5,FALSE))</f>
        <v/>
      </c>
      <c r="W198" s="137" t="str">
        <f t="shared" si="31"/>
        <v/>
      </c>
      <c r="X198" s="137" t="str">
        <f t="shared" si="32"/>
        <v/>
      </c>
      <c r="Y198" s="23" t="str">
        <f t="shared" si="27"/>
        <v/>
      </c>
      <c r="Z198" s="25" t="str">
        <f t="shared" si="28"/>
        <v/>
      </c>
      <c r="AA198" s="26" t="str">
        <f t="shared" si="29"/>
        <v/>
      </c>
      <c r="AB198" s="221" t="str">
        <f t="shared" si="30"/>
        <v/>
      </c>
      <c r="AC198" s="26" t="str">
        <f>IF(P198="","",('SEB Sheet'!$B$8*(AA198*P198)*(IF(C198="",1,C198))))</f>
        <v/>
      </c>
      <c r="AD198" s="158" t="str">
        <f>IF(P198="","",((AC198/'SEB Sheet'!$B$9*'SEB Sheet'!$B$5/1000*'SEB Sheet'!$B$7*'SEB Sheet'!$B$6))*1.055)</f>
        <v/>
      </c>
      <c r="AE198" s="146"/>
      <c r="AF198" s="146"/>
      <c r="AG198" s="147" t="str">
        <f>IF(B198="","",(VLOOKUP(B198,'Tree height category'!$A$2:$C$83,2,FALSE)))</f>
        <v/>
      </c>
      <c r="AH198" s="148" t="str">
        <f>IF(B198="","",(VLOOKUP(B198,'Tree height category'!$A$2:$C$83,3,FALSE)))</f>
        <v/>
      </c>
      <c r="AI198" s="161"/>
      <c r="AJ198" s="161"/>
      <c r="AK198" s="161"/>
      <c r="AL198" s="162" t="str">
        <f>IF(B198="","",(VLOOKUP(B198,'Tree height category'!$A$2:$G$77,7,FALSE)))</f>
        <v/>
      </c>
      <c r="AM198" s="163"/>
    </row>
    <row r="199" spans="1:39" x14ac:dyDescent="0.25">
      <c r="A199" s="154">
        <v>193</v>
      </c>
      <c r="B199" s="203"/>
      <c r="C199" s="204"/>
      <c r="D199" s="205"/>
      <c r="E199" s="206"/>
      <c r="F199" s="206"/>
      <c r="G199" s="206"/>
      <c r="H199" s="206"/>
      <c r="I199" s="206"/>
      <c r="J199" s="206"/>
      <c r="K199" s="206"/>
      <c r="L199" s="206"/>
      <c r="M199" s="206"/>
      <c r="N199" s="207" t="str">
        <f>IF(V199="","",IF((VLOOKUP(V199,'Tree height category'!$E$2:$F$77,2,FALSE))=0,"",(VLOOKUP(V199,'Tree height category'!$E$2:$F$77,2,FALSE))))</f>
        <v/>
      </c>
      <c r="O199" s="207" t="str">
        <f>IF(B199="","",(IF('SEB Sheet'!B$11="","",VLOOKUP('SEB Sheet'!B$11,'IBRA %'!A$4:E$385,4,FALSE))))</f>
        <v/>
      </c>
      <c r="P199" s="27"/>
      <c r="Q199" s="136" t="str">
        <f t="shared" ref="Q199:Q262" si="33">IF(D199="","",(IF($D199&gt;(AH199*1.333333),4,($D199/AH199*3)))*1.25)</f>
        <v/>
      </c>
      <c r="R199" s="22">
        <f t="shared" ref="R199:R262" si="34">IF(E199&lt;=40,E199*0.08,(IF(E199&lt;=80,3.2+(E199-40)*0.04,(IF(E199&gt;80,4.8+(E199-80)*0.02," ")))))</f>
        <v>0</v>
      </c>
      <c r="S199" s="139" t="str">
        <f t="shared" ref="S199:S262" si="35">IF(F199="","",((100-$F199)*0.03))</f>
        <v/>
      </c>
      <c r="T199" s="39" t="str">
        <f t="shared" ref="T199:T262" si="36">IF(B199="","",(IF((G199*1+H199*4+I199*8)&lt;1,0,IF((AND((G199*1+H199*4+I199*8)&gt;=1,(G199*1+H199*4+I199*8)&lt;5)),1,IF((G199*1+H199*4+I199*8)&gt;=5,2))))*0.6)</f>
        <v/>
      </c>
      <c r="U199" s="137" t="str">
        <f t="shared" ref="U199:U262" si="37">IF(O199="","",((100-O199)*0.016))</f>
        <v/>
      </c>
      <c r="V199" s="24" t="str">
        <f>IF(B199="","",VLOOKUP(B199,'Tree height category'!$A$2:$E$83,5,FALSE))</f>
        <v/>
      </c>
      <c r="W199" s="137" t="str">
        <f t="shared" si="31"/>
        <v/>
      </c>
      <c r="X199" s="137" t="str">
        <f t="shared" si="32"/>
        <v/>
      </c>
      <c r="Y199" s="23" t="str">
        <f t="shared" ref="Y199:Y262" si="38">IF(B199="","",(((SUM(Q199,R199,S199,T199,W199,X199,U199))*SUM(Q199,R199,S199,T199,W199,X199,U199))*SUM(Q199,R199,S199,T199,W199,X199,U199))/55.5)</f>
        <v/>
      </c>
      <c r="Z199" s="25" t="str">
        <f t="shared" ref="Z199:Z262" si="39">IF(B199="","",(IF(Y199&lt;20,0.032,IF(AND(Y199&gt;=20,Y199&lt;30),0.048,IF(AND(Y199&gt;=30,Y199&lt;41),0.064,IF(AND(Y199&gt;=41,Y199&lt;61),0.08,IF(Y199&gt;=61,0.096,0)))))))</f>
        <v/>
      </c>
      <c r="AA199" s="26" t="str">
        <f t="shared" ref="AA199:AA262" si="40">IF(B199="","",IF(Y199&gt;155.3,15,(Y199*Z199)))</f>
        <v/>
      </c>
      <c r="AB199" s="221" t="str">
        <f t="shared" ref="AB199:AB262" si="41">IF(B199="","",(AA199*(IF(C199="",1,C199))))</f>
        <v/>
      </c>
      <c r="AC199" s="26" t="str">
        <f>IF(P199="","",('SEB Sheet'!$B$8*(AA199*P199)*(IF(C199="",1,C199))))</f>
        <v/>
      </c>
      <c r="AD199" s="158" t="str">
        <f>IF(P199="","",((AC199/'SEB Sheet'!$B$9*'SEB Sheet'!$B$5/1000*'SEB Sheet'!$B$7*'SEB Sheet'!$B$6))*1.055)</f>
        <v/>
      </c>
      <c r="AE199" s="146"/>
      <c r="AF199" s="146"/>
      <c r="AG199" s="147" t="str">
        <f>IF(B199="","",(VLOOKUP(B199,'Tree height category'!$A$2:$C$83,2,FALSE)))</f>
        <v/>
      </c>
      <c r="AH199" s="148" t="str">
        <f>IF(B199="","",(VLOOKUP(B199,'Tree height category'!$A$2:$C$83,3,FALSE)))</f>
        <v/>
      </c>
      <c r="AI199" s="161"/>
      <c r="AJ199" s="161"/>
      <c r="AK199" s="161"/>
      <c r="AL199" s="162" t="str">
        <f>IF(B199="","",(VLOOKUP(B199,'Tree height category'!$A$2:$G$77,7,FALSE)))</f>
        <v/>
      </c>
      <c r="AM199" s="163"/>
    </row>
    <row r="200" spans="1:39" x14ac:dyDescent="0.25">
      <c r="A200" s="154">
        <v>194</v>
      </c>
      <c r="B200" s="203"/>
      <c r="C200" s="204"/>
      <c r="D200" s="205"/>
      <c r="E200" s="206"/>
      <c r="F200" s="206"/>
      <c r="G200" s="206"/>
      <c r="H200" s="206"/>
      <c r="I200" s="206"/>
      <c r="J200" s="206"/>
      <c r="K200" s="206"/>
      <c r="L200" s="206"/>
      <c r="M200" s="206"/>
      <c r="N200" s="207" t="str">
        <f>IF(V200="","",IF((VLOOKUP(V200,'Tree height category'!$E$2:$F$77,2,FALSE))=0,"",(VLOOKUP(V200,'Tree height category'!$E$2:$F$77,2,FALSE))))</f>
        <v/>
      </c>
      <c r="O200" s="207" t="str">
        <f>IF(B200="","",(IF('SEB Sheet'!B$11="","",VLOOKUP('SEB Sheet'!B$11,'IBRA %'!A$4:E$385,4,FALSE))))</f>
        <v/>
      </c>
      <c r="P200" s="27"/>
      <c r="Q200" s="136" t="str">
        <f t="shared" si="33"/>
        <v/>
      </c>
      <c r="R200" s="22">
        <f t="shared" si="34"/>
        <v>0</v>
      </c>
      <c r="S200" s="139" t="str">
        <f t="shared" si="35"/>
        <v/>
      </c>
      <c r="T200" s="39" t="str">
        <f t="shared" si="36"/>
        <v/>
      </c>
      <c r="U200" s="137" t="str">
        <f t="shared" si="37"/>
        <v/>
      </c>
      <c r="V200" s="24" t="str">
        <f>IF(B200="","",VLOOKUP(B200,'Tree height category'!$A$2:$E$83,5,FALSE))</f>
        <v/>
      </c>
      <c r="W200" s="137" t="str">
        <f t="shared" ref="W200:W263" si="42">IF(B200="","",IF((J200*0.125+K200*0.5+L200*4+M200*16)&lt;0.125,0,IF((J200*0.125+K200*0.5+L200*4+M200*16)&lt;0.5,0.6,IF((J200*0.125+K200*0.5+L200*4+M200*16)&lt;4,1,IF((J200*0.125+K200*0.5+L200*4+M200*16)&lt;16,1.4,IF((J200*0.125+K200*0.5+L200*4+M200*16)&gt;=16,1.8))))))</f>
        <v/>
      </c>
      <c r="X200" s="137" t="str">
        <f t="shared" ref="X200:X263" si="43">IF(B200="","",((IF(N200="R",1,IF(N200="V",2,IF(N200="E",3,0)))))*0.3)</f>
        <v/>
      </c>
      <c r="Y200" s="23" t="str">
        <f t="shared" si="38"/>
        <v/>
      </c>
      <c r="Z200" s="25" t="str">
        <f t="shared" si="39"/>
        <v/>
      </c>
      <c r="AA200" s="26" t="str">
        <f t="shared" si="40"/>
        <v/>
      </c>
      <c r="AB200" s="221" t="str">
        <f t="shared" si="41"/>
        <v/>
      </c>
      <c r="AC200" s="26" t="str">
        <f>IF(P200="","",('SEB Sheet'!$B$8*(AA200*P200)*(IF(C200="",1,C200))))</f>
        <v/>
      </c>
      <c r="AD200" s="158" t="str">
        <f>IF(P200="","",((AC200/'SEB Sheet'!$B$9*'SEB Sheet'!$B$5/1000*'SEB Sheet'!$B$7*'SEB Sheet'!$B$6))*1.055)</f>
        <v/>
      </c>
      <c r="AE200" s="146"/>
      <c r="AF200" s="146"/>
      <c r="AG200" s="147" t="str">
        <f>IF(B200="","",(VLOOKUP(B200,'Tree height category'!$A$2:$C$83,2,FALSE)))</f>
        <v/>
      </c>
      <c r="AH200" s="148" t="str">
        <f>IF(B200="","",(VLOOKUP(B200,'Tree height category'!$A$2:$C$83,3,FALSE)))</f>
        <v/>
      </c>
      <c r="AI200" s="161"/>
      <c r="AJ200" s="161"/>
      <c r="AK200" s="161"/>
      <c r="AL200" s="162" t="str">
        <f>IF(B200="","",(VLOOKUP(B200,'Tree height category'!$A$2:$G$77,7,FALSE)))</f>
        <v/>
      </c>
      <c r="AM200" s="163"/>
    </row>
    <row r="201" spans="1:39" x14ac:dyDescent="0.25">
      <c r="A201" s="154">
        <v>195</v>
      </c>
      <c r="B201" s="203"/>
      <c r="C201" s="204"/>
      <c r="D201" s="205"/>
      <c r="E201" s="206"/>
      <c r="F201" s="206"/>
      <c r="G201" s="206"/>
      <c r="H201" s="206"/>
      <c r="I201" s="206"/>
      <c r="J201" s="206"/>
      <c r="K201" s="206"/>
      <c r="L201" s="206"/>
      <c r="M201" s="206"/>
      <c r="N201" s="207" t="str">
        <f>IF(V201="","",IF((VLOOKUP(V201,'Tree height category'!$E$2:$F$77,2,FALSE))=0,"",(VLOOKUP(V201,'Tree height category'!$E$2:$F$77,2,FALSE))))</f>
        <v/>
      </c>
      <c r="O201" s="207" t="str">
        <f>IF(B201="","",(IF('SEB Sheet'!B$11="","",VLOOKUP('SEB Sheet'!B$11,'IBRA %'!A$4:E$385,4,FALSE))))</f>
        <v/>
      </c>
      <c r="P201" s="27"/>
      <c r="Q201" s="136" t="str">
        <f t="shared" si="33"/>
        <v/>
      </c>
      <c r="R201" s="22">
        <f t="shared" si="34"/>
        <v>0</v>
      </c>
      <c r="S201" s="139" t="str">
        <f t="shared" si="35"/>
        <v/>
      </c>
      <c r="T201" s="39" t="str">
        <f t="shared" si="36"/>
        <v/>
      </c>
      <c r="U201" s="137" t="str">
        <f t="shared" si="37"/>
        <v/>
      </c>
      <c r="V201" s="24" t="str">
        <f>IF(B201="","",VLOOKUP(B201,'Tree height category'!$A$2:$E$83,5,FALSE))</f>
        <v/>
      </c>
      <c r="W201" s="137" t="str">
        <f t="shared" si="42"/>
        <v/>
      </c>
      <c r="X201" s="137" t="str">
        <f t="shared" si="43"/>
        <v/>
      </c>
      <c r="Y201" s="23" t="str">
        <f t="shared" si="38"/>
        <v/>
      </c>
      <c r="Z201" s="25" t="str">
        <f t="shared" si="39"/>
        <v/>
      </c>
      <c r="AA201" s="26" t="str">
        <f t="shared" si="40"/>
        <v/>
      </c>
      <c r="AB201" s="221" t="str">
        <f t="shared" si="41"/>
        <v/>
      </c>
      <c r="AC201" s="26" t="str">
        <f>IF(P201="","",('SEB Sheet'!$B$8*(AA201*P201)*(IF(C201="",1,C201))))</f>
        <v/>
      </c>
      <c r="AD201" s="158" t="str">
        <f>IF(P201="","",((AC201/'SEB Sheet'!$B$9*'SEB Sheet'!$B$5/1000*'SEB Sheet'!$B$7*'SEB Sheet'!$B$6))*1.055)</f>
        <v/>
      </c>
      <c r="AE201" s="146"/>
      <c r="AF201" s="146"/>
      <c r="AG201" s="147" t="str">
        <f>IF(B201="","",(VLOOKUP(B201,'Tree height category'!$A$2:$C$83,2,FALSE)))</f>
        <v/>
      </c>
      <c r="AH201" s="148" t="str">
        <f>IF(B201="","",(VLOOKUP(B201,'Tree height category'!$A$2:$C$83,3,FALSE)))</f>
        <v/>
      </c>
      <c r="AI201" s="161"/>
      <c r="AJ201" s="161"/>
      <c r="AK201" s="161"/>
      <c r="AL201" s="162" t="str">
        <f>IF(B201="","",(VLOOKUP(B201,'Tree height category'!$A$2:$G$77,7,FALSE)))</f>
        <v/>
      </c>
      <c r="AM201" s="163"/>
    </row>
    <row r="202" spans="1:39" x14ac:dyDescent="0.25">
      <c r="A202" s="154">
        <v>196</v>
      </c>
      <c r="B202" s="203"/>
      <c r="C202" s="204"/>
      <c r="D202" s="205"/>
      <c r="E202" s="206"/>
      <c r="F202" s="206"/>
      <c r="G202" s="206"/>
      <c r="H202" s="206"/>
      <c r="I202" s="206"/>
      <c r="J202" s="206"/>
      <c r="K202" s="206"/>
      <c r="L202" s="206"/>
      <c r="M202" s="206"/>
      <c r="N202" s="207" t="str">
        <f>IF(V202="","",IF((VLOOKUP(V202,'Tree height category'!$E$2:$F$77,2,FALSE))=0,"",(VLOOKUP(V202,'Tree height category'!$E$2:$F$77,2,FALSE))))</f>
        <v/>
      </c>
      <c r="O202" s="207" t="str">
        <f>IF(B202="","",(IF('SEB Sheet'!B$11="","",VLOOKUP('SEB Sheet'!B$11,'IBRA %'!A$4:E$385,4,FALSE))))</f>
        <v/>
      </c>
      <c r="P202" s="27"/>
      <c r="Q202" s="136" t="str">
        <f t="shared" si="33"/>
        <v/>
      </c>
      <c r="R202" s="22">
        <f t="shared" si="34"/>
        <v>0</v>
      </c>
      <c r="S202" s="139" t="str">
        <f t="shared" si="35"/>
        <v/>
      </c>
      <c r="T202" s="39" t="str">
        <f t="shared" si="36"/>
        <v/>
      </c>
      <c r="U202" s="137" t="str">
        <f t="shared" si="37"/>
        <v/>
      </c>
      <c r="V202" s="24" t="str">
        <f>IF(B202="","",VLOOKUP(B202,'Tree height category'!$A$2:$E$83,5,FALSE))</f>
        <v/>
      </c>
      <c r="W202" s="137" t="str">
        <f t="shared" si="42"/>
        <v/>
      </c>
      <c r="X202" s="137" t="str">
        <f t="shared" si="43"/>
        <v/>
      </c>
      <c r="Y202" s="23" t="str">
        <f t="shared" si="38"/>
        <v/>
      </c>
      <c r="Z202" s="25" t="str">
        <f t="shared" si="39"/>
        <v/>
      </c>
      <c r="AA202" s="26" t="str">
        <f t="shared" si="40"/>
        <v/>
      </c>
      <c r="AB202" s="221" t="str">
        <f t="shared" si="41"/>
        <v/>
      </c>
      <c r="AC202" s="26" t="str">
        <f>IF(P202="","",('SEB Sheet'!$B$8*(AA202*P202)*(IF(C202="",1,C202))))</f>
        <v/>
      </c>
      <c r="AD202" s="158" t="str">
        <f>IF(P202="","",((AC202/'SEB Sheet'!$B$9*'SEB Sheet'!$B$5/1000*'SEB Sheet'!$B$7*'SEB Sheet'!$B$6))*1.055)</f>
        <v/>
      </c>
      <c r="AE202" s="146"/>
      <c r="AF202" s="146"/>
      <c r="AG202" s="147" t="str">
        <f>IF(B202="","",(VLOOKUP(B202,'Tree height category'!$A$2:$C$83,2,FALSE)))</f>
        <v/>
      </c>
      <c r="AH202" s="148" t="str">
        <f>IF(B202="","",(VLOOKUP(B202,'Tree height category'!$A$2:$C$83,3,FALSE)))</f>
        <v/>
      </c>
      <c r="AI202" s="161"/>
      <c r="AJ202" s="161"/>
      <c r="AK202" s="161"/>
      <c r="AL202" s="162" t="str">
        <f>IF(B202="","",(VLOOKUP(B202,'Tree height category'!$A$2:$G$77,7,FALSE)))</f>
        <v/>
      </c>
      <c r="AM202" s="163"/>
    </row>
    <row r="203" spans="1:39" x14ac:dyDescent="0.25">
      <c r="A203" s="154">
        <v>197</v>
      </c>
      <c r="B203" s="203"/>
      <c r="C203" s="204"/>
      <c r="D203" s="205"/>
      <c r="E203" s="206"/>
      <c r="F203" s="206"/>
      <c r="G203" s="206"/>
      <c r="H203" s="206"/>
      <c r="I203" s="206"/>
      <c r="J203" s="206"/>
      <c r="K203" s="206"/>
      <c r="L203" s="206"/>
      <c r="M203" s="206"/>
      <c r="N203" s="207" t="str">
        <f>IF(V203="","",IF((VLOOKUP(V203,'Tree height category'!$E$2:$F$77,2,FALSE))=0,"",(VLOOKUP(V203,'Tree height category'!$E$2:$F$77,2,FALSE))))</f>
        <v/>
      </c>
      <c r="O203" s="207" t="str">
        <f>IF(B203="","",(IF('SEB Sheet'!B$11="","",VLOOKUP('SEB Sheet'!B$11,'IBRA %'!A$4:E$385,4,FALSE))))</f>
        <v/>
      </c>
      <c r="P203" s="27"/>
      <c r="Q203" s="136" t="str">
        <f t="shared" si="33"/>
        <v/>
      </c>
      <c r="R203" s="22">
        <f t="shared" si="34"/>
        <v>0</v>
      </c>
      <c r="S203" s="139" t="str">
        <f t="shared" si="35"/>
        <v/>
      </c>
      <c r="T203" s="39" t="str">
        <f t="shared" si="36"/>
        <v/>
      </c>
      <c r="U203" s="137" t="str">
        <f t="shared" si="37"/>
        <v/>
      </c>
      <c r="V203" s="24" t="str">
        <f>IF(B203="","",VLOOKUP(B203,'Tree height category'!$A$2:$E$83,5,FALSE))</f>
        <v/>
      </c>
      <c r="W203" s="137" t="str">
        <f t="shared" si="42"/>
        <v/>
      </c>
      <c r="X203" s="137" t="str">
        <f t="shared" si="43"/>
        <v/>
      </c>
      <c r="Y203" s="23" t="str">
        <f t="shared" si="38"/>
        <v/>
      </c>
      <c r="Z203" s="25" t="str">
        <f t="shared" si="39"/>
        <v/>
      </c>
      <c r="AA203" s="26" t="str">
        <f t="shared" si="40"/>
        <v/>
      </c>
      <c r="AB203" s="221" t="str">
        <f t="shared" si="41"/>
        <v/>
      </c>
      <c r="AC203" s="26" t="str">
        <f>IF(P203="","",('SEB Sheet'!$B$8*(AA203*P203)*(IF(C203="",1,C203))))</f>
        <v/>
      </c>
      <c r="AD203" s="158" t="str">
        <f>IF(P203="","",((AC203/'SEB Sheet'!$B$9*'SEB Sheet'!$B$5/1000*'SEB Sheet'!$B$7*'SEB Sheet'!$B$6))*1.055)</f>
        <v/>
      </c>
      <c r="AE203" s="146"/>
      <c r="AF203" s="146"/>
      <c r="AG203" s="147" t="str">
        <f>IF(B203="","",(VLOOKUP(B203,'Tree height category'!$A$2:$C$83,2,FALSE)))</f>
        <v/>
      </c>
      <c r="AH203" s="148" t="str">
        <f>IF(B203="","",(VLOOKUP(B203,'Tree height category'!$A$2:$C$83,3,FALSE)))</f>
        <v/>
      </c>
      <c r="AI203" s="161"/>
      <c r="AJ203" s="161"/>
      <c r="AK203" s="161"/>
      <c r="AL203" s="162" t="str">
        <f>IF(B203="","",(VLOOKUP(B203,'Tree height category'!$A$2:$G$77,7,FALSE)))</f>
        <v/>
      </c>
      <c r="AM203" s="163"/>
    </row>
    <row r="204" spans="1:39" x14ac:dyDescent="0.25">
      <c r="A204" s="154">
        <v>198</v>
      </c>
      <c r="B204" s="203"/>
      <c r="C204" s="204"/>
      <c r="D204" s="205"/>
      <c r="E204" s="206"/>
      <c r="F204" s="206"/>
      <c r="G204" s="206"/>
      <c r="H204" s="206"/>
      <c r="I204" s="206"/>
      <c r="J204" s="206"/>
      <c r="K204" s="206"/>
      <c r="L204" s="206"/>
      <c r="M204" s="206"/>
      <c r="N204" s="207" t="str">
        <f>IF(V204="","",IF((VLOOKUP(V204,'Tree height category'!$E$2:$F$77,2,FALSE))=0,"",(VLOOKUP(V204,'Tree height category'!$E$2:$F$77,2,FALSE))))</f>
        <v/>
      </c>
      <c r="O204" s="207" t="str">
        <f>IF(B204="","",(IF('SEB Sheet'!B$11="","",VLOOKUP('SEB Sheet'!B$11,'IBRA %'!A$4:E$385,4,FALSE))))</f>
        <v/>
      </c>
      <c r="P204" s="27"/>
      <c r="Q204" s="136" t="str">
        <f t="shared" si="33"/>
        <v/>
      </c>
      <c r="R204" s="22">
        <f t="shared" si="34"/>
        <v>0</v>
      </c>
      <c r="S204" s="139" t="str">
        <f t="shared" si="35"/>
        <v/>
      </c>
      <c r="T204" s="39" t="str">
        <f t="shared" si="36"/>
        <v/>
      </c>
      <c r="U204" s="137" t="str">
        <f t="shared" si="37"/>
        <v/>
      </c>
      <c r="V204" s="24" t="str">
        <f>IF(B204="","",VLOOKUP(B204,'Tree height category'!$A$2:$E$83,5,FALSE))</f>
        <v/>
      </c>
      <c r="W204" s="137" t="str">
        <f t="shared" si="42"/>
        <v/>
      </c>
      <c r="X204" s="137" t="str">
        <f t="shared" si="43"/>
        <v/>
      </c>
      <c r="Y204" s="23" t="str">
        <f t="shared" si="38"/>
        <v/>
      </c>
      <c r="Z204" s="25" t="str">
        <f t="shared" si="39"/>
        <v/>
      </c>
      <c r="AA204" s="26" t="str">
        <f t="shared" si="40"/>
        <v/>
      </c>
      <c r="AB204" s="221" t="str">
        <f t="shared" si="41"/>
        <v/>
      </c>
      <c r="AC204" s="26" t="str">
        <f>IF(P204="","",('SEB Sheet'!$B$8*(AA204*P204)*(IF(C204="",1,C204))))</f>
        <v/>
      </c>
      <c r="AD204" s="158" t="str">
        <f>IF(P204="","",((AC204/'SEB Sheet'!$B$9*'SEB Sheet'!$B$5/1000*'SEB Sheet'!$B$7*'SEB Sheet'!$B$6))*1.055)</f>
        <v/>
      </c>
      <c r="AE204" s="146"/>
      <c r="AF204" s="146"/>
      <c r="AG204" s="147" t="str">
        <f>IF(B204="","",(VLOOKUP(B204,'Tree height category'!$A$2:$C$83,2,FALSE)))</f>
        <v/>
      </c>
      <c r="AH204" s="148" t="str">
        <f>IF(B204="","",(VLOOKUP(B204,'Tree height category'!$A$2:$C$83,3,FALSE)))</f>
        <v/>
      </c>
      <c r="AI204" s="161"/>
      <c r="AJ204" s="161"/>
      <c r="AK204" s="161"/>
      <c r="AL204" s="162" t="str">
        <f>IF(B204="","",(VLOOKUP(B204,'Tree height category'!$A$2:$G$77,7,FALSE)))</f>
        <v/>
      </c>
      <c r="AM204" s="163"/>
    </row>
    <row r="205" spans="1:39" x14ac:dyDescent="0.25">
      <c r="A205" s="154">
        <v>199</v>
      </c>
      <c r="B205" s="203"/>
      <c r="C205" s="204"/>
      <c r="D205" s="205"/>
      <c r="E205" s="206"/>
      <c r="F205" s="206"/>
      <c r="G205" s="206"/>
      <c r="H205" s="206"/>
      <c r="I205" s="204"/>
      <c r="J205" s="204"/>
      <c r="K205" s="204"/>
      <c r="L205" s="204"/>
      <c r="M205" s="204"/>
      <c r="N205" s="207" t="str">
        <f>IF(V205="","",IF((VLOOKUP(V205,'Tree height category'!$E$2:$F$77,2,FALSE))=0,"",(VLOOKUP(V205,'Tree height category'!$E$2:$F$77,2,FALSE))))</f>
        <v/>
      </c>
      <c r="O205" s="207" t="str">
        <f>IF(B205="","",(IF('SEB Sheet'!B$11="","",VLOOKUP('SEB Sheet'!B$11,'IBRA %'!A$4:E$385,4,FALSE))))</f>
        <v/>
      </c>
      <c r="P205" s="27"/>
      <c r="Q205" s="136" t="str">
        <f t="shared" si="33"/>
        <v/>
      </c>
      <c r="R205" s="22">
        <f t="shared" si="34"/>
        <v>0</v>
      </c>
      <c r="S205" s="139" t="str">
        <f t="shared" si="35"/>
        <v/>
      </c>
      <c r="T205" s="39" t="str">
        <f t="shared" si="36"/>
        <v/>
      </c>
      <c r="U205" s="137" t="str">
        <f t="shared" si="37"/>
        <v/>
      </c>
      <c r="V205" s="24" t="str">
        <f>IF(B205="","",VLOOKUP(B205,'Tree height category'!$A$2:$E$83,5,FALSE))</f>
        <v/>
      </c>
      <c r="W205" s="137" t="str">
        <f t="shared" si="42"/>
        <v/>
      </c>
      <c r="X205" s="137" t="str">
        <f t="shared" si="43"/>
        <v/>
      </c>
      <c r="Y205" s="23" t="str">
        <f t="shared" si="38"/>
        <v/>
      </c>
      <c r="Z205" s="25" t="str">
        <f t="shared" si="39"/>
        <v/>
      </c>
      <c r="AA205" s="26" t="str">
        <f t="shared" si="40"/>
        <v/>
      </c>
      <c r="AB205" s="221" t="str">
        <f t="shared" si="41"/>
        <v/>
      </c>
      <c r="AC205" s="26" t="str">
        <f>IF(P205="","",('SEB Sheet'!$B$8*(AA205*P205)*(IF(C205="",1,C205))))</f>
        <v/>
      </c>
      <c r="AD205" s="158" t="str">
        <f>IF(P205="","",((AC205/'SEB Sheet'!$B$9*'SEB Sheet'!$B$5/1000*'SEB Sheet'!$B$7*'SEB Sheet'!$B$6))*1.055)</f>
        <v/>
      </c>
      <c r="AE205" s="146"/>
      <c r="AF205" s="146"/>
      <c r="AG205" s="147" t="str">
        <f>IF(B205="","",(VLOOKUP(B205,'Tree height category'!$A$2:$C$83,2,FALSE)))</f>
        <v/>
      </c>
      <c r="AH205" s="148" t="str">
        <f>IF(B205="","",(VLOOKUP(B205,'Tree height category'!$A$2:$C$83,3,FALSE)))</f>
        <v/>
      </c>
      <c r="AI205" s="161"/>
      <c r="AJ205" s="161"/>
      <c r="AK205" s="161"/>
      <c r="AL205" s="162" t="str">
        <f>IF(B205="","",(VLOOKUP(B205,'Tree height category'!$A$2:$G$77,7,FALSE)))</f>
        <v/>
      </c>
      <c r="AM205" s="163"/>
    </row>
    <row r="206" spans="1:39" x14ac:dyDescent="0.25">
      <c r="A206" s="154">
        <v>200</v>
      </c>
      <c r="B206" s="203"/>
      <c r="C206" s="204"/>
      <c r="D206" s="205"/>
      <c r="E206" s="206"/>
      <c r="F206" s="206"/>
      <c r="G206" s="206"/>
      <c r="H206" s="206"/>
      <c r="I206" s="206"/>
      <c r="J206" s="206"/>
      <c r="K206" s="206"/>
      <c r="L206" s="206"/>
      <c r="M206" s="206"/>
      <c r="N206" s="207" t="str">
        <f>IF(V206="","",IF((VLOOKUP(V206,'Tree height category'!$E$2:$F$77,2,FALSE))=0,"",(VLOOKUP(V206,'Tree height category'!$E$2:$F$77,2,FALSE))))</f>
        <v/>
      </c>
      <c r="O206" s="207" t="str">
        <f>IF(B206="","",(IF('SEB Sheet'!B$11="","",VLOOKUP('SEB Sheet'!B$11,'IBRA %'!A$4:E$385,4,FALSE))))</f>
        <v/>
      </c>
      <c r="P206" s="27"/>
      <c r="Q206" s="136" t="str">
        <f t="shared" si="33"/>
        <v/>
      </c>
      <c r="R206" s="22">
        <f t="shared" si="34"/>
        <v>0</v>
      </c>
      <c r="S206" s="139" t="str">
        <f t="shared" si="35"/>
        <v/>
      </c>
      <c r="T206" s="39" t="str">
        <f t="shared" si="36"/>
        <v/>
      </c>
      <c r="U206" s="137" t="str">
        <f t="shared" si="37"/>
        <v/>
      </c>
      <c r="V206" s="24" t="str">
        <f>IF(B206="","",VLOOKUP(B206,'Tree height category'!$A$2:$E$83,5,FALSE))</f>
        <v/>
      </c>
      <c r="W206" s="137" t="str">
        <f t="shared" si="42"/>
        <v/>
      </c>
      <c r="X206" s="137" t="str">
        <f t="shared" si="43"/>
        <v/>
      </c>
      <c r="Y206" s="23" t="str">
        <f t="shared" si="38"/>
        <v/>
      </c>
      <c r="Z206" s="25" t="str">
        <f t="shared" si="39"/>
        <v/>
      </c>
      <c r="AA206" s="26" t="str">
        <f t="shared" si="40"/>
        <v/>
      </c>
      <c r="AB206" s="221" t="str">
        <f t="shared" si="41"/>
        <v/>
      </c>
      <c r="AC206" s="26" t="str">
        <f>IF(P206="","",('SEB Sheet'!$B$8*(AA206*P206)*(IF(C206="",1,C206))))</f>
        <v/>
      </c>
      <c r="AD206" s="158" t="str">
        <f>IF(P206="","",((AC206/'SEB Sheet'!$B$9*'SEB Sheet'!$B$5/1000*'SEB Sheet'!$B$7*'SEB Sheet'!$B$6))*1.055)</f>
        <v/>
      </c>
      <c r="AE206" s="146"/>
      <c r="AF206" s="146"/>
      <c r="AG206" s="147" t="str">
        <f>IF(B206="","",(VLOOKUP(B206,'Tree height category'!$A$2:$C$83,2,FALSE)))</f>
        <v/>
      </c>
      <c r="AH206" s="148" t="str">
        <f>IF(B206="","",(VLOOKUP(B206,'Tree height category'!$A$2:$C$83,3,FALSE)))</f>
        <v/>
      </c>
      <c r="AI206" s="161"/>
      <c r="AJ206" s="161"/>
      <c r="AK206" s="161"/>
      <c r="AL206" s="162" t="str">
        <f>IF(B206="","",(VLOOKUP(B206,'Tree height category'!$A$2:$G$77,7,FALSE)))</f>
        <v/>
      </c>
      <c r="AM206" s="163"/>
    </row>
    <row r="207" spans="1:39" x14ac:dyDescent="0.25">
      <c r="A207" s="154">
        <v>201</v>
      </c>
      <c r="B207" s="203"/>
      <c r="C207" s="204"/>
      <c r="D207" s="205"/>
      <c r="E207" s="206"/>
      <c r="F207" s="206"/>
      <c r="G207" s="206"/>
      <c r="H207" s="206"/>
      <c r="I207" s="206"/>
      <c r="J207" s="206"/>
      <c r="K207" s="206"/>
      <c r="L207" s="206"/>
      <c r="M207" s="206"/>
      <c r="N207" s="207" t="str">
        <f>IF(V207="","",IF((VLOOKUP(V207,'Tree height category'!$E$2:$F$77,2,FALSE))=0,"",(VLOOKUP(V207,'Tree height category'!$E$2:$F$77,2,FALSE))))</f>
        <v/>
      </c>
      <c r="O207" s="207" t="str">
        <f>IF(B207="","",(IF('SEB Sheet'!B$11="","",VLOOKUP('SEB Sheet'!B$11,'IBRA %'!A$4:E$385,4,FALSE))))</f>
        <v/>
      </c>
      <c r="P207" s="27"/>
      <c r="Q207" s="136" t="str">
        <f t="shared" si="33"/>
        <v/>
      </c>
      <c r="R207" s="22">
        <f t="shared" si="34"/>
        <v>0</v>
      </c>
      <c r="S207" s="139" t="str">
        <f t="shared" si="35"/>
        <v/>
      </c>
      <c r="T207" s="39" t="str">
        <f t="shared" si="36"/>
        <v/>
      </c>
      <c r="U207" s="137" t="str">
        <f t="shared" si="37"/>
        <v/>
      </c>
      <c r="V207" s="24" t="str">
        <f>IF(B207="","",VLOOKUP(B207,'Tree height category'!$A$2:$E$83,5,FALSE))</f>
        <v/>
      </c>
      <c r="W207" s="137" t="str">
        <f t="shared" si="42"/>
        <v/>
      </c>
      <c r="X207" s="137" t="str">
        <f t="shared" si="43"/>
        <v/>
      </c>
      <c r="Y207" s="23" t="str">
        <f t="shared" si="38"/>
        <v/>
      </c>
      <c r="Z207" s="25" t="str">
        <f t="shared" si="39"/>
        <v/>
      </c>
      <c r="AA207" s="26" t="str">
        <f t="shared" si="40"/>
        <v/>
      </c>
      <c r="AB207" s="221" t="str">
        <f t="shared" si="41"/>
        <v/>
      </c>
      <c r="AC207" s="26" t="str">
        <f>IF(P207="","",('SEB Sheet'!$B$8*(AA207*P207)*(IF(C207="",1,C207))))</f>
        <v/>
      </c>
      <c r="AD207" s="158" t="str">
        <f>IF(P207="","",((AC207/'SEB Sheet'!$B$9*'SEB Sheet'!$B$5/1000*'SEB Sheet'!$B$7*'SEB Sheet'!$B$6))*1.055)</f>
        <v/>
      </c>
      <c r="AE207" s="146"/>
      <c r="AF207" s="146"/>
      <c r="AG207" s="147" t="str">
        <f>IF(B207="","",(VLOOKUP(B207,'Tree height category'!$A$2:$C$83,2,FALSE)))</f>
        <v/>
      </c>
      <c r="AH207" s="148" t="str">
        <f>IF(B207="","",(VLOOKUP(B207,'Tree height category'!$A$2:$C$83,3,FALSE)))</f>
        <v/>
      </c>
      <c r="AI207" s="161"/>
      <c r="AJ207" s="161"/>
      <c r="AK207" s="161"/>
      <c r="AL207" s="162" t="str">
        <f>IF(B207="","",(VLOOKUP(B207,'Tree height category'!$A$2:$G$77,7,FALSE)))</f>
        <v/>
      </c>
      <c r="AM207" s="163"/>
    </row>
    <row r="208" spans="1:39" x14ac:dyDescent="0.25">
      <c r="A208" s="154">
        <v>202</v>
      </c>
      <c r="B208" s="203"/>
      <c r="C208" s="204"/>
      <c r="D208" s="205"/>
      <c r="E208" s="206"/>
      <c r="F208" s="206"/>
      <c r="G208" s="206"/>
      <c r="H208" s="206"/>
      <c r="I208" s="206"/>
      <c r="J208" s="206"/>
      <c r="K208" s="206"/>
      <c r="L208" s="206"/>
      <c r="M208" s="206"/>
      <c r="N208" s="207" t="str">
        <f>IF(V208="","",IF((VLOOKUP(V208,'Tree height category'!$E$2:$F$77,2,FALSE))=0,"",(VLOOKUP(V208,'Tree height category'!$E$2:$F$77,2,FALSE))))</f>
        <v/>
      </c>
      <c r="O208" s="207" t="str">
        <f>IF(B208="","",(IF('SEB Sheet'!B$11="","",VLOOKUP('SEB Sheet'!B$11,'IBRA %'!A$4:E$385,4,FALSE))))</f>
        <v/>
      </c>
      <c r="P208" s="27"/>
      <c r="Q208" s="136" t="str">
        <f t="shared" si="33"/>
        <v/>
      </c>
      <c r="R208" s="22">
        <f t="shared" si="34"/>
        <v>0</v>
      </c>
      <c r="S208" s="139" t="str">
        <f t="shared" si="35"/>
        <v/>
      </c>
      <c r="T208" s="39" t="str">
        <f t="shared" si="36"/>
        <v/>
      </c>
      <c r="U208" s="137" t="str">
        <f t="shared" si="37"/>
        <v/>
      </c>
      <c r="V208" s="24" t="str">
        <f>IF(B208="","",VLOOKUP(B208,'Tree height category'!$A$2:$E$83,5,FALSE))</f>
        <v/>
      </c>
      <c r="W208" s="137" t="str">
        <f t="shared" si="42"/>
        <v/>
      </c>
      <c r="X208" s="137" t="str">
        <f t="shared" si="43"/>
        <v/>
      </c>
      <c r="Y208" s="23" t="str">
        <f t="shared" si="38"/>
        <v/>
      </c>
      <c r="Z208" s="25" t="str">
        <f t="shared" si="39"/>
        <v/>
      </c>
      <c r="AA208" s="26" t="str">
        <f t="shared" si="40"/>
        <v/>
      </c>
      <c r="AB208" s="221" t="str">
        <f t="shared" si="41"/>
        <v/>
      </c>
      <c r="AC208" s="26" t="str">
        <f>IF(P208="","",('SEB Sheet'!$B$8*(AA208*P208)*(IF(C208="",1,C208))))</f>
        <v/>
      </c>
      <c r="AD208" s="158" t="str">
        <f>IF(P208="","",((AC208/'SEB Sheet'!$B$9*'SEB Sheet'!$B$5/1000*'SEB Sheet'!$B$7*'SEB Sheet'!$B$6))*1.055)</f>
        <v/>
      </c>
      <c r="AE208" s="146"/>
      <c r="AF208" s="146"/>
      <c r="AG208" s="147" t="str">
        <f>IF(B208="","",(VLOOKUP(B208,'Tree height category'!$A$2:$C$83,2,FALSE)))</f>
        <v/>
      </c>
      <c r="AH208" s="148" t="str">
        <f>IF(B208="","",(VLOOKUP(B208,'Tree height category'!$A$2:$C$83,3,FALSE)))</f>
        <v/>
      </c>
      <c r="AI208" s="161"/>
      <c r="AJ208" s="161"/>
      <c r="AK208" s="161"/>
      <c r="AL208" s="162" t="str">
        <f>IF(B208="","",(VLOOKUP(B208,'Tree height category'!$A$2:$G$77,7,FALSE)))</f>
        <v/>
      </c>
      <c r="AM208" s="163"/>
    </row>
    <row r="209" spans="1:39" x14ac:dyDescent="0.25">
      <c r="A209" s="154">
        <v>203</v>
      </c>
      <c r="B209" s="203"/>
      <c r="C209" s="204"/>
      <c r="D209" s="205"/>
      <c r="E209" s="206"/>
      <c r="F209" s="206"/>
      <c r="G209" s="206"/>
      <c r="H209" s="206"/>
      <c r="I209" s="206"/>
      <c r="J209" s="206"/>
      <c r="K209" s="206"/>
      <c r="L209" s="206"/>
      <c r="M209" s="206"/>
      <c r="N209" s="207" t="str">
        <f>IF(V209="","",IF((VLOOKUP(V209,'Tree height category'!$E$2:$F$77,2,FALSE))=0,"",(VLOOKUP(V209,'Tree height category'!$E$2:$F$77,2,FALSE))))</f>
        <v/>
      </c>
      <c r="O209" s="207" t="str">
        <f>IF(B209="","",(IF('SEB Sheet'!B$11="","",VLOOKUP('SEB Sheet'!B$11,'IBRA %'!A$4:E$385,4,FALSE))))</f>
        <v/>
      </c>
      <c r="P209" s="27"/>
      <c r="Q209" s="136" t="str">
        <f t="shared" si="33"/>
        <v/>
      </c>
      <c r="R209" s="22">
        <f t="shared" si="34"/>
        <v>0</v>
      </c>
      <c r="S209" s="139" t="str">
        <f t="shared" si="35"/>
        <v/>
      </c>
      <c r="T209" s="39" t="str">
        <f t="shared" si="36"/>
        <v/>
      </c>
      <c r="U209" s="137" t="str">
        <f t="shared" si="37"/>
        <v/>
      </c>
      <c r="V209" s="24" t="str">
        <f>IF(B209="","",VLOOKUP(B209,'Tree height category'!$A$2:$E$83,5,FALSE))</f>
        <v/>
      </c>
      <c r="W209" s="137" t="str">
        <f t="shared" si="42"/>
        <v/>
      </c>
      <c r="X209" s="137" t="str">
        <f t="shared" si="43"/>
        <v/>
      </c>
      <c r="Y209" s="23" t="str">
        <f t="shared" si="38"/>
        <v/>
      </c>
      <c r="Z209" s="25" t="str">
        <f t="shared" si="39"/>
        <v/>
      </c>
      <c r="AA209" s="26" t="str">
        <f t="shared" si="40"/>
        <v/>
      </c>
      <c r="AB209" s="221" t="str">
        <f t="shared" si="41"/>
        <v/>
      </c>
      <c r="AC209" s="26" t="str">
        <f>IF(P209="","",('SEB Sheet'!$B$8*(AA209*P209)*(IF(C209="",1,C209))))</f>
        <v/>
      </c>
      <c r="AD209" s="158" t="str">
        <f>IF(P209="","",((AC209/'SEB Sheet'!$B$9*'SEB Sheet'!$B$5/1000*'SEB Sheet'!$B$7*'SEB Sheet'!$B$6))*1.055)</f>
        <v/>
      </c>
      <c r="AE209" s="146"/>
      <c r="AF209" s="146"/>
      <c r="AG209" s="147" t="str">
        <f>IF(B209="","",(VLOOKUP(B209,'Tree height category'!$A$2:$C$83,2,FALSE)))</f>
        <v/>
      </c>
      <c r="AH209" s="148" t="str">
        <f>IF(B209="","",(VLOOKUP(B209,'Tree height category'!$A$2:$C$83,3,FALSE)))</f>
        <v/>
      </c>
      <c r="AI209" s="161"/>
      <c r="AJ209" s="161"/>
      <c r="AK209" s="161"/>
      <c r="AL209" s="162" t="str">
        <f>IF(B209="","",(VLOOKUP(B209,'Tree height category'!$A$2:$G$77,7,FALSE)))</f>
        <v/>
      </c>
      <c r="AM209" s="163"/>
    </row>
    <row r="210" spans="1:39" x14ac:dyDescent="0.25">
      <c r="A210" s="154">
        <v>204</v>
      </c>
      <c r="B210" s="203"/>
      <c r="C210" s="204"/>
      <c r="D210" s="205"/>
      <c r="E210" s="206"/>
      <c r="F210" s="206"/>
      <c r="G210" s="206"/>
      <c r="H210" s="206"/>
      <c r="I210" s="206"/>
      <c r="J210" s="206"/>
      <c r="K210" s="206"/>
      <c r="L210" s="206"/>
      <c r="M210" s="206"/>
      <c r="N210" s="207" t="str">
        <f>IF(V210="","",IF((VLOOKUP(V210,'Tree height category'!$E$2:$F$77,2,FALSE))=0,"",(VLOOKUP(V210,'Tree height category'!$E$2:$F$77,2,FALSE))))</f>
        <v/>
      </c>
      <c r="O210" s="207" t="str">
        <f>IF(B210="","",(IF('SEB Sheet'!B$11="","",VLOOKUP('SEB Sheet'!B$11,'IBRA %'!A$4:E$385,4,FALSE))))</f>
        <v/>
      </c>
      <c r="P210" s="27"/>
      <c r="Q210" s="136" t="str">
        <f t="shared" si="33"/>
        <v/>
      </c>
      <c r="R210" s="22">
        <f t="shared" si="34"/>
        <v>0</v>
      </c>
      <c r="S210" s="139" t="str">
        <f t="shared" si="35"/>
        <v/>
      </c>
      <c r="T210" s="39" t="str">
        <f t="shared" si="36"/>
        <v/>
      </c>
      <c r="U210" s="137" t="str">
        <f t="shared" si="37"/>
        <v/>
      </c>
      <c r="V210" s="24" t="str">
        <f>IF(B210="","",VLOOKUP(B210,'Tree height category'!$A$2:$E$83,5,FALSE))</f>
        <v/>
      </c>
      <c r="W210" s="137" t="str">
        <f t="shared" si="42"/>
        <v/>
      </c>
      <c r="X210" s="137" t="str">
        <f t="shared" si="43"/>
        <v/>
      </c>
      <c r="Y210" s="23" t="str">
        <f t="shared" si="38"/>
        <v/>
      </c>
      <c r="Z210" s="25" t="str">
        <f t="shared" si="39"/>
        <v/>
      </c>
      <c r="AA210" s="26" t="str">
        <f t="shared" si="40"/>
        <v/>
      </c>
      <c r="AB210" s="221" t="str">
        <f t="shared" si="41"/>
        <v/>
      </c>
      <c r="AC210" s="26" t="str">
        <f>IF(P210="","",('SEB Sheet'!$B$8*(AA210*P210)*(IF(C210="",1,C210))))</f>
        <v/>
      </c>
      <c r="AD210" s="158" t="str">
        <f>IF(P210="","",((AC210/'SEB Sheet'!$B$9*'SEB Sheet'!$B$5/1000*'SEB Sheet'!$B$7*'SEB Sheet'!$B$6))*1.055)</f>
        <v/>
      </c>
      <c r="AE210" s="146"/>
      <c r="AF210" s="146"/>
      <c r="AG210" s="147" t="str">
        <f>IF(B210="","",(VLOOKUP(B210,'Tree height category'!$A$2:$C$83,2,FALSE)))</f>
        <v/>
      </c>
      <c r="AH210" s="148" t="str">
        <f>IF(B210="","",(VLOOKUP(B210,'Tree height category'!$A$2:$C$83,3,FALSE)))</f>
        <v/>
      </c>
      <c r="AI210" s="161"/>
      <c r="AJ210" s="161"/>
      <c r="AK210" s="161"/>
      <c r="AL210" s="162" t="str">
        <f>IF(B210="","",(VLOOKUP(B210,'Tree height category'!$A$2:$G$77,7,FALSE)))</f>
        <v/>
      </c>
      <c r="AM210" s="163"/>
    </row>
    <row r="211" spans="1:39" x14ac:dyDescent="0.25">
      <c r="A211" s="154">
        <v>205</v>
      </c>
      <c r="B211" s="203"/>
      <c r="C211" s="204"/>
      <c r="D211" s="205"/>
      <c r="E211" s="206"/>
      <c r="F211" s="206"/>
      <c r="G211" s="206"/>
      <c r="H211" s="206"/>
      <c r="I211" s="206"/>
      <c r="J211" s="206"/>
      <c r="K211" s="206"/>
      <c r="L211" s="206"/>
      <c r="M211" s="206"/>
      <c r="N211" s="207" t="str">
        <f>IF(V211="","",IF((VLOOKUP(V211,'Tree height category'!$E$2:$F$77,2,FALSE))=0,"",(VLOOKUP(V211,'Tree height category'!$E$2:$F$77,2,FALSE))))</f>
        <v/>
      </c>
      <c r="O211" s="207" t="str">
        <f>IF(B211="","",(IF('SEB Sheet'!B$11="","",VLOOKUP('SEB Sheet'!B$11,'IBRA %'!A$4:E$385,4,FALSE))))</f>
        <v/>
      </c>
      <c r="P211" s="27"/>
      <c r="Q211" s="136" t="str">
        <f t="shared" si="33"/>
        <v/>
      </c>
      <c r="R211" s="22">
        <f t="shared" si="34"/>
        <v>0</v>
      </c>
      <c r="S211" s="139" t="str">
        <f t="shared" si="35"/>
        <v/>
      </c>
      <c r="T211" s="39" t="str">
        <f t="shared" si="36"/>
        <v/>
      </c>
      <c r="U211" s="137" t="str">
        <f t="shared" si="37"/>
        <v/>
      </c>
      <c r="V211" s="24" t="str">
        <f>IF(B211="","",VLOOKUP(B211,'Tree height category'!$A$2:$E$83,5,FALSE))</f>
        <v/>
      </c>
      <c r="W211" s="137" t="str">
        <f t="shared" si="42"/>
        <v/>
      </c>
      <c r="X211" s="137" t="str">
        <f t="shared" si="43"/>
        <v/>
      </c>
      <c r="Y211" s="23" t="str">
        <f t="shared" si="38"/>
        <v/>
      </c>
      <c r="Z211" s="25" t="str">
        <f t="shared" si="39"/>
        <v/>
      </c>
      <c r="AA211" s="26" t="str">
        <f t="shared" si="40"/>
        <v/>
      </c>
      <c r="AB211" s="221" t="str">
        <f t="shared" si="41"/>
        <v/>
      </c>
      <c r="AC211" s="26" t="str">
        <f>IF(P211="","",('SEB Sheet'!$B$8*(AA211*P211)*(IF(C211="",1,C211))))</f>
        <v/>
      </c>
      <c r="AD211" s="158" t="str">
        <f>IF(P211="","",((AC211/'SEB Sheet'!$B$9*'SEB Sheet'!$B$5/1000*'SEB Sheet'!$B$7*'SEB Sheet'!$B$6))*1.055)</f>
        <v/>
      </c>
      <c r="AE211" s="146"/>
      <c r="AF211" s="146"/>
      <c r="AG211" s="147" t="str">
        <f>IF(B211="","",(VLOOKUP(B211,'Tree height category'!$A$2:$C$83,2,FALSE)))</f>
        <v/>
      </c>
      <c r="AH211" s="148" t="str">
        <f>IF(B211="","",(VLOOKUP(B211,'Tree height category'!$A$2:$C$83,3,FALSE)))</f>
        <v/>
      </c>
      <c r="AI211" s="161"/>
      <c r="AJ211" s="161"/>
      <c r="AK211" s="161"/>
      <c r="AL211" s="162" t="str">
        <f>IF(B211="","",(VLOOKUP(B211,'Tree height category'!$A$2:$G$77,7,FALSE)))</f>
        <v/>
      </c>
      <c r="AM211" s="163"/>
    </row>
    <row r="212" spans="1:39" x14ac:dyDescent="0.25">
      <c r="A212" s="154">
        <v>206</v>
      </c>
      <c r="B212" s="203"/>
      <c r="C212" s="204"/>
      <c r="D212" s="205"/>
      <c r="E212" s="206"/>
      <c r="F212" s="206"/>
      <c r="G212" s="206"/>
      <c r="H212" s="206"/>
      <c r="I212" s="206"/>
      <c r="J212" s="206"/>
      <c r="K212" s="206"/>
      <c r="L212" s="206"/>
      <c r="M212" s="206"/>
      <c r="N212" s="207" t="str">
        <f>IF(V212="","",IF((VLOOKUP(V212,'Tree height category'!$E$2:$F$77,2,FALSE))=0,"",(VLOOKUP(V212,'Tree height category'!$E$2:$F$77,2,FALSE))))</f>
        <v/>
      </c>
      <c r="O212" s="207" t="str">
        <f>IF(B212="","",(IF('SEB Sheet'!B$11="","",VLOOKUP('SEB Sheet'!B$11,'IBRA %'!A$4:E$385,4,FALSE))))</f>
        <v/>
      </c>
      <c r="P212" s="27"/>
      <c r="Q212" s="136" t="str">
        <f t="shared" si="33"/>
        <v/>
      </c>
      <c r="R212" s="22">
        <f t="shared" si="34"/>
        <v>0</v>
      </c>
      <c r="S212" s="139" t="str">
        <f t="shared" si="35"/>
        <v/>
      </c>
      <c r="T212" s="39" t="str">
        <f t="shared" si="36"/>
        <v/>
      </c>
      <c r="U212" s="137" t="str">
        <f t="shared" si="37"/>
        <v/>
      </c>
      <c r="V212" s="24" t="str">
        <f>IF(B212="","",VLOOKUP(B212,'Tree height category'!$A$2:$E$83,5,FALSE))</f>
        <v/>
      </c>
      <c r="W212" s="137" t="str">
        <f t="shared" si="42"/>
        <v/>
      </c>
      <c r="X212" s="137" t="str">
        <f t="shared" si="43"/>
        <v/>
      </c>
      <c r="Y212" s="23" t="str">
        <f t="shared" si="38"/>
        <v/>
      </c>
      <c r="Z212" s="25" t="str">
        <f t="shared" si="39"/>
        <v/>
      </c>
      <c r="AA212" s="26" t="str">
        <f t="shared" si="40"/>
        <v/>
      </c>
      <c r="AB212" s="221" t="str">
        <f t="shared" si="41"/>
        <v/>
      </c>
      <c r="AC212" s="26" t="str">
        <f>IF(P212="","",('SEB Sheet'!$B$8*(AA212*P212)*(IF(C212="",1,C212))))</f>
        <v/>
      </c>
      <c r="AD212" s="158" t="str">
        <f>IF(P212="","",((AC212/'SEB Sheet'!$B$9*'SEB Sheet'!$B$5/1000*'SEB Sheet'!$B$7*'SEB Sheet'!$B$6))*1.055)</f>
        <v/>
      </c>
      <c r="AE212" s="146"/>
      <c r="AF212" s="146"/>
      <c r="AG212" s="147" t="str">
        <f>IF(B212="","",(VLOOKUP(B212,'Tree height category'!$A$2:$C$83,2,FALSE)))</f>
        <v/>
      </c>
      <c r="AH212" s="148" t="str">
        <f>IF(B212="","",(VLOOKUP(B212,'Tree height category'!$A$2:$C$83,3,FALSE)))</f>
        <v/>
      </c>
      <c r="AI212" s="161"/>
      <c r="AJ212" s="161"/>
      <c r="AK212" s="161"/>
      <c r="AL212" s="162" t="str">
        <f>IF(B212="","",(VLOOKUP(B212,'Tree height category'!$A$2:$G$77,7,FALSE)))</f>
        <v/>
      </c>
      <c r="AM212" s="163"/>
    </row>
    <row r="213" spans="1:39" x14ac:dyDescent="0.25">
      <c r="A213" s="154">
        <v>207</v>
      </c>
      <c r="B213" s="203"/>
      <c r="C213" s="204"/>
      <c r="D213" s="205"/>
      <c r="E213" s="206"/>
      <c r="F213" s="206"/>
      <c r="G213" s="206"/>
      <c r="H213" s="206"/>
      <c r="I213" s="206"/>
      <c r="J213" s="206"/>
      <c r="K213" s="206"/>
      <c r="L213" s="206"/>
      <c r="M213" s="206"/>
      <c r="N213" s="207" t="str">
        <f>IF(V213="","",IF((VLOOKUP(V213,'Tree height category'!$E$2:$F$77,2,FALSE))=0,"",(VLOOKUP(V213,'Tree height category'!$E$2:$F$77,2,FALSE))))</f>
        <v/>
      </c>
      <c r="O213" s="207" t="str">
        <f>IF(B213="","",(IF('SEB Sheet'!B$11="","",VLOOKUP('SEB Sheet'!B$11,'IBRA %'!A$4:E$385,4,FALSE))))</f>
        <v/>
      </c>
      <c r="P213" s="27"/>
      <c r="Q213" s="136" t="str">
        <f t="shared" si="33"/>
        <v/>
      </c>
      <c r="R213" s="22">
        <f t="shared" si="34"/>
        <v>0</v>
      </c>
      <c r="S213" s="139" t="str">
        <f t="shared" si="35"/>
        <v/>
      </c>
      <c r="T213" s="39" t="str">
        <f t="shared" si="36"/>
        <v/>
      </c>
      <c r="U213" s="137" t="str">
        <f t="shared" si="37"/>
        <v/>
      </c>
      <c r="V213" s="24" t="str">
        <f>IF(B213="","",VLOOKUP(B213,'Tree height category'!$A$2:$E$83,5,FALSE))</f>
        <v/>
      </c>
      <c r="W213" s="137" t="str">
        <f t="shared" si="42"/>
        <v/>
      </c>
      <c r="X213" s="137" t="str">
        <f t="shared" si="43"/>
        <v/>
      </c>
      <c r="Y213" s="23" t="str">
        <f t="shared" si="38"/>
        <v/>
      </c>
      <c r="Z213" s="25" t="str">
        <f t="shared" si="39"/>
        <v/>
      </c>
      <c r="AA213" s="26" t="str">
        <f t="shared" si="40"/>
        <v/>
      </c>
      <c r="AB213" s="221" t="str">
        <f t="shared" si="41"/>
        <v/>
      </c>
      <c r="AC213" s="26" t="str">
        <f>IF(P213="","",('SEB Sheet'!$B$8*(AA213*P213)*(IF(C213="",1,C213))))</f>
        <v/>
      </c>
      <c r="AD213" s="158" t="str">
        <f>IF(P213="","",((AC213/'SEB Sheet'!$B$9*'SEB Sheet'!$B$5/1000*'SEB Sheet'!$B$7*'SEB Sheet'!$B$6))*1.055)</f>
        <v/>
      </c>
      <c r="AE213" s="146"/>
      <c r="AF213" s="146"/>
      <c r="AG213" s="147" t="str">
        <f>IF(B213="","",(VLOOKUP(B213,'Tree height category'!$A$2:$C$83,2,FALSE)))</f>
        <v/>
      </c>
      <c r="AH213" s="148" t="str">
        <f>IF(B213="","",(VLOOKUP(B213,'Tree height category'!$A$2:$C$83,3,FALSE)))</f>
        <v/>
      </c>
      <c r="AI213" s="161"/>
      <c r="AJ213" s="161"/>
      <c r="AK213" s="161"/>
      <c r="AL213" s="162" t="str">
        <f>IF(B213="","",(VLOOKUP(B213,'Tree height category'!$A$2:$G$77,7,FALSE)))</f>
        <v/>
      </c>
      <c r="AM213" s="163"/>
    </row>
    <row r="214" spans="1:39" x14ac:dyDescent="0.25">
      <c r="A214" s="154">
        <v>208</v>
      </c>
      <c r="B214" s="203"/>
      <c r="C214" s="204"/>
      <c r="D214" s="205"/>
      <c r="E214" s="206"/>
      <c r="F214" s="206"/>
      <c r="G214" s="206"/>
      <c r="H214" s="206"/>
      <c r="I214" s="206"/>
      <c r="J214" s="206"/>
      <c r="K214" s="206"/>
      <c r="L214" s="206"/>
      <c r="M214" s="206"/>
      <c r="N214" s="207" t="str">
        <f>IF(V214="","",IF((VLOOKUP(V214,'Tree height category'!$E$2:$F$77,2,FALSE))=0,"",(VLOOKUP(V214,'Tree height category'!$E$2:$F$77,2,FALSE))))</f>
        <v/>
      </c>
      <c r="O214" s="207" t="str">
        <f>IF(B214="","",(IF('SEB Sheet'!B$11="","",VLOOKUP('SEB Sheet'!B$11,'IBRA %'!A$4:E$385,4,FALSE))))</f>
        <v/>
      </c>
      <c r="P214" s="27"/>
      <c r="Q214" s="136" t="str">
        <f t="shared" si="33"/>
        <v/>
      </c>
      <c r="R214" s="22">
        <f t="shared" si="34"/>
        <v>0</v>
      </c>
      <c r="S214" s="139" t="str">
        <f t="shared" si="35"/>
        <v/>
      </c>
      <c r="T214" s="39" t="str">
        <f t="shared" si="36"/>
        <v/>
      </c>
      <c r="U214" s="137" t="str">
        <f t="shared" si="37"/>
        <v/>
      </c>
      <c r="V214" s="24" t="str">
        <f>IF(B214="","",VLOOKUP(B214,'Tree height category'!$A$2:$E$83,5,FALSE))</f>
        <v/>
      </c>
      <c r="W214" s="137" t="str">
        <f t="shared" si="42"/>
        <v/>
      </c>
      <c r="X214" s="137" t="str">
        <f t="shared" si="43"/>
        <v/>
      </c>
      <c r="Y214" s="23" t="str">
        <f t="shared" si="38"/>
        <v/>
      </c>
      <c r="Z214" s="25" t="str">
        <f t="shared" si="39"/>
        <v/>
      </c>
      <c r="AA214" s="26" t="str">
        <f t="shared" si="40"/>
        <v/>
      </c>
      <c r="AB214" s="221" t="str">
        <f t="shared" si="41"/>
        <v/>
      </c>
      <c r="AC214" s="26" t="str">
        <f>IF(P214="","",('SEB Sheet'!$B$8*(AA214*P214)*(IF(C214="",1,C214))))</f>
        <v/>
      </c>
      <c r="AD214" s="158" t="str">
        <f>IF(P214="","",((AC214/'SEB Sheet'!$B$9*'SEB Sheet'!$B$5/1000*'SEB Sheet'!$B$7*'SEB Sheet'!$B$6))*1.055)</f>
        <v/>
      </c>
      <c r="AE214" s="146"/>
      <c r="AF214" s="146"/>
      <c r="AG214" s="147" t="str">
        <f>IF(B214="","",(VLOOKUP(B214,'Tree height category'!$A$2:$C$83,2,FALSE)))</f>
        <v/>
      </c>
      <c r="AH214" s="148" t="str">
        <f>IF(B214="","",(VLOOKUP(B214,'Tree height category'!$A$2:$C$83,3,FALSE)))</f>
        <v/>
      </c>
      <c r="AI214" s="161"/>
      <c r="AJ214" s="161"/>
      <c r="AK214" s="161"/>
      <c r="AL214" s="162" t="str">
        <f>IF(B214="","",(VLOOKUP(B214,'Tree height category'!$A$2:$G$77,7,FALSE)))</f>
        <v/>
      </c>
      <c r="AM214" s="163"/>
    </row>
    <row r="215" spans="1:39" x14ac:dyDescent="0.25">
      <c r="A215" s="154">
        <v>209</v>
      </c>
      <c r="B215" s="203"/>
      <c r="C215" s="204"/>
      <c r="D215" s="205"/>
      <c r="E215" s="206"/>
      <c r="F215" s="206"/>
      <c r="G215" s="206"/>
      <c r="H215" s="206"/>
      <c r="I215" s="206"/>
      <c r="J215" s="206"/>
      <c r="K215" s="206"/>
      <c r="L215" s="206"/>
      <c r="M215" s="206"/>
      <c r="N215" s="207" t="str">
        <f>IF(V215="","",IF((VLOOKUP(V215,'Tree height category'!$E$2:$F$77,2,FALSE))=0,"",(VLOOKUP(V215,'Tree height category'!$E$2:$F$77,2,FALSE))))</f>
        <v/>
      </c>
      <c r="O215" s="207" t="str">
        <f>IF(B215="","",(IF('SEB Sheet'!B$11="","",VLOOKUP('SEB Sheet'!B$11,'IBRA %'!A$4:E$385,4,FALSE))))</f>
        <v/>
      </c>
      <c r="P215" s="27"/>
      <c r="Q215" s="136" t="str">
        <f t="shared" si="33"/>
        <v/>
      </c>
      <c r="R215" s="22">
        <f t="shared" si="34"/>
        <v>0</v>
      </c>
      <c r="S215" s="139" t="str">
        <f t="shared" si="35"/>
        <v/>
      </c>
      <c r="T215" s="39" t="str">
        <f t="shared" si="36"/>
        <v/>
      </c>
      <c r="U215" s="137" t="str">
        <f t="shared" si="37"/>
        <v/>
      </c>
      <c r="V215" s="24" t="str">
        <f>IF(B215="","",VLOOKUP(B215,'Tree height category'!$A$2:$E$83,5,FALSE))</f>
        <v/>
      </c>
      <c r="W215" s="137" t="str">
        <f t="shared" si="42"/>
        <v/>
      </c>
      <c r="X215" s="137" t="str">
        <f t="shared" si="43"/>
        <v/>
      </c>
      <c r="Y215" s="23" t="str">
        <f t="shared" si="38"/>
        <v/>
      </c>
      <c r="Z215" s="25" t="str">
        <f t="shared" si="39"/>
        <v/>
      </c>
      <c r="AA215" s="26" t="str">
        <f t="shared" si="40"/>
        <v/>
      </c>
      <c r="AB215" s="221" t="str">
        <f t="shared" si="41"/>
        <v/>
      </c>
      <c r="AC215" s="26" t="str">
        <f>IF(P215="","",('SEB Sheet'!$B$8*(AA215*P215)*(IF(C215="",1,C215))))</f>
        <v/>
      </c>
      <c r="AD215" s="158" t="str">
        <f>IF(P215="","",((AC215/'SEB Sheet'!$B$9*'SEB Sheet'!$B$5/1000*'SEB Sheet'!$B$7*'SEB Sheet'!$B$6))*1.055)</f>
        <v/>
      </c>
      <c r="AE215" s="146"/>
      <c r="AF215" s="146"/>
      <c r="AG215" s="147" t="str">
        <f>IF(B215="","",(VLOOKUP(B215,'Tree height category'!$A$2:$C$83,2,FALSE)))</f>
        <v/>
      </c>
      <c r="AH215" s="148" t="str">
        <f>IF(B215="","",(VLOOKUP(B215,'Tree height category'!$A$2:$C$83,3,FALSE)))</f>
        <v/>
      </c>
      <c r="AI215" s="161"/>
      <c r="AJ215" s="161"/>
      <c r="AK215" s="161"/>
      <c r="AL215" s="162" t="str">
        <f>IF(B215="","",(VLOOKUP(B215,'Tree height category'!$A$2:$G$77,7,FALSE)))</f>
        <v/>
      </c>
      <c r="AM215" s="163"/>
    </row>
    <row r="216" spans="1:39" x14ac:dyDescent="0.25">
      <c r="A216" s="154">
        <v>210</v>
      </c>
      <c r="B216" s="203"/>
      <c r="C216" s="204"/>
      <c r="D216" s="205"/>
      <c r="E216" s="206"/>
      <c r="F216" s="206"/>
      <c r="G216" s="206"/>
      <c r="H216" s="206"/>
      <c r="I216" s="206"/>
      <c r="J216" s="206"/>
      <c r="K216" s="206"/>
      <c r="L216" s="206"/>
      <c r="M216" s="206"/>
      <c r="N216" s="207" t="str">
        <f>IF(V216="","",IF((VLOOKUP(V216,'Tree height category'!$E$2:$F$77,2,FALSE))=0,"",(VLOOKUP(V216,'Tree height category'!$E$2:$F$77,2,FALSE))))</f>
        <v/>
      </c>
      <c r="O216" s="207" t="str">
        <f>IF(B216="","",(IF('SEB Sheet'!B$11="","",VLOOKUP('SEB Sheet'!B$11,'IBRA %'!A$4:E$385,4,FALSE))))</f>
        <v/>
      </c>
      <c r="P216" s="27"/>
      <c r="Q216" s="136" t="str">
        <f t="shared" si="33"/>
        <v/>
      </c>
      <c r="R216" s="22">
        <f t="shared" si="34"/>
        <v>0</v>
      </c>
      <c r="S216" s="139" t="str">
        <f t="shared" si="35"/>
        <v/>
      </c>
      <c r="T216" s="39" t="str">
        <f t="shared" si="36"/>
        <v/>
      </c>
      <c r="U216" s="137" t="str">
        <f t="shared" si="37"/>
        <v/>
      </c>
      <c r="V216" s="24" t="str">
        <f>IF(B216="","",VLOOKUP(B216,'Tree height category'!$A$2:$E$83,5,FALSE))</f>
        <v/>
      </c>
      <c r="W216" s="137" t="str">
        <f t="shared" si="42"/>
        <v/>
      </c>
      <c r="X216" s="137" t="str">
        <f t="shared" si="43"/>
        <v/>
      </c>
      <c r="Y216" s="23" t="str">
        <f t="shared" si="38"/>
        <v/>
      </c>
      <c r="Z216" s="25" t="str">
        <f t="shared" si="39"/>
        <v/>
      </c>
      <c r="AA216" s="26" t="str">
        <f t="shared" si="40"/>
        <v/>
      </c>
      <c r="AB216" s="221" t="str">
        <f t="shared" si="41"/>
        <v/>
      </c>
      <c r="AC216" s="26" t="str">
        <f>IF(P216="","",('SEB Sheet'!$B$8*(AA216*P216)*(IF(C216="",1,C216))))</f>
        <v/>
      </c>
      <c r="AD216" s="158" t="str">
        <f>IF(P216="","",((AC216/'SEB Sheet'!$B$9*'SEB Sheet'!$B$5/1000*'SEB Sheet'!$B$7*'SEB Sheet'!$B$6))*1.055)</f>
        <v/>
      </c>
      <c r="AE216" s="146"/>
      <c r="AF216" s="146"/>
      <c r="AG216" s="147" t="str">
        <f>IF(B216="","",(VLOOKUP(B216,'Tree height category'!$A$2:$C$83,2,FALSE)))</f>
        <v/>
      </c>
      <c r="AH216" s="148" t="str">
        <f>IF(B216="","",(VLOOKUP(B216,'Tree height category'!$A$2:$C$83,3,FALSE)))</f>
        <v/>
      </c>
      <c r="AI216" s="161"/>
      <c r="AJ216" s="161"/>
      <c r="AK216" s="161"/>
      <c r="AL216" s="162" t="str">
        <f>IF(B216="","",(VLOOKUP(B216,'Tree height category'!$A$2:$G$77,7,FALSE)))</f>
        <v/>
      </c>
      <c r="AM216" s="163"/>
    </row>
    <row r="217" spans="1:39" x14ac:dyDescent="0.25">
      <c r="A217" s="154">
        <v>211</v>
      </c>
      <c r="B217" s="203"/>
      <c r="C217" s="204"/>
      <c r="D217" s="205"/>
      <c r="E217" s="206"/>
      <c r="F217" s="206"/>
      <c r="G217" s="206"/>
      <c r="H217" s="206"/>
      <c r="I217" s="206"/>
      <c r="J217" s="206"/>
      <c r="K217" s="206"/>
      <c r="L217" s="206"/>
      <c r="M217" s="206"/>
      <c r="N217" s="207" t="str">
        <f>IF(V217="","",IF((VLOOKUP(V217,'Tree height category'!$E$2:$F$77,2,FALSE))=0,"",(VLOOKUP(V217,'Tree height category'!$E$2:$F$77,2,FALSE))))</f>
        <v/>
      </c>
      <c r="O217" s="207" t="str">
        <f>IF(B217="","",(IF('SEB Sheet'!B$11="","",VLOOKUP('SEB Sheet'!B$11,'IBRA %'!A$4:E$385,4,FALSE))))</f>
        <v/>
      </c>
      <c r="P217" s="27"/>
      <c r="Q217" s="136" t="str">
        <f t="shared" si="33"/>
        <v/>
      </c>
      <c r="R217" s="22">
        <f t="shared" si="34"/>
        <v>0</v>
      </c>
      <c r="S217" s="139" t="str">
        <f t="shared" si="35"/>
        <v/>
      </c>
      <c r="T217" s="39" t="str">
        <f t="shared" si="36"/>
        <v/>
      </c>
      <c r="U217" s="137" t="str">
        <f t="shared" si="37"/>
        <v/>
      </c>
      <c r="V217" s="24" t="str">
        <f>IF(B217="","",VLOOKUP(B217,'Tree height category'!$A$2:$E$83,5,FALSE))</f>
        <v/>
      </c>
      <c r="W217" s="137" t="str">
        <f t="shared" si="42"/>
        <v/>
      </c>
      <c r="X217" s="137" t="str">
        <f t="shared" si="43"/>
        <v/>
      </c>
      <c r="Y217" s="23" t="str">
        <f t="shared" si="38"/>
        <v/>
      </c>
      <c r="Z217" s="25" t="str">
        <f t="shared" si="39"/>
        <v/>
      </c>
      <c r="AA217" s="26" t="str">
        <f t="shared" si="40"/>
        <v/>
      </c>
      <c r="AB217" s="221" t="str">
        <f t="shared" si="41"/>
        <v/>
      </c>
      <c r="AC217" s="26" t="str">
        <f>IF(P217="","",('SEB Sheet'!$B$8*(AA217*P217)*(IF(C217="",1,C217))))</f>
        <v/>
      </c>
      <c r="AD217" s="158" t="str">
        <f>IF(P217="","",((AC217/'SEB Sheet'!$B$9*'SEB Sheet'!$B$5/1000*'SEB Sheet'!$B$7*'SEB Sheet'!$B$6))*1.055)</f>
        <v/>
      </c>
      <c r="AE217" s="146"/>
      <c r="AF217" s="146"/>
      <c r="AG217" s="147" t="str">
        <f>IF(B217="","",(VLOOKUP(B217,'Tree height category'!$A$2:$C$83,2,FALSE)))</f>
        <v/>
      </c>
      <c r="AH217" s="148" t="str">
        <f>IF(B217="","",(VLOOKUP(B217,'Tree height category'!$A$2:$C$83,3,FALSE)))</f>
        <v/>
      </c>
      <c r="AI217" s="161"/>
      <c r="AJ217" s="161"/>
      <c r="AK217" s="161"/>
      <c r="AL217" s="162" t="str">
        <f>IF(B217="","",(VLOOKUP(B217,'Tree height category'!$A$2:$G$77,7,FALSE)))</f>
        <v/>
      </c>
      <c r="AM217" s="163"/>
    </row>
    <row r="218" spans="1:39" x14ac:dyDescent="0.25">
      <c r="A218" s="154">
        <v>212</v>
      </c>
      <c r="B218" s="203"/>
      <c r="C218" s="204"/>
      <c r="D218" s="205"/>
      <c r="E218" s="206"/>
      <c r="F218" s="206"/>
      <c r="G218" s="206"/>
      <c r="H218" s="206"/>
      <c r="I218" s="206"/>
      <c r="J218" s="206"/>
      <c r="K218" s="206"/>
      <c r="L218" s="206"/>
      <c r="M218" s="206"/>
      <c r="N218" s="207" t="str">
        <f>IF(V218="","",IF((VLOOKUP(V218,'Tree height category'!$E$2:$F$77,2,FALSE))=0,"",(VLOOKUP(V218,'Tree height category'!$E$2:$F$77,2,FALSE))))</f>
        <v/>
      </c>
      <c r="O218" s="207" t="str">
        <f>IF(B218="","",(IF('SEB Sheet'!B$11="","",VLOOKUP('SEB Sheet'!B$11,'IBRA %'!A$4:E$385,4,FALSE))))</f>
        <v/>
      </c>
      <c r="P218" s="27"/>
      <c r="Q218" s="136" t="str">
        <f t="shared" si="33"/>
        <v/>
      </c>
      <c r="R218" s="22">
        <f t="shared" si="34"/>
        <v>0</v>
      </c>
      <c r="S218" s="139" t="str">
        <f t="shared" si="35"/>
        <v/>
      </c>
      <c r="T218" s="39" t="str">
        <f t="shared" si="36"/>
        <v/>
      </c>
      <c r="U218" s="137" t="str">
        <f t="shared" si="37"/>
        <v/>
      </c>
      <c r="V218" s="24" t="str">
        <f>IF(B218="","",VLOOKUP(B218,'Tree height category'!$A$2:$E$83,5,FALSE))</f>
        <v/>
      </c>
      <c r="W218" s="137" t="str">
        <f t="shared" si="42"/>
        <v/>
      </c>
      <c r="X218" s="137" t="str">
        <f t="shared" si="43"/>
        <v/>
      </c>
      <c r="Y218" s="23" t="str">
        <f t="shared" si="38"/>
        <v/>
      </c>
      <c r="Z218" s="25" t="str">
        <f t="shared" si="39"/>
        <v/>
      </c>
      <c r="AA218" s="26" t="str">
        <f t="shared" si="40"/>
        <v/>
      </c>
      <c r="AB218" s="221" t="str">
        <f t="shared" si="41"/>
        <v/>
      </c>
      <c r="AC218" s="26" t="str">
        <f>IF(P218="","",('SEB Sheet'!$B$8*(AA218*P218)*(IF(C218="",1,C218))))</f>
        <v/>
      </c>
      <c r="AD218" s="158" t="str">
        <f>IF(P218="","",((AC218/'SEB Sheet'!$B$9*'SEB Sheet'!$B$5/1000*'SEB Sheet'!$B$7*'SEB Sheet'!$B$6))*1.055)</f>
        <v/>
      </c>
      <c r="AE218" s="146"/>
      <c r="AF218" s="146"/>
      <c r="AG218" s="147" t="str">
        <f>IF(B218="","",(VLOOKUP(B218,'Tree height category'!$A$2:$C$83,2,FALSE)))</f>
        <v/>
      </c>
      <c r="AH218" s="148" t="str">
        <f>IF(B218="","",(VLOOKUP(B218,'Tree height category'!$A$2:$C$83,3,FALSE)))</f>
        <v/>
      </c>
      <c r="AI218" s="161"/>
      <c r="AJ218" s="161"/>
      <c r="AK218" s="161"/>
      <c r="AL218" s="162" t="str">
        <f>IF(B218="","",(VLOOKUP(B218,'Tree height category'!$A$2:$G$77,7,FALSE)))</f>
        <v/>
      </c>
      <c r="AM218" s="163"/>
    </row>
    <row r="219" spans="1:39" x14ac:dyDescent="0.25">
      <c r="A219" s="154">
        <v>213</v>
      </c>
      <c r="B219" s="203"/>
      <c r="C219" s="204"/>
      <c r="D219" s="205"/>
      <c r="E219" s="206"/>
      <c r="F219" s="206"/>
      <c r="G219" s="206"/>
      <c r="H219" s="206"/>
      <c r="I219" s="206"/>
      <c r="J219" s="206"/>
      <c r="K219" s="206"/>
      <c r="L219" s="206"/>
      <c r="M219" s="206"/>
      <c r="N219" s="207" t="str">
        <f>IF(V219="","",IF((VLOOKUP(V219,'Tree height category'!$E$2:$F$77,2,FALSE))=0,"",(VLOOKUP(V219,'Tree height category'!$E$2:$F$77,2,FALSE))))</f>
        <v/>
      </c>
      <c r="O219" s="207" t="str">
        <f>IF(B219="","",(IF('SEB Sheet'!B$11="","",VLOOKUP('SEB Sheet'!B$11,'IBRA %'!A$4:E$385,4,FALSE))))</f>
        <v/>
      </c>
      <c r="P219" s="27"/>
      <c r="Q219" s="136" t="str">
        <f t="shared" si="33"/>
        <v/>
      </c>
      <c r="R219" s="22">
        <f t="shared" si="34"/>
        <v>0</v>
      </c>
      <c r="S219" s="139" t="str">
        <f t="shared" si="35"/>
        <v/>
      </c>
      <c r="T219" s="39" t="str">
        <f t="shared" si="36"/>
        <v/>
      </c>
      <c r="U219" s="137" t="str">
        <f t="shared" si="37"/>
        <v/>
      </c>
      <c r="V219" s="24" t="str">
        <f>IF(B219="","",VLOOKUP(B219,'Tree height category'!$A$2:$E$83,5,FALSE))</f>
        <v/>
      </c>
      <c r="W219" s="137" t="str">
        <f t="shared" si="42"/>
        <v/>
      </c>
      <c r="X219" s="137" t="str">
        <f t="shared" si="43"/>
        <v/>
      </c>
      <c r="Y219" s="23" t="str">
        <f t="shared" si="38"/>
        <v/>
      </c>
      <c r="Z219" s="25" t="str">
        <f t="shared" si="39"/>
        <v/>
      </c>
      <c r="AA219" s="26" t="str">
        <f t="shared" si="40"/>
        <v/>
      </c>
      <c r="AB219" s="221" t="str">
        <f t="shared" si="41"/>
        <v/>
      </c>
      <c r="AC219" s="26" t="str">
        <f>IF(P219="","",('SEB Sheet'!$B$8*(AA219*P219)*(IF(C219="",1,C219))))</f>
        <v/>
      </c>
      <c r="AD219" s="158" t="str">
        <f>IF(P219="","",((AC219/'SEB Sheet'!$B$9*'SEB Sheet'!$B$5/1000*'SEB Sheet'!$B$7*'SEB Sheet'!$B$6))*1.055)</f>
        <v/>
      </c>
      <c r="AE219" s="146"/>
      <c r="AF219" s="146"/>
      <c r="AG219" s="147" t="str">
        <f>IF(B219="","",(VLOOKUP(B219,'Tree height category'!$A$2:$C$83,2,FALSE)))</f>
        <v/>
      </c>
      <c r="AH219" s="148" t="str">
        <f>IF(B219="","",(VLOOKUP(B219,'Tree height category'!$A$2:$C$83,3,FALSE)))</f>
        <v/>
      </c>
      <c r="AI219" s="161"/>
      <c r="AJ219" s="161"/>
      <c r="AK219" s="161"/>
      <c r="AL219" s="162" t="str">
        <f>IF(B219="","",(VLOOKUP(B219,'Tree height category'!$A$2:$G$77,7,FALSE)))</f>
        <v/>
      </c>
      <c r="AM219" s="163"/>
    </row>
    <row r="220" spans="1:39" x14ac:dyDescent="0.25">
      <c r="A220" s="154">
        <v>214</v>
      </c>
      <c r="B220" s="203"/>
      <c r="C220" s="204"/>
      <c r="D220" s="205"/>
      <c r="E220" s="206"/>
      <c r="F220" s="206"/>
      <c r="G220" s="206"/>
      <c r="H220" s="206"/>
      <c r="I220" s="206"/>
      <c r="J220" s="206"/>
      <c r="K220" s="206"/>
      <c r="L220" s="206"/>
      <c r="M220" s="206"/>
      <c r="N220" s="207" t="str">
        <f>IF(V220="","",IF((VLOOKUP(V220,'Tree height category'!$E$2:$F$77,2,FALSE))=0,"",(VLOOKUP(V220,'Tree height category'!$E$2:$F$77,2,FALSE))))</f>
        <v/>
      </c>
      <c r="O220" s="207" t="str">
        <f>IF(B220="","",(IF('SEB Sheet'!B$11="","",VLOOKUP('SEB Sheet'!B$11,'IBRA %'!A$4:E$385,4,FALSE))))</f>
        <v/>
      </c>
      <c r="P220" s="27"/>
      <c r="Q220" s="136" t="str">
        <f t="shared" si="33"/>
        <v/>
      </c>
      <c r="R220" s="22">
        <f t="shared" si="34"/>
        <v>0</v>
      </c>
      <c r="S220" s="139" t="str">
        <f t="shared" si="35"/>
        <v/>
      </c>
      <c r="T220" s="39" t="str">
        <f t="shared" si="36"/>
        <v/>
      </c>
      <c r="U220" s="137" t="str">
        <f t="shared" si="37"/>
        <v/>
      </c>
      <c r="V220" s="24" t="str">
        <f>IF(B220="","",VLOOKUP(B220,'Tree height category'!$A$2:$E$83,5,FALSE))</f>
        <v/>
      </c>
      <c r="W220" s="137" t="str">
        <f t="shared" si="42"/>
        <v/>
      </c>
      <c r="X220" s="137" t="str">
        <f t="shared" si="43"/>
        <v/>
      </c>
      <c r="Y220" s="23" t="str">
        <f t="shared" si="38"/>
        <v/>
      </c>
      <c r="Z220" s="25" t="str">
        <f t="shared" si="39"/>
        <v/>
      </c>
      <c r="AA220" s="26" t="str">
        <f t="shared" si="40"/>
        <v/>
      </c>
      <c r="AB220" s="221" t="str">
        <f t="shared" si="41"/>
        <v/>
      </c>
      <c r="AC220" s="26" t="str">
        <f>IF(P220="","",('SEB Sheet'!$B$8*(AA220*P220)*(IF(C220="",1,C220))))</f>
        <v/>
      </c>
      <c r="AD220" s="158" t="str">
        <f>IF(P220="","",((AC220/'SEB Sheet'!$B$9*'SEB Sheet'!$B$5/1000*'SEB Sheet'!$B$7*'SEB Sheet'!$B$6))*1.055)</f>
        <v/>
      </c>
      <c r="AE220" s="146"/>
      <c r="AF220" s="146"/>
      <c r="AG220" s="147" t="str">
        <f>IF(B220="","",(VLOOKUP(B220,'Tree height category'!$A$2:$C$83,2,FALSE)))</f>
        <v/>
      </c>
      <c r="AH220" s="148" t="str">
        <f>IF(B220="","",(VLOOKUP(B220,'Tree height category'!$A$2:$C$83,3,FALSE)))</f>
        <v/>
      </c>
      <c r="AI220" s="161"/>
      <c r="AJ220" s="161"/>
      <c r="AK220" s="161"/>
      <c r="AL220" s="162" t="str">
        <f>IF(B220="","",(VLOOKUP(B220,'Tree height category'!$A$2:$G$77,7,FALSE)))</f>
        <v/>
      </c>
      <c r="AM220" s="163"/>
    </row>
    <row r="221" spans="1:39" x14ac:dyDescent="0.25">
      <c r="A221" s="154">
        <v>215</v>
      </c>
      <c r="B221" s="203"/>
      <c r="C221" s="204"/>
      <c r="D221" s="205"/>
      <c r="E221" s="206"/>
      <c r="F221" s="206"/>
      <c r="G221" s="206"/>
      <c r="H221" s="206"/>
      <c r="I221" s="206"/>
      <c r="J221" s="206"/>
      <c r="K221" s="206"/>
      <c r="L221" s="206"/>
      <c r="M221" s="206"/>
      <c r="N221" s="207" t="str">
        <f>IF(V221="","",IF((VLOOKUP(V221,'Tree height category'!$E$2:$F$77,2,FALSE))=0,"",(VLOOKUP(V221,'Tree height category'!$E$2:$F$77,2,FALSE))))</f>
        <v/>
      </c>
      <c r="O221" s="207" t="str">
        <f>IF(B221="","",(IF('SEB Sheet'!B$11="","",VLOOKUP('SEB Sheet'!B$11,'IBRA %'!A$4:E$385,4,FALSE))))</f>
        <v/>
      </c>
      <c r="P221" s="27"/>
      <c r="Q221" s="136" t="str">
        <f t="shared" si="33"/>
        <v/>
      </c>
      <c r="R221" s="22">
        <f t="shared" si="34"/>
        <v>0</v>
      </c>
      <c r="S221" s="139" t="str">
        <f t="shared" si="35"/>
        <v/>
      </c>
      <c r="T221" s="39" t="str">
        <f t="shared" si="36"/>
        <v/>
      </c>
      <c r="U221" s="137" t="str">
        <f t="shared" si="37"/>
        <v/>
      </c>
      <c r="V221" s="24" t="str">
        <f>IF(B221="","",VLOOKUP(B221,'Tree height category'!$A$2:$E$83,5,FALSE))</f>
        <v/>
      </c>
      <c r="W221" s="137" t="str">
        <f t="shared" si="42"/>
        <v/>
      </c>
      <c r="X221" s="137" t="str">
        <f t="shared" si="43"/>
        <v/>
      </c>
      <c r="Y221" s="23" t="str">
        <f t="shared" si="38"/>
        <v/>
      </c>
      <c r="Z221" s="25" t="str">
        <f t="shared" si="39"/>
        <v/>
      </c>
      <c r="AA221" s="26" t="str">
        <f t="shared" si="40"/>
        <v/>
      </c>
      <c r="AB221" s="221" t="str">
        <f t="shared" si="41"/>
        <v/>
      </c>
      <c r="AC221" s="26" t="str">
        <f>IF(P221="","",('SEB Sheet'!$B$8*(AA221*P221)*(IF(C221="",1,C221))))</f>
        <v/>
      </c>
      <c r="AD221" s="158" t="str">
        <f>IF(P221="","",((AC221/'SEB Sheet'!$B$9*'SEB Sheet'!$B$5/1000*'SEB Sheet'!$B$7*'SEB Sheet'!$B$6))*1.055)</f>
        <v/>
      </c>
      <c r="AE221" s="146"/>
      <c r="AF221" s="146"/>
      <c r="AG221" s="147" t="str">
        <f>IF(B221="","",(VLOOKUP(B221,'Tree height category'!$A$2:$C$83,2,FALSE)))</f>
        <v/>
      </c>
      <c r="AH221" s="148" t="str">
        <f>IF(B221="","",(VLOOKUP(B221,'Tree height category'!$A$2:$C$83,3,FALSE)))</f>
        <v/>
      </c>
      <c r="AI221" s="161"/>
      <c r="AJ221" s="161"/>
      <c r="AK221" s="161"/>
      <c r="AL221" s="162" t="str">
        <f>IF(B221="","",(VLOOKUP(B221,'Tree height category'!$A$2:$G$77,7,FALSE)))</f>
        <v/>
      </c>
      <c r="AM221" s="163"/>
    </row>
    <row r="222" spans="1:39" x14ac:dyDescent="0.25">
      <c r="A222" s="154">
        <v>216</v>
      </c>
      <c r="B222" s="203"/>
      <c r="C222" s="204"/>
      <c r="D222" s="205"/>
      <c r="E222" s="206"/>
      <c r="F222" s="206"/>
      <c r="G222" s="206"/>
      <c r="H222" s="206"/>
      <c r="I222" s="206"/>
      <c r="J222" s="206"/>
      <c r="K222" s="206"/>
      <c r="L222" s="206"/>
      <c r="M222" s="206"/>
      <c r="N222" s="207" t="str">
        <f>IF(V222="","",IF((VLOOKUP(V222,'Tree height category'!$E$2:$F$77,2,FALSE))=0,"",(VLOOKUP(V222,'Tree height category'!$E$2:$F$77,2,FALSE))))</f>
        <v/>
      </c>
      <c r="O222" s="207" t="str">
        <f>IF(B222="","",(IF('SEB Sheet'!B$11="","",VLOOKUP('SEB Sheet'!B$11,'IBRA %'!A$4:E$385,4,FALSE))))</f>
        <v/>
      </c>
      <c r="P222" s="27"/>
      <c r="Q222" s="136" t="str">
        <f t="shared" si="33"/>
        <v/>
      </c>
      <c r="R222" s="22">
        <f t="shared" si="34"/>
        <v>0</v>
      </c>
      <c r="S222" s="139" t="str">
        <f t="shared" si="35"/>
        <v/>
      </c>
      <c r="T222" s="39" t="str">
        <f t="shared" si="36"/>
        <v/>
      </c>
      <c r="U222" s="137" t="str">
        <f t="shared" si="37"/>
        <v/>
      </c>
      <c r="V222" s="24" t="str">
        <f>IF(B222="","",VLOOKUP(B222,'Tree height category'!$A$2:$E$83,5,FALSE))</f>
        <v/>
      </c>
      <c r="W222" s="137" t="str">
        <f t="shared" si="42"/>
        <v/>
      </c>
      <c r="X222" s="137" t="str">
        <f t="shared" si="43"/>
        <v/>
      </c>
      <c r="Y222" s="23" t="str">
        <f t="shared" si="38"/>
        <v/>
      </c>
      <c r="Z222" s="25" t="str">
        <f t="shared" si="39"/>
        <v/>
      </c>
      <c r="AA222" s="26" t="str">
        <f t="shared" si="40"/>
        <v/>
      </c>
      <c r="AB222" s="221" t="str">
        <f t="shared" si="41"/>
        <v/>
      </c>
      <c r="AC222" s="26" t="str">
        <f>IF(P222="","",('SEB Sheet'!$B$8*(AA222*P222)*(IF(C222="",1,C222))))</f>
        <v/>
      </c>
      <c r="AD222" s="158" t="str">
        <f>IF(P222="","",((AC222/'SEB Sheet'!$B$9*'SEB Sheet'!$B$5/1000*'SEB Sheet'!$B$7*'SEB Sheet'!$B$6))*1.055)</f>
        <v/>
      </c>
      <c r="AE222" s="146"/>
      <c r="AF222" s="146"/>
      <c r="AG222" s="147" t="str">
        <f>IF(B222="","",(VLOOKUP(B222,'Tree height category'!$A$2:$C$83,2,FALSE)))</f>
        <v/>
      </c>
      <c r="AH222" s="148" t="str">
        <f>IF(B222="","",(VLOOKUP(B222,'Tree height category'!$A$2:$C$83,3,FALSE)))</f>
        <v/>
      </c>
      <c r="AI222" s="161"/>
      <c r="AJ222" s="161"/>
      <c r="AK222" s="161"/>
      <c r="AL222" s="162" t="str">
        <f>IF(B222="","",(VLOOKUP(B222,'Tree height category'!$A$2:$G$77,7,FALSE)))</f>
        <v/>
      </c>
      <c r="AM222" s="163"/>
    </row>
    <row r="223" spans="1:39" x14ac:dyDescent="0.25">
      <c r="A223" s="154">
        <v>217</v>
      </c>
      <c r="B223" s="203"/>
      <c r="C223" s="204"/>
      <c r="D223" s="205"/>
      <c r="E223" s="206"/>
      <c r="F223" s="206"/>
      <c r="G223" s="206"/>
      <c r="H223" s="206"/>
      <c r="I223" s="206"/>
      <c r="J223" s="206"/>
      <c r="K223" s="206"/>
      <c r="L223" s="206"/>
      <c r="M223" s="206"/>
      <c r="N223" s="207" t="str">
        <f>IF(V223="","",IF((VLOOKUP(V223,'Tree height category'!$E$2:$F$77,2,FALSE))=0,"",(VLOOKUP(V223,'Tree height category'!$E$2:$F$77,2,FALSE))))</f>
        <v/>
      </c>
      <c r="O223" s="207" t="str">
        <f>IF(B223="","",(IF('SEB Sheet'!B$11="","",VLOOKUP('SEB Sheet'!B$11,'IBRA %'!A$4:E$385,4,FALSE))))</f>
        <v/>
      </c>
      <c r="P223" s="27"/>
      <c r="Q223" s="136" t="str">
        <f t="shared" si="33"/>
        <v/>
      </c>
      <c r="R223" s="22">
        <f t="shared" si="34"/>
        <v>0</v>
      </c>
      <c r="S223" s="139" t="str">
        <f t="shared" si="35"/>
        <v/>
      </c>
      <c r="T223" s="39" t="str">
        <f t="shared" si="36"/>
        <v/>
      </c>
      <c r="U223" s="137" t="str">
        <f t="shared" si="37"/>
        <v/>
      </c>
      <c r="V223" s="24" t="str">
        <f>IF(B223="","",VLOOKUP(B223,'Tree height category'!$A$2:$E$83,5,FALSE))</f>
        <v/>
      </c>
      <c r="W223" s="137" t="str">
        <f t="shared" si="42"/>
        <v/>
      </c>
      <c r="X223" s="137" t="str">
        <f t="shared" si="43"/>
        <v/>
      </c>
      <c r="Y223" s="23" t="str">
        <f t="shared" si="38"/>
        <v/>
      </c>
      <c r="Z223" s="25" t="str">
        <f t="shared" si="39"/>
        <v/>
      </c>
      <c r="AA223" s="26" t="str">
        <f t="shared" si="40"/>
        <v/>
      </c>
      <c r="AB223" s="221" t="str">
        <f t="shared" si="41"/>
        <v/>
      </c>
      <c r="AC223" s="26" t="str">
        <f>IF(P223="","",('SEB Sheet'!$B$8*(AA223*P223)*(IF(C223="",1,C223))))</f>
        <v/>
      </c>
      <c r="AD223" s="158" t="str">
        <f>IF(P223="","",((AC223/'SEB Sheet'!$B$9*'SEB Sheet'!$B$5/1000*'SEB Sheet'!$B$7*'SEB Sheet'!$B$6))*1.055)</f>
        <v/>
      </c>
      <c r="AE223" s="146"/>
      <c r="AF223" s="146"/>
      <c r="AG223" s="147" t="str">
        <f>IF(B223="","",(VLOOKUP(B223,'Tree height category'!$A$2:$C$83,2,FALSE)))</f>
        <v/>
      </c>
      <c r="AH223" s="148" t="str">
        <f>IF(B223="","",(VLOOKUP(B223,'Tree height category'!$A$2:$C$83,3,FALSE)))</f>
        <v/>
      </c>
      <c r="AI223" s="161"/>
      <c r="AJ223" s="161"/>
      <c r="AK223" s="161"/>
      <c r="AL223" s="162" t="str">
        <f>IF(B223="","",(VLOOKUP(B223,'Tree height category'!$A$2:$G$77,7,FALSE)))</f>
        <v/>
      </c>
      <c r="AM223" s="163"/>
    </row>
    <row r="224" spans="1:39" x14ac:dyDescent="0.25">
      <c r="A224" s="154">
        <v>218</v>
      </c>
      <c r="B224" s="203"/>
      <c r="C224" s="204"/>
      <c r="D224" s="205"/>
      <c r="E224" s="206"/>
      <c r="F224" s="206"/>
      <c r="G224" s="206"/>
      <c r="H224" s="206"/>
      <c r="I224" s="206"/>
      <c r="J224" s="206"/>
      <c r="K224" s="206"/>
      <c r="L224" s="206"/>
      <c r="M224" s="206"/>
      <c r="N224" s="207" t="str">
        <f>IF(V224="","",IF((VLOOKUP(V224,'Tree height category'!$E$2:$F$77,2,FALSE))=0,"",(VLOOKUP(V224,'Tree height category'!$E$2:$F$77,2,FALSE))))</f>
        <v/>
      </c>
      <c r="O224" s="207" t="str">
        <f>IF(B224="","",(IF('SEB Sheet'!B$11="","",VLOOKUP('SEB Sheet'!B$11,'IBRA %'!A$4:E$385,4,FALSE))))</f>
        <v/>
      </c>
      <c r="P224" s="27"/>
      <c r="Q224" s="136" t="str">
        <f t="shared" si="33"/>
        <v/>
      </c>
      <c r="R224" s="22">
        <f t="shared" si="34"/>
        <v>0</v>
      </c>
      <c r="S224" s="139" t="str">
        <f t="shared" si="35"/>
        <v/>
      </c>
      <c r="T224" s="39" t="str">
        <f t="shared" si="36"/>
        <v/>
      </c>
      <c r="U224" s="137" t="str">
        <f t="shared" si="37"/>
        <v/>
      </c>
      <c r="V224" s="24" t="str">
        <f>IF(B224="","",VLOOKUP(B224,'Tree height category'!$A$2:$E$83,5,FALSE))</f>
        <v/>
      </c>
      <c r="W224" s="137" t="str">
        <f t="shared" si="42"/>
        <v/>
      </c>
      <c r="X224" s="137" t="str">
        <f t="shared" si="43"/>
        <v/>
      </c>
      <c r="Y224" s="23" t="str">
        <f t="shared" si="38"/>
        <v/>
      </c>
      <c r="Z224" s="25" t="str">
        <f t="shared" si="39"/>
        <v/>
      </c>
      <c r="AA224" s="26" t="str">
        <f t="shared" si="40"/>
        <v/>
      </c>
      <c r="AB224" s="221" t="str">
        <f t="shared" si="41"/>
        <v/>
      </c>
      <c r="AC224" s="26" t="str">
        <f>IF(P224="","",('SEB Sheet'!$B$8*(AA224*P224)*(IF(C224="",1,C224))))</f>
        <v/>
      </c>
      <c r="AD224" s="158" t="str">
        <f>IF(P224="","",((AC224/'SEB Sheet'!$B$9*'SEB Sheet'!$B$5/1000*'SEB Sheet'!$B$7*'SEB Sheet'!$B$6))*1.055)</f>
        <v/>
      </c>
      <c r="AE224" s="146"/>
      <c r="AF224" s="146"/>
      <c r="AG224" s="147" t="str">
        <f>IF(B224="","",(VLOOKUP(B224,'Tree height category'!$A$2:$C$83,2,FALSE)))</f>
        <v/>
      </c>
      <c r="AH224" s="148" t="str">
        <f>IF(B224="","",(VLOOKUP(B224,'Tree height category'!$A$2:$C$83,3,FALSE)))</f>
        <v/>
      </c>
      <c r="AI224" s="161"/>
      <c r="AJ224" s="161"/>
      <c r="AK224" s="161"/>
      <c r="AL224" s="162" t="str">
        <f>IF(B224="","",(VLOOKUP(B224,'Tree height category'!$A$2:$G$77,7,FALSE)))</f>
        <v/>
      </c>
      <c r="AM224" s="163"/>
    </row>
    <row r="225" spans="1:39" x14ac:dyDescent="0.25">
      <c r="A225" s="154">
        <v>219</v>
      </c>
      <c r="B225" s="203"/>
      <c r="C225" s="204"/>
      <c r="D225" s="205"/>
      <c r="E225" s="206"/>
      <c r="F225" s="206"/>
      <c r="G225" s="206"/>
      <c r="H225" s="206"/>
      <c r="I225" s="206"/>
      <c r="J225" s="206"/>
      <c r="K225" s="206"/>
      <c r="L225" s="206"/>
      <c r="M225" s="206"/>
      <c r="N225" s="207" t="str">
        <f>IF(V225="","",IF((VLOOKUP(V225,'Tree height category'!$E$2:$F$77,2,FALSE))=0,"",(VLOOKUP(V225,'Tree height category'!$E$2:$F$77,2,FALSE))))</f>
        <v/>
      </c>
      <c r="O225" s="207" t="str">
        <f>IF(B225="","",(IF('SEB Sheet'!B$11="","",VLOOKUP('SEB Sheet'!B$11,'IBRA %'!A$4:E$385,4,FALSE))))</f>
        <v/>
      </c>
      <c r="P225" s="27"/>
      <c r="Q225" s="136" t="str">
        <f t="shared" si="33"/>
        <v/>
      </c>
      <c r="R225" s="22">
        <f t="shared" si="34"/>
        <v>0</v>
      </c>
      <c r="S225" s="139" t="str">
        <f t="shared" si="35"/>
        <v/>
      </c>
      <c r="T225" s="39" t="str">
        <f t="shared" si="36"/>
        <v/>
      </c>
      <c r="U225" s="137" t="str">
        <f t="shared" si="37"/>
        <v/>
      </c>
      <c r="V225" s="24" t="str">
        <f>IF(B225="","",VLOOKUP(B225,'Tree height category'!$A$2:$E$83,5,FALSE))</f>
        <v/>
      </c>
      <c r="W225" s="137" t="str">
        <f t="shared" si="42"/>
        <v/>
      </c>
      <c r="X225" s="137" t="str">
        <f t="shared" si="43"/>
        <v/>
      </c>
      <c r="Y225" s="23" t="str">
        <f t="shared" si="38"/>
        <v/>
      </c>
      <c r="Z225" s="25" t="str">
        <f t="shared" si="39"/>
        <v/>
      </c>
      <c r="AA225" s="26" t="str">
        <f t="shared" si="40"/>
        <v/>
      </c>
      <c r="AB225" s="221" t="str">
        <f t="shared" si="41"/>
        <v/>
      </c>
      <c r="AC225" s="26" t="str">
        <f>IF(P225="","",('SEB Sheet'!$B$8*(AA225*P225)*(IF(C225="",1,C225))))</f>
        <v/>
      </c>
      <c r="AD225" s="158" t="str">
        <f>IF(P225="","",((AC225/'SEB Sheet'!$B$9*'SEB Sheet'!$B$5/1000*'SEB Sheet'!$B$7*'SEB Sheet'!$B$6))*1.055)</f>
        <v/>
      </c>
      <c r="AE225" s="146"/>
      <c r="AF225" s="146"/>
      <c r="AG225" s="147" t="str">
        <f>IF(B225="","",(VLOOKUP(B225,'Tree height category'!$A$2:$C$83,2,FALSE)))</f>
        <v/>
      </c>
      <c r="AH225" s="148" t="str">
        <f>IF(B225="","",(VLOOKUP(B225,'Tree height category'!$A$2:$C$83,3,FALSE)))</f>
        <v/>
      </c>
      <c r="AI225" s="161"/>
      <c r="AJ225" s="161"/>
      <c r="AK225" s="161"/>
      <c r="AL225" s="162" t="str">
        <f>IF(B225="","",(VLOOKUP(B225,'Tree height category'!$A$2:$G$77,7,FALSE)))</f>
        <v/>
      </c>
      <c r="AM225" s="163"/>
    </row>
    <row r="226" spans="1:39" x14ac:dyDescent="0.25">
      <c r="A226" s="154">
        <v>220</v>
      </c>
      <c r="B226" s="203"/>
      <c r="C226" s="204"/>
      <c r="D226" s="205"/>
      <c r="E226" s="206"/>
      <c r="F226" s="206"/>
      <c r="G226" s="206"/>
      <c r="H226" s="206"/>
      <c r="I226" s="204"/>
      <c r="J226" s="204"/>
      <c r="K226" s="204"/>
      <c r="L226" s="204"/>
      <c r="M226" s="204"/>
      <c r="N226" s="207" t="str">
        <f>IF(V226="","",IF((VLOOKUP(V226,'Tree height category'!$E$2:$F$77,2,FALSE))=0,"",(VLOOKUP(V226,'Tree height category'!$E$2:$F$77,2,FALSE))))</f>
        <v/>
      </c>
      <c r="O226" s="207" t="str">
        <f>IF(B226="","",(IF('SEB Sheet'!B$11="","",VLOOKUP('SEB Sheet'!B$11,'IBRA %'!A$4:E$385,4,FALSE))))</f>
        <v/>
      </c>
      <c r="P226" s="27"/>
      <c r="Q226" s="136" t="str">
        <f t="shared" si="33"/>
        <v/>
      </c>
      <c r="R226" s="22">
        <f t="shared" si="34"/>
        <v>0</v>
      </c>
      <c r="S226" s="139" t="str">
        <f t="shared" si="35"/>
        <v/>
      </c>
      <c r="T226" s="39" t="str">
        <f t="shared" si="36"/>
        <v/>
      </c>
      <c r="U226" s="137" t="str">
        <f t="shared" si="37"/>
        <v/>
      </c>
      <c r="V226" s="24" t="str">
        <f>IF(B226="","",VLOOKUP(B226,'Tree height category'!$A$2:$E$83,5,FALSE))</f>
        <v/>
      </c>
      <c r="W226" s="137" t="str">
        <f t="shared" si="42"/>
        <v/>
      </c>
      <c r="X226" s="137" t="str">
        <f t="shared" si="43"/>
        <v/>
      </c>
      <c r="Y226" s="23" t="str">
        <f t="shared" si="38"/>
        <v/>
      </c>
      <c r="Z226" s="25" t="str">
        <f t="shared" si="39"/>
        <v/>
      </c>
      <c r="AA226" s="26" t="str">
        <f t="shared" si="40"/>
        <v/>
      </c>
      <c r="AB226" s="221" t="str">
        <f t="shared" si="41"/>
        <v/>
      </c>
      <c r="AC226" s="26" t="str">
        <f>IF(P226="","",('SEB Sheet'!$B$8*(AA226*P226)*(IF(C226="",1,C226))))</f>
        <v/>
      </c>
      <c r="AD226" s="158" t="str">
        <f>IF(P226="","",((AC226/'SEB Sheet'!$B$9*'SEB Sheet'!$B$5/1000*'SEB Sheet'!$B$7*'SEB Sheet'!$B$6))*1.055)</f>
        <v/>
      </c>
      <c r="AE226" s="146"/>
      <c r="AF226" s="146"/>
      <c r="AG226" s="147" t="str">
        <f>IF(B226="","",(VLOOKUP(B226,'Tree height category'!$A$2:$C$83,2,FALSE)))</f>
        <v/>
      </c>
      <c r="AH226" s="148" t="str">
        <f>IF(B226="","",(VLOOKUP(B226,'Tree height category'!$A$2:$C$83,3,FALSE)))</f>
        <v/>
      </c>
      <c r="AI226" s="161"/>
      <c r="AJ226" s="161"/>
      <c r="AK226" s="161"/>
      <c r="AL226" s="162" t="str">
        <f>IF(B226="","",(VLOOKUP(B226,'Tree height category'!$A$2:$G$77,7,FALSE)))</f>
        <v/>
      </c>
      <c r="AM226" s="163"/>
    </row>
    <row r="227" spans="1:39" x14ac:dyDescent="0.25">
      <c r="A227" s="154">
        <v>221</v>
      </c>
      <c r="B227" s="203"/>
      <c r="C227" s="204"/>
      <c r="D227" s="205"/>
      <c r="E227" s="206"/>
      <c r="F227" s="206"/>
      <c r="G227" s="206"/>
      <c r="H227" s="206"/>
      <c r="I227" s="206"/>
      <c r="J227" s="206"/>
      <c r="K227" s="206"/>
      <c r="L227" s="206"/>
      <c r="M227" s="206"/>
      <c r="N227" s="207" t="str">
        <f>IF(V227="","",IF((VLOOKUP(V227,'Tree height category'!$E$2:$F$77,2,FALSE))=0,"",(VLOOKUP(V227,'Tree height category'!$E$2:$F$77,2,FALSE))))</f>
        <v/>
      </c>
      <c r="O227" s="207" t="str">
        <f>IF(B227="","",(IF('SEB Sheet'!B$11="","",VLOOKUP('SEB Sheet'!B$11,'IBRA %'!A$4:E$385,4,FALSE))))</f>
        <v/>
      </c>
      <c r="P227" s="27"/>
      <c r="Q227" s="136" t="str">
        <f t="shared" si="33"/>
        <v/>
      </c>
      <c r="R227" s="22">
        <f t="shared" si="34"/>
        <v>0</v>
      </c>
      <c r="S227" s="139" t="str">
        <f t="shared" si="35"/>
        <v/>
      </c>
      <c r="T227" s="39" t="str">
        <f t="shared" si="36"/>
        <v/>
      </c>
      <c r="U227" s="137" t="str">
        <f t="shared" si="37"/>
        <v/>
      </c>
      <c r="V227" s="24" t="str">
        <f>IF(B227="","",VLOOKUP(B227,'Tree height category'!$A$2:$E$83,5,FALSE))</f>
        <v/>
      </c>
      <c r="W227" s="137" t="str">
        <f t="shared" si="42"/>
        <v/>
      </c>
      <c r="X227" s="137" t="str">
        <f t="shared" si="43"/>
        <v/>
      </c>
      <c r="Y227" s="23" t="str">
        <f t="shared" si="38"/>
        <v/>
      </c>
      <c r="Z227" s="25" t="str">
        <f t="shared" si="39"/>
        <v/>
      </c>
      <c r="AA227" s="26" t="str">
        <f t="shared" si="40"/>
        <v/>
      </c>
      <c r="AB227" s="221" t="str">
        <f t="shared" si="41"/>
        <v/>
      </c>
      <c r="AC227" s="26" t="str">
        <f>IF(P227="","",('SEB Sheet'!$B$8*(AA227*P227)*(IF(C227="",1,C227))))</f>
        <v/>
      </c>
      <c r="AD227" s="158" t="str">
        <f>IF(P227="","",((AC227/'SEB Sheet'!$B$9*'SEB Sheet'!$B$5/1000*'SEB Sheet'!$B$7*'SEB Sheet'!$B$6))*1.055)</f>
        <v/>
      </c>
      <c r="AE227" s="146"/>
      <c r="AF227" s="146"/>
      <c r="AG227" s="147" t="str">
        <f>IF(B227="","",(VLOOKUP(B227,'Tree height category'!$A$2:$C$83,2,FALSE)))</f>
        <v/>
      </c>
      <c r="AH227" s="148" t="str">
        <f>IF(B227="","",(VLOOKUP(B227,'Tree height category'!$A$2:$C$83,3,FALSE)))</f>
        <v/>
      </c>
      <c r="AI227" s="161"/>
      <c r="AJ227" s="161"/>
      <c r="AK227" s="161"/>
      <c r="AL227" s="162" t="str">
        <f>IF(B227="","",(VLOOKUP(B227,'Tree height category'!$A$2:$G$77,7,FALSE)))</f>
        <v/>
      </c>
      <c r="AM227" s="163"/>
    </row>
    <row r="228" spans="1:39" x14ac:dyDescent="0.25">
      <c r="A228" s="154">
        <v>222</v>
      </c>
      <c r="B228" s="203"/>
      <c r="C228" s="204"/>
      <c r="D228" s="205"/>
      <c r="E228" s="206"/>
      <c r="F228" s="206"/>
      <c r="G228" s="206"/>
      <c r="H228" s="206"/>
      <c r="I228" s="206"/>
      <c r="J228" s="206"/>
      <c r="K228" s="206"/>
      <c r="L228" s="206"/>
      <c r="M228" s="206"/>
      <c r="N228" s="207" t="str">
        <f>IF(V228="","",IF((VLOOKUP(V228,'Tree height category'!$E$2:$F$77,2,FALSE))=0,"",(VLOOKUP(V228,'Tree height category'!$E$2:$F$77,2,FALSE))))</f>
        <v/>
      </c>
      <c r="O228" s="207" t="str">
        <f>IF(B228="","",(IF('SEB Sheet'!B$11="","",VLOOKUP('SEB Sheet'!B$11,'IBRA %'!A$4:E$385,4,FALSE))))</f>
        <v/>
      </c>
      <c r="P228" s="27"/>
      <c r="Q228" s="136" t="str">
        <f t="shared" si="33"/>
        <v/>
      </c>
      <c r="R228" s="22">
        <f t="shared" si="34"/>
        <v>0</v>
      </c>
      <c r="S228" s="139" t="str">
        <f t="shared" si="35"/>
        <v/>
      </c>
      <c r="T228" s="39" t="str">
        <f t="shared" si="36"/>
        <v/>
      </c>
      <c r="U228" s="137" t="str">
        <f t="shared" si="37"/>
        <v/>
      </c>
      <c r="V228" s="24" t="str">
        <f>IF(B228="","",VLOOKUP(B228,'Tree height category'!$A$2:$E$83,5,FALSE))</f>
        <v/>
      </c>
      <c r="W228" s="137" t="str">
        <f t="shared" si="42"/>
        <v/>
      </c>
      <c r="X228" s="137" t="str">
        <f t="shared" si="43"/>
        <v/>
      </c>
      <c r="Y228" s="23" t="str">
        <f t="shared" si="38"/>
        <v/>
      </c>
      <c r="Z228" s="25" t="str">
        <f t="shared" si="39"/>
        <v/>
      </c>
      <c r="AA228" s="26" t="str">
        <f t="shared" si="40"/>
        <v/>
      </c>
      <c r="AB228" s="221" t="str">
        <f t="shared" si="41"/>
        <v/>
      </c>
      <c r="AC228" s="26" t="str">
        <f>IF(P228="","",('SEB Sheet'!$B$8*(AA228*P228)*(IF(C228="",1,C228))))</f>
        <v/>
      </c>
      <c r="AD228" s="158" t="str">
        <f>IF(P228="","",((AC228/'SEB Sheet'!$B$9*'SEB Sheet'!$B$5/1000*'SEB Sheet'!$B$7*'SEB Sheet'!$B$6))*1.055)</f>
        <v/>
      </c>
      <c r="AE228" s="146"/>
      <c r="AF228" s="146"/>
      <c r="AG228" s="147" t="str">
        <f>IF(B228="","",(VLOOKUP(B228,'Tree height category'!$A$2:$C$83,2,FALSE)))</f>
        <v/>
      </c>
      <c r="AH228" s="148" t="str">
        <f>IF(B228="","",(VLOOKUP(B228,'Tree height category'!$A$2:$C$83,3,FALSE)))</f>
        <v/>
      </c>
      <c r="AI228" s="161"/>
      <c r="AJ228" s="161"/>
      <c r="AK228" s="161"/>
      <c r="AL228" s="162" t="str">
        <f>IF(B228="","",(VLOOKUP(B228,'Tree height category'!$A$2:$G$77,7,FALSE)))</f>
        <v/>
      </c>
      <c r="AM228" s="163"/>
    </row>
    <row r="229" spans="1:39" x14ac:dyDescent="0.25">
      <c r="A229" s="154">
        <v>223</v>
      </c>
      <c r="B229" s="203"/>
      <c r="C229" s="204"/>
      <c r="D229" s="205"/>
      <c r="E229" s="206"/>
      <c r="F229" s="206"/>
      <c r="G229" s="206"/>
      <c r="H229" s="206"/>
      <c r="I229" s="206"/>
      <c r="J229" s="206"/>
      <c r="K229" s="206"/>
      <c r="L229" s="206"/>
      <c r="M229" s="206"/>
      <c r="N229" s="207" t="str">
        <f>IF(V229="","",IF((VLOOKUP(V229,'Tree height category'!$E$2:$F$77,2,FALSE))=0,"",(VLOOKUP(V229,'Tree height category'!$E$2:$F$77,2,FALSE))))</f>
        <v/>
      </c>
      <c r="O229" s="207" t="str">
        <f>IF(B229="","",(IF('SEB Sheet'!B$11="","",VLOOKUP('SEB Sheet'!B$11,'IBRA %'!A$4:E$385,4,FALSE))))</f>
        <v/>
      </c>
      <c r="P229" s="27"/>
      <c r="Q229" s="136" t="str">
        <f t="shared" si="33"/>
        <v/>
      </c>
      <c r="R229" s="22">
        <f t="shared" si="34"/>
        <v>0</v>
      </c>
      <c r="S229" s="139" t="str">
        <f t="shared" si="35"/>
        <v/>
      </c>
      <c r="T229" s="39" t="str">
        <f t="shared" si="36"/>
        <v/>
      </c>
      <c r="U229" s="137" t="str">
        <f t="shared" si="37"/>
        <v/>
      </c>
      <c r="V229" s="24" t="str">
        <f>IF(B229="","",VLOOKUP(B229,'Tree height category'!$A$2:$E$83,5,FALSE))</f>
        <v/>
      </c>
      <c r="W229" s="137" t="str">
        <f t="shared" si="42"/>
        <v/>
      </c>
      <c r="X229" s="137" t="str">
        <f t="shared" si="43"/>
        <v/>
      </c>
      <c r="Y229" s="23" t="str">
        <f t="shared" si="38"/>
        <v/>
      </c>
      <c r="Z229" s="25" t="str">
        <f t="shared" si="39"/>
        <v/>
      </c>
      <c r="AA229" s="26" t="str">
        <f t="shared" si="40"/>
        <v/>
      </c>
      <c r="AB229" s="221" t="str">
        <f t="shared" si="41"/>
        <v/>
      </c>
      <c r="AC229" s="26" t="str">
        <f>IF(P229="","",('SEB Sheet'!$B$8*(AA229*P229)*(IF(C229="",1,C229))))</f>
        <v/>
      </c>
      <c r="AD229" s="158" t="str">
        <f>IF(P229="","",((AC229/'SEB Sheet'!$B$9*'SEB Sheet'!$B$5/1000*'SEB Sheet'!$B$7*'SEB Sheet'!$B$6))*1.055)</f>
        <v/>
      </c>
      <c r="AE229" s="146"/>
      <c r="AF229" s="146"/>
      <c r="AG229" s="147" t="str">
        <f>IF(B229="","",(VLOOKUP(B229,'Tree height category'!$A$2:$C$83,2,FALSE)))</f>
        <v/>
      </c>
      <c r="AH229" s="148" t="str">
        <f>IF(B229="","",(VLOOKUP(B229,'Tree height category'!$A$2:$C$83,3,FALSE)))</f>
        <v/>
      </c>
      <c r="AI229" s="161"/>
      <c r="AJ229" s="161"/>
      <c r="AK229" s="161"/>
      <c r="AL229" s="162" t="str">
        <f>IF(B229="","",(VLOOKUP(B229,'Tree height category'!$A$2:$G$77,7,FALSE)))</f>
        <v/>
      </c>
      <c r="AM229" s="163"/>
    </row>
    <row r="230" spans="1:39" x14ac:dyDescent="0.25">
      <c r="A230" s="154">
        <v>224</v>
      </c>
      <c r="B230" s="203"/>
      <c r="C230" s="204"/>
      <c r="D230" s="205"/>
      <c r="E230" s="206"/>
      <c r="F230" s="206"/>
      <c r="G230" s="206"/>
      <c r="H230" s="206"/>
      <c r="I230" s="206"/>
      <c r="J230" s="206"/>
      <c r="K230" s="206"/>
      <c r="L230" s="206"/>
      <c r="M230" s="206"/>
      <c r="N230" s="207" t="str">
        <f>IF(V230="","",IF((VLOOKUP(V230,'Tree height category'!$E$2:$F$77,2,FALSE))=0,"",(VLOOKUP(V230,'Tree height category'!$E$2:$F$77,2,FALSE))))</f>
        <v/>
      </c>
      <c r="O230" s="207" t="str">
        <f>IF(B230="","",(IF('SEB Sheet'!B$11="","",VLOOKUP('SEB Sheet'!B$11,'IBRA %'!A$4:E$385,4,FALSE))))</f>
        <v/>
      </c>
      <c r="P230" s="27"/>
      <c r="Q230" s="136" t="str">
        <f t="shared" si="33"/>
        <v/>
      </c>
      <c r="R230" s="22">
        <f t="shared" si="34"/>
        <v>0</v>
      </c>
      <c r="S230" s="139" t="str">
        <f t="shared" si="35"/>
        <v/>
      </c>
      <c r="T230" s="39" t="str">
        <f t="shared" si="36"/>
        <v/>
      </c>
      <c r="U230" s="137" t="str">
        <f t="shared" si="37"/>
        <v/>
      </c>
      <c r="V230" s="24" t="str">
        <f>IF(B230="","",VLOOKUP(B230,'Tree height category'!$A$2:$E$83,5,FALSE))</f>
        <v/>
      </c>
      <c r="W230" s="137" t="str">
        <f t="shared" si="42"/>
        <v/>
      </c>
      <c r="X230" s="137" t="str">
        <f t="shared" si="43"/>
        <v/>
      </c>
      <c r="Y230" s="23" t="str">
        <f t="shared" si="38"/>
        <v/>
      </c>
      <c r="Z230" s="25" t="str">
        <f t="shared" si="39"/>
        <v/>
      </c>
      <c r="AA230" s="26" t="str">
        <f t="shared" si="40"/>
        <v/>
      </c>
      <c r="AB230" s="221" t="str">
        <f t="shared" si="41"/>
        <v/>
      </c>
      <c r="AC230" s="26" t="str">
        <f>IF(P230="","",('SEB Sheet'!$B$8*(AA230*P230)*(IF(C230="",1,C230))))</f>
        <v/>
      </c>
      <c r="AD230" s="158" t="str">
        <f>IF(P230="","",((AC230/'SEB Sheet'!$B$9*'SEB Sheet'!$B$5/1000*'SEB Sheet'!$B$7*'SEB Sheet'!$B$6))*1.055)</f>
        <v/>
      </c>
      <c r="AE230" s="146"/>
      <c r="AF230" s="146"/>
      <c r="AG230" s="147" t="str">
        <f>IF(B230="","",(VLOOKUP(B230,'Tree height category'!$A$2:$C$83,2,FALSE)))</f>
        <v/>
      </c>
      <c r="AH230" s="148" t="str">
        <f>IF(B230="","",(VLOOKUP(B230,'Tree height category'!$A$2:$C$83,3,FALSE)))</f>
        <v/>
      </c>
      <c r="AI230" s="161"/>
      <c r="AJ230" s="161"/>
      <c r="AK230" s="161"/>
      <c r="AL230" s="162" t="str">
        <f>IF(B230="","",(VLOOKUP(B230,'Tree height category'!$A$2:$G$77,7,FALSE)))</f>
        <v/>
      </c>
      <c r="AM230" s="163"/>
    </row>
    <row r="231" spans="1:39" x14ac:dyDescent="0.25">
      <c r="A231" s="154">
        <v>225</v>
      </c>
      <c r="B231" s="203"/>
      <c r="C231" s="204"/>
      <c r="D231" s="205"/>
      <c r="E231" s="206"/>
      <c r="F231" s="206"/>
      <c r="G231" s="206"/>
      <c r="H231" s="206"/>
      <c r="I231" s="206"/>
      <c r="J231" s="206"/>
      <c r="K231" s="206"/>
      <c r="L231" s="206"/>
      <c r="M231" s="206"/>
      <c r="N231" s="207" t="str">
        <f>IF(V231="","",IF((VLOOKUP(V231,'Tree height category'!$E$2:$F$77,2,FALSE))=0,"",(VLOOKUP(V231,'Tree height category'!$E$2:$F$77,2,FALSE))))</f>
        <v/>
      </c>
      <c r="O231" s="207" t="str">
        <f>IF(B231="","",(IF('SEB Sheet'!B$11="","",VLOOKUP('SEB Sheet'!B$11,'IBRA %'!A$4:E$385,4,FALSE))))</f>
        <v/>
      </c>
      <c r="P231" s="27"/>
      <c r="Q231" s="136" t="str">
        <f t="shared" si="33"/>
        <v/>
      </c>
      <c r="R231" s="22">
        <f t="shared" si="34"/>
        <v>0</v>
      </c>
      <c r="S231" s="139" t="str">
        <f t="shared" si="35"/>
        <v/>
      </c>
      <c r="T231" s="39" t="str">
        <f t="shared" si="36"/>
        <v/>
      </c>
      <c r="U231" s="137" t="str">
        <f t="shared" si="37"/>
        <v/>
      </c>
      <c r="V231" s="24" t="str">
        <f>IF(B231="","",VLOOKUP(B231,'Tree height category'!$A$2:$E$83,5,FALSE))</f>
        <v/>
      </c>
      <c r="W231" s="137" t="str">
        <f t="shared" si="42"/>
        <v/>
      </c>
      <c r="X231" s="137" t="str">
        <f t="shared" si="43"/>
        <v/>
      </c>
      <c r="Y231" s="23" t="str">
        <f t="shared" si="38"/>
        <v/>
      </c>
      <c r="Z231" s="25" t="str">
        <f t="shared" si="39"/>
        <v/>
      </c>
      <c r="AA231" s="26" t="str">
        <f t="shared" si="40"/>
        <v/>
      </c>
      <c r="AB231" s="221" t="str">
        <f t="shared" si="41"/>
        <v/>
      </c>
      <c r="AC231" s="26" t="str">
        <f>IF(P231="","",('SEB Sheet'!$B$8*(AA231*P231)*(IF(C231="",1,C231))))</f>
        <v/>
      </c>
      <c r="AD231" s="158" t="str">
        <f>IF(P231="","",((AC231/'SEB Sheet'!$B$9*'SEB Sheet'!$B$5/1000*'SEB Sheet'!$B$7*'SEB Sheet'!$B$6))*1.055)</f>
        <v/>
      </c>
      <c r="AE231" s="146"/>
      <c r="AF231" s="146"/>
      <c r="AG231" s="147" t="str">
        <f>IF(B231="","",(VLOOKUP(B231,'Tree height category'!$A$2:$C$83,2,FALSE)))</f>
        <v/>
      </c>
      <c r="AH231" s="148" t="str">
        <f>IF(B231="","",(VLOOKUP(B231,'Tree height category'!$A$2:$C$83,3,FALSE)))</f>
        <v/>
      </c>
      <c r="AI231" s="161"/>
      <c r="AJ231" s="161"/>
      <c r="AK231" s="161"/>
      <c r="AL231" s="162" t="str">
        <f>IF(B231="","",(VLOOKUP(B231,'Tree height category'!$A$2:$G$77,7,FALSE)))</f>
        <v/>
      </c>
      <c r="AM231" s="163"/>
    </row>
    <row r="232" spans="1:39" x14ac:dyDescent="0.25">
      <c r="A232" s="154">
        <v>226</v>
      </c>
      <c r="B232" s="203"/>
      <c r="C232" s="204"/>
      <c r="D232" s="205"/>
      <c r="E232" s="206"/>
      <c r="F232" s="206"/>
      <c r="G232" s="206"/>
      <c r="H232" s="206"/>
      <c r="I232" s="206"/>
      <c r="J232" s="206"/>
      <c r="K232" s="206"/>
      <c r="L232" s="206"/>
      <c r="M232" s="206"/>
      <c r="N232" s="207" t="str">
        <f>IF(V232="","",IF((VLOOKUP(V232,'Tree height category'!$E$2:$F$77,2,FALSE))=0,"",(VLOOKUP(V232,'Tree height category'!$E$2:$F$77,2,FALSE))))</f>
        <v/>
      </c>
      <c r="O232" s="207" t="str">
        <f>IF(B232="","",(IF('SEB Sheet'!B$11="","",VLOOKUP('SEB Sheet'!B$11,'IBRA %'!A$4:E$385,4,FALSE))))</f>
        <v/>
      </c>
      <c r="P232" s="27"/>
      <c r="Q232" s="136" t="str">
        <f t="shared" si="33"/>
        <v/>
      </c>
      <c r="R232" s="22">
        <f t="shared" si="34"/>
        <v>0</v>
      </c>
      <c r="S232" s="139" t="str">
        <f t="shared" si="35"/>
        <v/>
      </c>
      <c r="T232" s="39" t="str">
        <f t="shared" si="36"/>
        <v/>
      </c>
      <c r="U232" s="137" t="str">
        <f t="shared" si="37"/>
        <v/>
      </c>
      <c r="V232" s="24" t="str">
        <f>IF(B232="","",VLOOKUP(B232,'Tree height category'!$A$2:$E$83,5,FALSE))</f>
        <v/>
      </c>
      <c r="W232" s="137" t="str">
        <f t="shared" si="42"/>
        <v/>
      </c>
      <c r="X232" s="137" t="str">
        <f t="shared" si="43"/>
        <v/>
      </c>
      <c r="Y232" s="23" t="str">
        <f t="shared" si="38"/>
        <v/>
      </c>
      <c r="Z232" s="25" t="str">
        <f t="shared" si="39"/>
        <v/>
      </c>
      <c r="AA232" s="26" t="str">
        <f t="shared" si="40"/>
        <v/>
      </c>
      <c r="AB232" s="221" t="str">
        <f t="shared" si="41"/>
        <v/>
      </c>
      <c r="AC232" s="26" t="str">
        <f>IF(P232="","",('SEB Sheet'!$B$8*(AA232*P232)*(IF(C232="",1,C232))))</f>
        <v/>
      </c>
      <c r="AD232" s="158" t="str">
        <f>IF(P232="","",((AC232/'SEB Sheet'!$B$9*'SEB Sheet'!$B$5/1000*'SEB Sheet'!$B$7*'SEB Sheet'!$B$6))*1.055)</f>
        <v/>
      </c>
      <c r="AE232" s="146"/>
      <c r="AF232" s="146"/>
      <c r="AG232" s="147" t="str">
        <f>IF(B232="","",(VLOOKUP(B232,'Tree height category'!$A$2:$C$83,2,FALSE)))</f>
        <v/>
      </c>
      <c r="AH232" s="148" t="str">
        <f>IF(B232="","",(VLOOKUP(B232,'Tree height category'!$A$2:$C$83,3,FALSE)))</f>
        <v/>
      </c>
      <c r="AI232" s="161"/>
      <c r="AJ232" s="161"/>
      <c r="AK232" s="161"/>
      <c r="AL232" s="162" t="str">
        <f>IF(B232="","",(VLOOKUP(B232,'Tree height category'!$A$2:$G$77,7,FALSE)))</f>
        <v/>
      </c>
      <c r="AM232" s="163"/>
    </row>
    <row r="233" spans="1:39" x14ac:dyDescent="0.25">
      <c r="A233" s="154">
        <v>227</v>
      </c>
      <c r="B233" s="203"/>
      <c r="C233" s="204"/>
      <c r="D233" s="205"/>
      <c r="E233" s="206"/>
      <c r="F233" s="206"/>
      <c r="G233" s="206"/>
      <c r="H233" s="206"/>
      <c r="I233" s="206"/>
      <c r="J233" s="206"/>
      <c r="K233" s="206"/>
      <c r="L233" s="206"/>
      <c r="M233" s="206"/>
      <c r="N233" s="207" t="str">
        <f>IF(V233="","",IF((VLOOKUP(V233,'Tree height category'!$E$2:$F$77,2,FALSE))=0,"",(VLOOKUP(V233,'Tree height category'!$E$2:$F$77,2,FALSE))))</f>
        <v/>
      </c>
      <c r="O233" s="207" t="str">
        <f>IF(B233="","",(IF('SEB Sheet'!B$11="","",VLOOKUP('SEB Sheet'!B$11,'IBRA %'!A$4:E$385,4,FALSE))))</f>
        <v/>
      </c>
      <c r="P233" s="27"/>
      <c r="Q233" s="136" t="str">
        <f t="shared" si="33"/>
        <v/>
      </c>
      <c r="R233" s="22">
        <f t="shared" si="34"/>
        <v>0</v>
      </c>
      <c r="S233" s="139" t="str">
        <f t="shared" si="35"/>
        <v/>
      </c>
      <c r="T233" s="39" t="str">
        <f t="shared" si="36"/>
        <v/>
      </c>
      <c r="U233" s="137" t="str">
        <f t="shared" si="37"/>
        <v/>
      </c>
      <c r="V233" s="24" t="str">
        <f>IF(B233="","",VLOOKUP(B233,'Tree height category'!$A$2:$E$83,5,FALSE))</f>
        <v/>
      </c>
      <c r="W233" s="137" t="str">
        <f t="shared" si="42"/>
        <v/>
      </c>
      <c r="X233" s="137" t="str">
        <f t="shared" si="43"/>
        <v/>
      </c>
      <c r="Y233" s="23" t="str">
        <f t="shared" si="38"/>
        <v/>
      </c>
      <c r="Z233" s="25" t="str">
        <f t="shared" si="39"/>
        <v/>
      </c>
      <c r="AA233" s="26" t="str">
        <f t="shared" si="40"/>
        <v/>
      </c>
      <c r="AB233" s="221" t="str">
        <f t="shared" si="41"/>
        <v/>
      </c>
      <c r="AC233" s="26" t="str">
        <f>IF(P233="","",('SEB Sheet'!$B$8*(AA233*P233)*(IF(C233="",1,C233))))</f>
        <v/>
      </c>
      <c r="AD233" s="158" t="str">
        <f>IF(P233="","",((AC233/'SEB Sheet'!$B$9*'SEB Sheet'!$B$5/1000*'SEB Sheet'!$B$7*'SEB Sheet'!$B$6))*1.055)</f>
        <v/>
      </c>
      <c r="AE233" s="146"/>
      <c r="AF233" s="146"/>
      <c r="AG233" s="147" t="str">
        <f>IF(B233="","",(VLOOKUP(B233,'Tree height category'!$A$2:$C$83,2,FALSE)))</f>
        <v/>
      </c>
      <c r="AH233" s="148" t="str">
        <f>IF(B233="","",(VLOOKUP(B233,'Tree height category'!$A$2:$C$83,3,FALSE)))</f>
        <v/>
      </c>
      <c r="AI233" s="161"/>
      <c r="AJ233" s="161"/>
      <c r="AK233" s="161"/>
      <c r="AL233" s="162" t="str">
        <f>IF(B233="","",(VLOOKUP(B233,'Tree height category'!$A$2:$G$77,7,FALSE)))</f>
        <v/>
      </c>
      <c r="AM233" s="163"/>
    </row>
    <row r="234" spans="1:39" x14ac:dyDescent="0.25">
      <c r="A234" s="154">
        <v>228</v>
      </c>
      <c r="B234" s="203"/>
      <c r="C234" s="204"/>
      <c r="D234" s="205"/>
      <c r="E234" s="206"/>
      <c r="F234" s="206"/>
      <c r="G234" s="206"/>
      <c r="H234" s="206"/>
      <c r="I234" s="206"/>
      <c r="J234" s="206"/>
      <c r="K234" s="206"/>
      <c r="L234" s="206"/>
      <c r="M234" s="206"/>
      <c r="N234" s="207" t="str">
        <f>IF(V234="","",IF((VLOOKUP(V234,'Tree height category'!$E$2:$F$77,2,FALSE))=0,"",(VLOOKUP(V234,'Tree height category'!$E$2:$F$77,2,FALSE))))</f>
        <v/>
      </c>
      <c r="O234" s="207" t="str">
        <f>IF(B234="","",(IF('SEB Sheet'!B$11="","",VLOOKUP('SEB Sheet'!B$11,'IBRA %'!A$4:E$385,4,FALSE))))</f>
        <v/>
      </c>
      <c r="P234" s="27"/>
      <c r="Q234" s="136" t="str">
        <f t="shared" si="33"/>
        <v/>
      </c>
      <c r="R234" s="22">
        <f t="shared" si="34"/>
        <v>0</v>
      </c>
      <c r="S234" s="139" t="str">
        <f t="shared" si="35"/>
        <v/>
      </c>
      <c r="T234" s="39" t="str">
        <f t="shared" si="36"/>
        <v/>
      </c>
      <c r="U234" s="137" t="str">
        <f t="shared" si="37"/>
        <v/>
      </c>
      <c r="V234" s="24" t="str">
        <f>IF(B234="","",VLOOKUP(B234,'Tree height category'!$A$2:$E$83,5,FALSE))</f>
        <v/>
      </c>
      <c r="W234" s="137" t="str">
        <f t="shared" si="42"/>
        <v/>
      </c>
      <c r="X234" s="137" t="str">
        <f t="shared" si="43"/>
        <v/>
      </c>
      <c r="Y234" s="23" t="str">
        <f t="shared" si="38"/>
        <v/>
      </c>
      <c r="Z234" s="25" t="str">
        <f t="shared" si="39"/>
        <v/>
      </c>
      <c r="AA234" s="26" t="str">
        <f t="shared" si="40"/>
        <v/>
      </c>
      <c r="AB234" s="221" t="str">
        <f t="shared" si="41"/>
        <v/>
      </c>
      <c r="AC234" s="26" t="str">
        <f>IF(P234="","",('SEB Sheet'!$B$8*(AA234*P234)*(IF(C234="",1,C234))))</f>
        <v/>
      </c>
      <c r="AD234" s="158" t="str">
        <f>IF(P234="","",((AC234/'SEB Sheet'!$B$9*'SEB Sheet'!$B$5/1000*'SEB Sheet'!$B$7*'SEB Sheet'!$B$6))*1.055)</f>
        <v/>
      </c>
      <c r="AE234" s="146"/>
      <c r="AF234" s="146"/>
      <c r="AG234" s="147" t="str">
        <f>IF(B234="","",(VLOOKUP(B234,'Tree height category'!$A$2:$C$83,2,FALSE)))</f>
        <v/>
      </c>
      <c r="AH234" s="148" t="str">
        <f>IF(B234="","",(VLOOKUP(B234,'Tree height category'!$A$2:$C$83,3,FALSE)))</f>
        <v/>
      </c>
      <c r="AI234" s="161"/>
      <c r="AJ234" s="161"/>
      <c r="AK234" s="161"/>
      <c r="AL234" s="162" t="str">
        <f>IF(B234="","",(VLOOKUP(B234,'Tree height category'!$A$2:$G$77,7,FALSE)))</f>
        <v/>
      </c>
      <c r="AM234" s="163"/>
    </row>
    <row r="235" spans="1:39" x14ac:dyDescent="0.25">
      <c r="A235" s="154">
        <v>229</v>
      </c>
      <c r="B235" s="203"/>
      <c r="C235" s="204"/>
      <c r="D235" s="205"/>
      <c r="E235" s="206"/>
      <c r="F235" s="206"/>
      <c r="G235" s="206"/>
      <c r="H235" s="206"/>
      <c r="I235" s="206"/>
      <c r="J235" s="206"/>
      <c r="K235" s="206"/>
      <c r="L235" s="206"/>
      <c r="M235" s="206"/>
      <c r="N235" s="207" t="str">
        <f>IF(V235="","",IF((VLOOKUP(V235,'Tree height category'!$E$2:$F$77,2,FALSE))=0,"",(VLOOKUP(V235,'Tree height category'!$E$2:$F$77,2,FALSE))))</f>
        <v/>
      </c>
      <c r="O235" s="207" t="str">
        <f>IF(B235="","",(IF('SEB Sheet'!B$11="","",VLOOKUP('SEB Sheet'!B$11,'IBRA %'!A$4:E$385,4,FALSE))))</f>
        <v/>
      </c>
      <c r="P235" s="27"/>
      <c r="Q235" s="136" t="str">
        <f t="shared" si="33"/>
        <v/>
      </c>
      <c r="R235" s="22">
        <f t="shared" si="34"/>
        <v>0</v>
      </c>
      <c r="S235" s="139" t="str">
        <f t="shared" si="35"/>
        <v/>
      </c>
      <c r="T235" s="39" t="str">
        <f t="shared" si="36"/>
        <v/>
      </c>
      <c r="U235" s="137" t="str">
        <f t="shared" si="37"/>
        <v/>
      </c>
      <c r="V235" s="24" t="str">
        <f>IF(B235="","",VLOOKUP(B235,'Tree height category'!$A$2:$E$83,5,FALSE))</f>
        <v/>
      </c>
      <c r="W235" s="137" t="str">
        <f t="shared" si="42"/>
        <v/>
      </c>
      <c r="X235" s="137" t="str">
        <f t="shared" si="43"/>
        <v/>
      </c>
      <c r="Y235" s="23" t="str">
        <f t="shared" si="38"/>
        <v/>
      </c>
      <c r="Z235" s="25" t="str">
        <f t="shared" si="39"/>
        <v/>
      </c>
      <c r="AA235" s="26" t="str">
        <f t="shared" si="40"/>
        <v/>
      </c>
      <c r="AB235" s="221" t="str">
        <f t="shared" si="41"/>
        <v/>
      </c>
      <c r="AC235" s="26" t="str">
        <f>IF(P235="","",('SEB Sheet'!$B$8*(AA235*P235)*(IF(C235="",1,C235))))</f>
        <v/>
      </c>
      <c r="AD235" s="158" t="str">
        <f>IF(P235="","",((AC235/'SEB Sheet'!$B$9*'SEB Sheet'!$B$5/1000*'SEB Sheet'!$B$7*'SEB Sheet'!$B$6))*1.055)</f>
        <v/>
      </c>
      <c r="AE235" s="146"/>
      <c r="AF235" s="146"/>
      <c r="AG235" s="147" t="str">
        <f>IF(B235="","",(VLOOKUP(B235,'Tree height category'!$A$2:$C$83,2,FALSE)))</f>
        <v/>
      </c>
      <c r="AH235" s="148" t="str">
        <f>IF(B235="","",(VLOOKUP(B235,'Tree height category'!$A$2:$C$83,3,FALSE)))</f>
        <v/>
      </c>
      <c r="AI235" s="161"/>
      <c r="AJ235" s="161"/>
      <c r="AK235" s="161"/>
      <c r="AL235" s="162" t="str">
        <f>IF(B235="","",(VLOOKUP(B235,'Tree height category'!$A$2:$G$77,7,FALSE)))</f>
        <v/>
      </c>
      <c r="AM235" s="163"/>
    </row>
    <row r="236" spans="1:39" x14ac:dyDescent="0.25">
      <c r="A236" s="154">
        <v>230</v>
      </c>
      <c r="B236" s="203"/>
      <c r="C236" s="204"/>
      <c r="D236" s="205"/>
      <c r="E236" s="206"/>
      <c r="F236" s="206"/>
      <c r="G236" s="206"/>
      <c r="H236" s="206"/>
      <c r="I236" s="206"/>
      <c r="J236" s="206"/>
      <c r="K236" s="206"/>
      <c r="L236" s="206"/>
      <c r="M236" s="206"/>
      <c r="N236" s="207" t="str">
        <f>IF(V236="","",IF((VLOOKUP(V236,'Tree height category'!$E$2:$F$77,2,FALSE))=0,"",(VLOOKUP(V236,'Tree height category'!$E$2:$F$77,2,FALSE))))</f>
        <v/>
      </c>
      <c r="O236" s="207" t="str">
        <f>IF(B236="","",(IF('SEB Sheet'!B$11="","",VLOOKUP('SEB Sheet'!B$11,'IBRA %'!A$4:E$385,4,FALSE))))</f>
        <v/>
      </c>
      <c r="P236" s="27"/>
      <c r="Q236" s="136" t="str">
        <f t="shared" si="33"/>
        <v/>
      </c>
      <c r="R236" s="22">
        <f t="shared" si="34"/>
        <v>0</v>
      </c>
      <c r="S236" s="139" t="str">
        <f t="shared" si="35"/>
        <v/>
      </c>
      <c r="T236" s="39" t="str">
        <f t="shared" si="36"/>
        <v/>
      </c>
      <c r="U236" s="137" t="str">
        <f t="shared" si="37"/>
        <v/>
      </c>
      <c r="V236" s="24" t="str">
        <f>IF(B236="","",VLOOKUP(B236,'Tree height category'!$A$2:$E$83,5,FALSE))</f>
        <v/>
      </c>
      <c r="W236" s="137" t="str">
        <f t="shared" si="42"/>
        <v/>
      </c>
      <c r="X236" s="137" t="str">
        <f t="shared" si="43"/>
        <v/>
      </c>
      <c r="Y236" s="23" t="str">
        <f t="shared" si="38"/>
        <v/>
      </c>
      <c r="Z236" s="25" t="str">
        <f t="shared" si="39"/>
        <v/>
      </c>
      <c r="AA236" s="26" t="str">
        <f t="shared" si="40"/>
        <v/>
      </c>
      <c r="AB236" s="221" t="str">
        <f t="shared" si="41"/>
        <v/>
      </c>
      <c r="AC236" s="26" t="str">
        <f>IF(P236="","",('SEB Sheet'!$B$8*(AA236*P236)*(IF(C236="",1,C236))))</f>
        <v/>
      </c>
      <c r="AD236" s="158" t="str">
        <f>IF(P236="","",((AC236/'SEB Sheet'!$B$9*'SEB Sheet'!$B$5/1000*'SEB Sheet'!$B$7*'SEB Sheet'!$B$6))*1.055)</f>
        <v/>
      </c>
      <c r="AE236" s="146"/>
      <c r="AF236" s="146"/>
      <c r="AG236" s="147" t="str">
        <f>IF(B236="","",(VLOOKUP(B236,'Tree height category'!$A$2:$C$83,2,FALSE)))</f>
        <v/>
      </c>
      <c r="AH236" s="148" t="str">
        <f>IF(B236="","",(VLOOKUP(B236,'Tree height category'!$A$2:$C$83,3,FALSE)))</f>
        <v/>
      </c>
      <c r="AI236" s="161"/>
      <c r="AJ236" s="161"/>
      <c r="AK236" s="161"/>
      <c r="AL236" s="162" t="str">
        <f>IF(B236="","",(VLOOKUP(B236,'Tree height category'!$A$2:$G$77,7,FALSE)))</f>
        <v/>
      </c>
      <c r="AM236" s="163"/>
    </row>
    <row r="237" spans="1:39" x14ac:dyDescent="0.25">
      <c r="A237" s="154">
        <v>231</v>
      </c>
      <c r="B237" s="203"/>
      <c r="C237" s="204"/>
      <c r="D237" s="205"/>
      <c r="E237" s="206"/>
      <c r="F237" s="206"/>
      <c r="G237" s="206"/>
      <c r="H237" s="206"/>
      <c r="I237" s="206"/>
      <c r="J237" s="206"/>
      <c r="K237" s="206"/>
      <c r="L237" s="206"/>
      <c r="M237" s="206"/>
      <c r="N237" s="207" t="str">
        <f>IF(V237="","",IF((VLOOKUP(V237,'Tree height category'!$E$2:$F$77,2,FALSE))=0,"",(VLOOKUP(V237,'Tree height category'!$E$2:$F$77,2,FALSE))))</f>
        <v/>
      </c>
      <c r="O237" s="207" t="str">
        <f>IF(B237="","",(IF('SEB Sheet'!B$11="","",VLOOKUP('SEB Sheet'!B$11,'IBRA %'!A$4:E$385,4,FALSE))))</f>
        <v/>
      </c>
      <c r="P237" s="27"/>
      <c r="Q237" s="136" t="str">
        <f t="shared" si="33"/>
        <v/>
      </c>
      <c r="R237" s="22">
        <f t="shared" si="34"/>
        <v>0</v>
      </c>
      <c r="S237" s="139" t="str">
        <f t="shared" si="35"/>
        <v/>
      </c>
      <c r="T237" s="39" t="str">
        <f t="shared" si="36"/>
        <v/>
      </c>
      <c r="U237" s="137" t="str">
        <f t="shared" si="37"/>
        <v/>
      </c>
      <c r="V237" s="24" t="str">
        <f>IF(B237="","",VLOOKUP(B237,'Tree height category'!$A$2:$E$83,5,FALSE))</f>
        <v/>
      </c>
      <c r="W237" s="137" t="str">
        <f t="shared" si="42"/>
        <v/>
      </c>
      <c r="X237" s="137" t="str">
        <f t="shared" si="43"/>
        <v/>
      </c>
      <c r="Y237" s="23" t="str">
        <f t="shared" si="38"/>
        <v/>
      </c>
      <c r="Z237" s="25" t="str">
        <f t="shared" si="39"/>
        <v/>
      </c>
      <c r="AA237" s="26" t="str">
        <f t="shared" si="40"/>
        <v/>
      </c>
      <c r="AB237" s="221" t="str">
        <f t="shared" si="41"/>
        <v/>
      </c>
      <c r="AC237" s="26" t="str">
        <f>IF(P237="","",('SEB Sheet'!$B$8*(AA237*P237)*(IF(C237="",1,C237))))</f>
        <v/>
      </c>
      <c r="AD237" s="158" t="str">
        <f>IF(P237="","",((AC237/'SEB Sheet'!$B$9*'SEB Sheet'!$B$5/1000*'SEB Sheet'!$B$7*'SEB Sheet'!$B$6))*1.055)</f>
        <v/>
      </c>
      <c r="AE237" s="146"/>
      <c r="AF237" s="146"/>
      <c r="AG237" s="147" t="str">
        <f>IF(B237="","",(VLOOKUP(B237,'Tree height category'!$A$2:$C$83,2,FALSE)))</f>
        <v/>
      </c>
      <c r="AH237" s="148" t="str">
        <f>IF(B237="","",(VLOOKUP(B237,'Tree height category'!$A$2:$C$83,3,FALSE)))</f>
        <v/>
      </c>
      <c r="AI237" s="161"/>
      <c r="AJ237" s="161"/>
      <c r="AK237" s="161"/>
      <c r="AL237" s="162" t="str">
        <f>IF(B237="","",(VLOOKUP(B237,'Tree height category'!$A$2:$G$77,7,FALSE)))</f>
        <v/>
      </c>
      <c r="AM237" s="163"/>
    </row>
    <row r="238" spans="1:39" x14ac:dyDescent="0.25">
      <c r="A238" s="154">
        <v>232</v>
      </c>
      <c r="B238" s="203"/>
      <c r="C238" s="204"/>
      <c r="D238" s="205"/>
      <c r="E238" s="206"/>
      <c r="F238" s="206"/>
      <c r="G238" s="206"/>
      <c r="H238" s="206"/>
      <c r="I238" s="206"/>
      <c r="J238" s="206"/>
      <c r="K238" s="206"/>
      <c r="L238" s="206"/>
      <c r="M238" s="206"/>
      <c r="N238" s="207" t="str">
        <f>IF(V238="","",IF((VLOOKUP(V238,'Tree height category'!$E$2:$F$77,2,FALSE))=0,"",(VLOOKUP(V238,'Tree height category'!$E$2:$F$77,2,FALSE))))</f>
        <v/>
      </c>
      <c r="O238" s="207" t="str">
        <f>IF(B238="","",(IF('SEB Sheet'!B$11="","",VLOOKUP('SEB Sheet'!B$11,'IBRA %'!A$4:E$385,4,FALSE))))</f>
        <v/>
      </c>
      <c r="P238" s="27"/>
      <c r="Q238" s="136" t="str">
        <f t="shared" si="33"/>
        <v/>
      </c>
      <c r="R238" s="22">
        <f t="shared" si="34"/>
        <v>0</v>
      </c>
      <c r="S238" s="139" t="str">
        <f t="shared" si="35"/>
        <v/>
      </c>
      <c r="T238" s="39" t="str">
        <f t="shared" si="36"/>
        <v/>
      </c>
      <c r="U238" s="137" t="str">
        <f t="shared" si="37"/>
        <v/>
      </c>
      <c r="V238" s="24" t="str">
        <f>IF(B238="","",VLOOKUP(B238,'Tree height category'!$A$2:$E$83,5,FALSE))</f>
        <v/>
      </c>
      <c r="W238" s="137" t="str">
        <f t="shared" si="42"/>
        <v/>
      </c>
      <c r="X238" s="137" t="str">
        <f t="shared" si="43"/>
        <v/>
      </c>
      <c r="Y238" s="23" t="str">
        <f t="shared" si="38"/>
        <v/>
      </c>
      <c r="Z238" s="25" t="str">
        <f t="shared" si="39"/>
        <v/>
      </c>
      <c r="AA238" s="26" t="str">
        <f t="shared" si="40"/>
        <v/>
      </c>
      <c r="AB238" s="221" t="str">
        <f t="shared" si="41"/>
        <v/>
      </c>
      <c r="AC238" s="26" t="str">
        <f>IF(P238="","",('SEB Sheet'!$B$8*(AA238*P238)*(IF(C238="",1,C238))))</f>
        <v/>
      </c>
      <c r="AD238" s="158" t="str">
        <f>IF(P238="","",((AC238/'SEB Sheet'!$B$9*'SEB Sheet'!$B$5/1000*'SEB Sheet'!$B$7*'SEB Sheet'!$B$6))*1.055)</f>
        <v/>
      </c>
      <c r="AE238" s="146"/>
      <c r="AF238" s="146"/>
      <c r="AG238" s="147" t="str">
        <f>IF(B238="","",(VLOOKUP(B238,'Tree height category'!$A$2:$C$83,2,FALSE)))</f>
        <v/>
      </c>
      <c r="AH238" s="148" t="str">
        <f>IF(B238="","",(VLOOKUP(B238,'Tree height category'!$A$2:$C$83,3,FALSE)))</f>
        <v/>
      </c>
      <c r="AI238" s="161"/>
      <c r="AJ238" s="161"/>
      <c r="AK238" s="161"/>
      <c r="AL238" s="162" t="str">
        <f>IF(B238="","",(VLOOKUP(B238,'Tree height category'!$A$2:$G$77,7,FALSE)))</f>
        <v/>
      </c>
      <c r="AM238" s="163"/>
    </row>
    <row r="239" spans="1:39" x14ac:dyDescent="0.25">
      <c r="A239" s="154">
        <v>233</v>
      </c>
      <c r="B239" s="203"/>
      <c r="C239" s="204"/>
      <c r="D239" s="205"/>
      <c r="E239" s="206"/>
      <c r="F239" s="206"/>
      <c r="G239" s="206"/>
      <c r="H239" s="206"/>
      <c r="I239" s="206"/>
      <c r="J239" s="206"/>
      <c r="K239" s="206"/>
      <c r="L239" s="206"/>
      <c r="M239" s="206"/>
      <c r="N239" s="207" t="str">
        <f>IF(V239="","",IF((VLOOKUP(V239,'Tree height category'!$E$2:$F$77,2,FALSE))=0,"",(VLOOKUP(V239,'Tree height category'!$E$2:$F$77,2,FALSE))))</f>
        <v/>
      </c>
      <c r="O239" s="207" t="str">
        <f>IF(B239="","",(IF('SEB Sheet'!B$11="","",VLOOKUP('SEB Sheet'!B$11,'IBRA %'!A$4:E$385,4,FALSE))))</f>
        <v/>
      </c>
      <c r="P239" s="27"/>
      <c r="Q239" s="136" t="str">
        <f t="shared" si="33"/>
        <v/>
      </c>
      <c r="R239" s="22">
        <f t="shared" si="34"/>
        <v>0</v>
      </c>
      <c r="S239" s="139" t="str">
        <f t="shared" si="35"/>
        <v/>
      </c>
      <c r="T239" s="39" t="str">
        <f t="shared" si="36"/>
        <v/>
      </c>
      <c r="U239" s="137" t="str">
        <f t="shared" si="37"/>
        <v/>
      </c>
      <c r="V239" s="24" t="str">
        <f>IF(B239="","",VLOOKUP(B239,'Tree height category'!$A$2:$E$83,5,FALSE))</f>
        <v/>
      </c>
      <c r="W239" s="137" t="str">
        <f t="shared" si="42"/>
        <v/>
      </c>
      <c r="X239" s="137" t="str">
        <f t="shared" si="43"/>
        <v/>
      </c>
      <c r="Y239" s="23" t="str">
        <f t="shared" si="38"/>
        <v/>
      </c>
      <c r="Z239" s="25" t="str">
        <f t="shared" si="39"/>
        <v/>
      </c>
      <c r="AA239" s="26" t="str">
        <f t="shared" si="40"/>
        <v/>
      </c>
      <c r="AB239" s="221" t="str">
        <f t="shared" si="41"/>
        <v/>
      </c>
      <c r="AC239" s="26" t="str">
        <f>IF(P239="","",('SEB Sheet'!$B$8*(AA239*P239)*(IF(C239="",1,C239))))</f>
        <v/>
      </c>
      <c r="AD239" s="158" t="str">
        <f>IF(P239="","",((AC239/'SEB Sheet'!$B$9*'SEB Sheet'!$B$5/1000*'SEB Sheet'!$B$7*'SEB Sheet'!$B$6))*1.055)</f>
        <v/>
      </c>
      <c r="AE239" s="146"/>
      <c r="AF239" s="146"/>
      <c r="AG239" s="147" t="str">
        <f>IF(B239="","",(VLOOKUP(B239,'Tree height category'!$A$2:$C$83,2,FALSE)))</f>
        <v/>
      </c>
      <c r="AH239" s="148" t="str">
        <f>IF(B239="","",(VLOOKUP(B239,'Tree height category'!$A$2:$C$83,3,FALSE)))</f>
        <v/>
      </c>
      <c r="AI239" s="161"/>
      <c r="AJ239" s="161"/>
      <c r="AK239" s="161"/>
      <c r="AL239" s="162" t="str">
        <f>IF(B239="","",(VLOOKUP(B239,'Tree height category'!$A$2:$G$77,7,FALSE)))</f>
        <v/>
      </c>
      <c r="AM239" s="163"/>
    </row>
    <row r="240" spans="1:39" x14ac:dyDescent="0.25">
      <c r="A240" s="154">
        <v>234</v>
      </c>
      <c r="B240" s="203"/>
      <c r="C240" s="204"/>
      <c r="D240" s="205"/>
      <c r="E240" s="206"/>
      <c r="F240" s="206"/>
      <c r="G240" s="206"/>
      <c r="H240" s="206"/>
      <c r="I240" s="206"/>
      <c r="J240" s="206"/>
      <c r="K240" s="206"/>
      <c r="L240" s="206"/>
      <c r="M240" s="206"/>
      <c r="N240" s="207" t="str">
        <f>IF(V240="","",IF((VLOOKUP(V240,'Tree height category'!$E$2:$F$77,2,FALSE))=0,"",(VLOOKUP(V240,'Tree height category'!$E$2:$F$77,2,FALSE))))</f>
        <v/>
      </c>
      <c r="O240" s="207" t="str">
        <f>IF(B240="","",(IF('SEB Sheet'!B$11="","",VLOOKUP('SEB Sheet'!B$11,'IBRA %'!A$4:E$385,4,FALSE))))</f>
        <v/>
      </c>
      <c r="P240" s="27"/>
      <c r="Q240" s="136" t="str">
        <f t="shared" si="33"/>
        <v/>
      </c>
      <c r="R240" s="22">
        <f t="shared" si="34"/>
        <v>0</v>
      </c>
      <c r="S240" s="139" t="str">
        <f t="shared" si="35"/>
        <v/>
      </c>
      <c r="T240" s="39" t="str">
        <f t="shared" si="36"/>
        <v/>
      </c>
      <c r="U240" s="137" t="str">
        <f t="shared" si="37"/>
        <v/>
      </c>
      <c r="V240" s="24" t="str">
        <f>IF(B240="","",VLOOKUP(B240,'Tree height category'!$A$2:$E$83,5,FALSE))</f>
        <v/>
      </c>
      <c r="W240" s="137" t="str">
        <f t="shared" si="42"/>
        <v/>
      </c>
      <c r="X240" s="137" t="str">
        <f t="shared" si="43"/>
        <v/>
      </c>
      <c r="Y240" s="23" t="str">
        <f t="shared" si="38"/>
        <v/>
      </c>
      <c r="Z240" s="25" t="str">
        <f t="shared" si="39"/>
        <v/>
      </c>
      <c r="AA240" s="26" t="str">
        <f t="shared" si="40"/>
        <v/>
      </c>
      <c r="AB240" s="221" t="str">
        <f t="shared" si="41"/>
        <v/>
      </c>
      <c r="AC240" s="26" t="str">
        <f>IF(P240="","",('SEB Sheet'!$B$8*(AA240*P240)*(IF(C240="",1,C240))))</f>
        <v/>
      </c>
      <c r="AD240" s="158" t="str">
        <f>IF(P240="","",((AC240/'SEB Sheet'!$B$9*'SEB Sheet'!$B$5/1000*'SEB Sheet'!$B$7*'SEB Sheet'!$B$6))*1.055)</f>
        <v/>
      </c>
      <c r="AE240" s="146"/>
      <c r="AF240" s="146"/>
      <c r="AG240" s="147" t="str">
        <f>IF(B240="","",(VLOOKUP(B240,'Tree height category'!$A$2:$C$83,2,FALSE)))</f>
        <v/>
      </c>
      <c r="AH240" s="148" t="str">
        <f>IF(B240="","",(VLOOKUP(B240,'Tree height category'!$A$2:$C$83,3,FALSE)))</f>
        <v/>
      </c>
      <c r="AI240" s="161"/>
      <c r="AJ240" s="161"/>
      <c r="AK240" s="161"/>
      <c r="AL240" s="162" t="str">
        <f>IF(B240="","",(VLOOKUP(B240,'Tree height category'!$A$2:$G$77,7,FALSE)))</f>
        <v/>
      </c>
      <c r="AM240" s="163"/>
    </row>
    <row r="241" spans="1:39" x14ac:dyDescent="0.25">
      <c r="A241" s="154">
        <v>235</v>
      </c>
      <c r="B241" s="203"/>
      <c r="C241" s="204"/>
      <c r="D241" s="205"/>
      <c r="E241" s="206"/>
      <c r="F241" s="206"/>
      <c r="G241" s="206"/>
      <c r="H241" s="206"/>
      <c r="I241" s="206"/>
      <c r="J241" s="206"/>
      <c r="K241" s="206"/>
      <c r="L241" s="206"/>
      <c r="M241" s="206"/>
      <c r="N241" s="207" t="str">
        <f>IF(V241="","",IF((VLOOKUP(V241,'Tree height category'!$E$2:$F$77,2,FALSE))=0,"",(VLOOKUP(V241,'Tree height category'!$E$2:$F$77,2,FALSE))))</f>
        <v/>
      </c>
      <c r="O241" s="207" t="str">
        <f>IF(B241="","",(IF('SEB Sheet'!B$11="","",VLOOKUP('SEB Sheet'!B$11,'IBRA %'!A$4:E$385,4,FALSE))))</f>
        <v/>
      </c>
      <c r="P241" s="27"/>
      <c r="Q241" s="136" t="str">
        <f t="shared" si="33"/>
        <v/>
      </c>
      <c r="R241" s="22">
        <f t="shared" si="34"/>
        <v>0</v>
      </c>
      <c r="S241" s="139" t="str">
        <f t="shared" si="35"/>
        <v/>
      </c>
      <c r="T241" s="39" t="str">
        <f t="shared" si="36"/>
        <v/>
      </c>
      <c r="U241" s="137" t="str">
        <f t="shared" si="37"/>
        <v/>
      </c>
      <c r="V241" s="24" t="str">
        <f>IF(B241="","",VLOOKUP(B241,'Tree height category'!$A$2:$E$83,5,FALSE))</f>
        <v/>
      </c>
      <c r="W241" s="137" t="str">
        <f t="shared" si="42"/>
        <v/>
      </c>
      <c r="X241" s="137" t="str">
        <f t="shared" si="43"/>
        <v/>
      </c>
      <c r="Y241" s="23" t="str">
        <f t="shared" si="38"/>
        <v/>
      </c>
      <c r="Z241" s="25" t="str">
        <f t="shared" si="39"/>
        <v/>
      </c>
      <c r="AA241" s="26" t="str">
        <f t="shared" si="40"/>
        <v/>
      </c>
      <c r="AB241" s="221" t="str">
        <f t="shared" si="41"/>
        <v/>
      </c>
      <c r="AC241" s="26" t="str">
        <f>IF(P241="","",('SEB Sheet'!$B$8*(AA241*P241)*(IF(C241="",1,C241))))</f>
        <v/>
      </c>
      <c r="AD241" s="158" t="str">
        <f>IF(P241="","",((AC241/'SEB Sheet'!$B$9*'SEB Sheet'!$B$5/1000*'SEB Sheet'!$B$7*'SEB Sheet'!$B$6))*1.055)</f>
        <v/>
      </c>
      <c r="AE241" s="146"/>
      <c r="AF241" s="146"/>
      <c r="AG241" s="147" t="str">
        <f>IF(B241="","",(VLOOKUP(B241,'Tree height category'!$A$2:$C$83,2,FALSE)))</f>
        <v/>
      </c>
      <c r="AH241" s="148" t="str">
        <f>IF(B241="","",(VLOOKUP(B241,'Tree height category'!$A$2:$C$83,3,FALSE)))</f>
        <v/>
      </c>
      <c r="AI241" s="161"/>
      <c r="AJ241" s="161"/>
      <c r="AK241" s="161"/>
      <c r="AL241" s="162" t="str">
        <f>IF(B241="","",(VLOOKUP(B241,'Tree height category'!$A$2:$G$77,7,FALSE)))</f>
        <v/>
      </c>
      <c r="AM241" s="163"/>
    </row>
    <row r="242" spans="1:39" x14ac:dyDescent="0.25">
      <c r="A242" s="154">
        <v>236</v>
      </c>
      <c r="B242" s="203"/>
      <c r="C242" s="204"/>
      <c r="D242" s="205"/>
      <c r="E242" s="206"/>
      <c r="F242" s="206"/>
      <c r="G242" s="206"/>
      <c r="H242" s="206"/>
      <c r="I242" s="206"/>
      <c r="J242" s="206"/>
      <c r="K242" s="206"/>
      <c r="L242" s="206"/>
      <c r="M242" s="206"/>
      <c r="N242" s="207" t="str">
        <f>IF(V242="","",IF((VLOOKUP(V242,'Tree height category'!$E$2:$F$77,2,FALSE))=0,"",(VLOOKUP(V242,'Tree height category'!$E$2:$F$77,2,FALSE))))</f>
        <v/>
      </c>
      <c r="O242" s="207" t="str">
        <f>IF(B242="","",(IF('SEB Sheet'!B$11="","",VLOOKUP('SEB Sheet'!B$11,'IBRA %'!A$4:E$385,4,FALSE))))</f>
        <v/>
      </c>
      <c r="P242" s="27"/>
      <c r="Q242" s="136" t="str">
        <f t="shared" si="33"/>
        <v/>
      </c>
      <c r="R242" s="22">
        <f t="shared" si="34"/>
        <v>0</v>
      </c>
      <c r="S242" s="139" t="str">
        <f t="shared" si="35"/>
        <v/>
      </c>
      <c r="T242" s="39" t="str">
        <f t="shared" si="36"/>
        <v/>
      </c>
      <c r="U242" s="137" t="str">
        <f t="shared" si="37"/>
        <v/>
      </c>
      <c r="V242" s="24" t="str">
        <f>IF(B242="","",VLOOKUP(B242,'Tree height category'!$A$2:$E$83,5,FALSE))</f>
        <v/>
      </c>
      <c r="W242" s="137" t="str">
        <f t="shared" si="42"/>
        <v/>
      </c>
      <c r="X242" s="137" t="str">
        <f t="shared" si="43"/>
        <v/>
      </c>
      <c r="Y242" s="23" t="str">
        <f t="shared" si="38"/>
        <v/>
      </c>
      <c r="Z242" s="25" t="str">
        <f t="shared" si="39"/>
        <v/>
      </c>
      <c r="AA242" s="26" t="str">
        <f t="shared" si="40"/>
        <v/>
      </c>
      <c r="AB242" s="221" t="str">
        <f t="shared" si="41"/>
        <v/>
      </c>
      <c r="AC242" s="26" t="str">
        <f>IF(P242="","",('SEB Sheet'!$B$8*(AA242*P242)*(IF(C242="",1,C242))))</f>
        <v/>
      </c>
      <c r="AD242" s="158" t="str">
        <f>IF(P242="","",((AC242/'SEB Sheet'!$B$9*'SEB Sheet'!$B$5/1000*'SEB Sheet'!$B$7*'SEB Sheet'!$B$6))*1.055)</f>
        <v/>
      </c>
      <c r="AE242" s="146"/>
      <c r="AF242" s="146"/>
      <c r="AG242" s="147" t="str">
        <f>IF(B242="","",(VLOOKUP(B242,'Tree height category'!$A$2:$C$83,2,FALSE)))</f>
        <v/>
      </c>
      <c r="AH242" s="148" t="str">
        <f>IF(B242="","",(VLOOKUP(B242,'Tree height category'!$A$2:$C$83,3,FALSE)))</f>
        <v/>
      </c>
      <c r="AI242" s="161"/>
      <c r="AJ242" s="161"/>
      <c r="AK242" s="161"/>
      <c r="AL242" s="162" t="str">
        <f>IF(B242="","",(VLOOKUP(B242,'Tree height category'!$A$2:$G$77,7,FALSE)))</f>
        <v/>
      </c>
      <c r="AM242" s="163"/>
    </row>
    <row r="243" spans="1:39" x14ac:dyDescent="0.25">
      <c r="A243" s="154">
        <v>237</v>
      </c>
      <c r="B243" s="203"/>
      <c r="C243" s="204"/>
      <c r="D243" s="205"/>
      <c r="E243" s="206"/>
      <c r="F243" s="206"/>
      <c r="G243" s="206"/>
      <c r="H243" s="206"/>
      <c r="I243" s="206"/>
      <c r="J243" s="206"/>
      <c r="K243" s="206"/>
      <c r="L243" s="206"/>
      <c r="M243" s="206"/>
      <c r="N243" s="207" t="str">
        <f>IF(V243="","",IF((VLOOKUP(V243,'Tree height category'!$E$2:$F$77,2,FALSE))=0,"",(VLOOKUP(V243,'Tree height category'!$E$2:$F$77,2,FALSE))))</f>
        <v/>
      </c>
      <c r="O243" s="207" t="str">
        <f>IF(B243="","",(IF('SEB Sheet'!B$11="","",VLOOKUP('SEB Sheet'!B$11,'IBRA %'!A$4:E$385,4,FALSE))))</f>
        <v/>
      </c>
      <c r="P243" s="27"/>
      <c r="Q243" s="136" t="str">
        <f t="shared" si="33"/>
        <v/>
      </c>
      <c r="R243" s="22">
        <f t="shared" si="34"/>
        <v>0</v>
      </c>
      <c r="S243" s="139" t="str">
        <f t="shared" si="35"/>
        <v/>
      </c>
      <c r="T243" s="39" t="str">
        <f t="shared" si="36"/>
        <v/>
      </c>
      <c r="U243" s="137" t="str">
        <f t="shared" si="37"/>
        <v/>
      </c>
      <c r="V243" s="24" t="str">
        <f>IF(B243="","",VLOOKUP(B243,'Tree height category'!$A$2:$E$83,5,FALSE))</f>
        <v/>
      </c>
      <c r="W243" s="137" t="str">
        <f t="shared" si="42"/>
        <v/>
      </c>
      <c r="X243" s="137" t="str">
        <f t="shared" si="43"/>
        <v/>
      </c>
      <c r="Y243" s="23" t="str">
        <f t="shared" si="38"/>
        <v/>
      </c>
      <c r="Z243" s="25" t="str">
        <f t="shared" si="39"/>
        <v/>
      </c>
      <c r="AA243" s="26" t="str">
        <f t="shared" si="40"/>
        <v/>
      </c>
      <c r="AB243" s="221" t="str">
        <f t="shared" si="41"/>
        <v/>
      </c>
      <c r="AC243" s="26" t="str">
        <f>IF(P243="","",('SEB Sheet'!$B$8*(AA243*P243)*(IF(C243="",1,C243))))</f>
        <v/>
      </c>
      <c r="AD243" s="158" t="str">
        <f>IF(P243="","",((AC243/'SEB Sheet'!$B$9*'SEB Sheet'!$B$5/1000*'SEB Sheet'!$B$7*'SEB Sheet'!$B$6))*1.055)</f>
        <v/>
      </c>
      <c r="AE243" s="146"/>
      <c r="AF243" s="146"/>
      <c r="AG243" s="147" t="str">
        <f>IF(B243="","",(VLOOKUP(B243,'Tree height category'!$A$2:$C$83,2,FALSE)))</f>
        <v/>
      </c>
      <c r="AH243" s="148" t="str">
        <f>IF(B243="","",(VLOOKUP(B243,'Tree height category'!$A$2:$C$83,3,FALSE)))</f>
        <v/>
      </c>
      <c r="AI243" s="161"/>
      <c r="AJ243" s="161"/>
      <c r="AK243" s="161"/>
      <c r="AL243" s="162" t="str">
        <f>IF(B243="","",(VLOOKUP(B243,'Tree height category'!$A$2:$G$77,7,FALSE)))</f>
        <v/>
      </c>
      <c r="AM243" s="163"/>
    </row>
    <row r="244" spans="1:39" x14ac:dyDescent="0.25">
      <c r="A244" s="154">
        <v>238</v>
      </c>
      <c r="B244" s="203"/>
      <c r="C244" s="204"/>
      <c r="D244" s="205"/>
      <c r="E244" s="206"/>
      <c r="F244" s="206"/>
      <c r="G244" s="206"/>
      <c r="H244" s="206"/>
      <c r="I244" s="206"/>
      <c r="J244" s="206"/>
      <c r="K244" s="206"/>
      <c r="L244" s="206"/>
      <c r="M244" s="206"/>
      <c r="N244" s="207" t="str">
        <f>IF(V244="","",IF((VLOOKUP(V244,'Tree height category'!$E$2:$F$77,2,FALSE))=0,"",(VLOOKUP(V244,'Tree height category'!$E$2:$F$77,2,FALSE))))</f>
        <v/>
      </c>
      <c r="O244" s="207" t="str">
        <f>IF(B244="","",(IF('SEB Sheet'!B$11="","",VLOOKUP('SEB Sheet'!B$11,'IBRA %'!A$4:E$385,4,FALSE))))</f>
        <v/>
      </c>
      <c r="P244" s="27"/>
      <c r="Q244" s="136" t="str">
        <f t="shared" si="33"/>
        <v/>
      </c>
      <c r="R244" s="22">
        <f t="shared" si="34"/>
        <v>0</v>
      </c>
      <c r="S244" s="139" t="str">
        <f t="shared" si="35"/>
        <v/>
      </c>
      <c r="T244" s="39" t="str">
        <f t="shared" si="36"/>
        <v/>
      </c>
      <c r="U244" s="137" t="str">
        <f t="shared" si="37"/>
        <v/>
      </c>
      <c r="V244" s="24" t="str">
        <f>IF(B244="","",VLOOKUP(B244,'Tree height category'!$A$2:$E$83,5,FALSE))</f>
        <v/>
      </c>
      <c r="W244" s="137" t="str">
        <f t="shared" si="42"/>
        <v/>
      </c>
      <c r="X244" s="137" t="str">
        <f t="shared" si="43"/>
        <v/>
      </c>
      <c r="Y244" s="23" t="str">
        <f t="shared" si="38"/>
        <v/>
      </c>
      <c r="Z244" s="25" t="str">
        <f t="shared" si="39"/>
        <v/>
      </c>
      <c r="AA244" s="26" t="str">
        <f t="shared" si="40"/>
        <v/>
      </c>
      <c r="AB244" s="221" t="str">
        <f t="shared" si="41"/>
        <v/>
      </c>
      <c r="AC244" s="26" t="str">
        <f>IF(P244="","",('SEB Sheet'!$B$8*(AA244*P244)*(IF(C244="",1,C244))))</f>
        <v/>
      </c>
      <c r="AD244" s="158" t="str">
        <f>IF(P244="","",((AC244/'SEB Sheet'!$B$9*'SEB Sheet'!$B$5/1000*'SEB Sheet'!$B$7*'SEB Sheet'!$B$6))*1.055)</f>
        <v/>
      </c>
      <c r="AE244" s="146"/>
      <c r="AF244" s="146"/>
      <c r="AG244" s="147" t="str">
        <f>IF(B244="","",(VLOOKUP(B244,'Tree height category'!$A$2:$C$83,2,FALSE)))</f>
        <v/>
      </c>
      <c r="AH244" s="148" t="str">
        <f>IF(B244="","",(VLOOKUP(B244,'Tree height category'!$A$2:$C$83,3,FALSE)))</f>
        <v/>
      </c>
      <c r="AI244" s="161"/>
      <c r="AJ244" s="161"/>
      <c r="AK244" s="161"/>
      <c r="AL244" s="162" t="str">
        <f>IF(B244="","",(VLOOKUP(B244,'Tree height category'!$A$2:$G$77,7,FALSE)))</f>
        <v/>
      </c>
      <c r="AM244" s="163"/>
    </row>
    <row r="245" spans="1:39" x14ac:dyDescent="0.25">
      <c r="A245" s="154">
        <v>239</v>
      </c>
      <c r="B245" s="203"/>
      <c r="C245" s="204"/>
      <c r="D245" s="205"/>
      <c r="E245" s="206"/>
      <c r="F245" s="206"/>
      <c r="G245" s="206"/>
      <c r="H245" s="206"/>
      <c r="I245" s="206"/>
      <c r="J245" s="206"/>
      <c r="K245" s="206"/>
      <c r="L245" s="206"/>
      <c r="M245" s="206"/>
      <c r="N245" s="207" t="str">
        <f>IF(V245="","",IF((VLOOKUP(V245,'Tree height category'!$E$2:$F$77,2,FALSE))=0,"",(VLOOKUP(V245,'Tree height category'!$E$2:$F$77,2,FALSE))))</f>
        <v/>
      </c>
      <c r="O245" s="207" t="str">
        <f>IF(B245="","",(IF('SEB Sheet'!B$11="","",VLOOKUP('SEB Sheet'!B$11,'IBRA %'!A$4:E$385,4,FALSE))))</f>
        <v/>
      </c>
      <c r="P245" s="27"/>
      <c r="Q245" s="136" t="str">
        <f t="shared" si="33"/>
        <v/>
      </c>
      <c r="R245" s="22">
        <f t="shared" si="34"/>
        <v>0</v>
      </c>
      <c r="S245" s="139" t="str">
        <f t="shared" si="35"/>
        <v/>
      </c>
      <c r="T245" s="39" t="str">
        <f t="shared" si="36"/>
        <v/>
      </c>
      <c r="U245" s="137" t="str">
        <f t="shared" si="37"/>
        <v/>
      </c>
      <c r="V245" s="24" t="str">
        <f>IF(B245="","",VLOOKUP(B245,'Tree height category'!$A$2:$E$83,5,FALSE))</f>
        <v/>
      </c>
      <c r="W245" s="137" t="str">
        <f t="shared" si="42"/>
        <v/>
      </c>
      <c r="X245" s="137" t="str">
        <f t="shared" si="43"/>
        <v/>
      </c>
      <c r="Y245" s="23" t="str">
        <f t="shared" si="38"/>
        <v/>
      </c>
      <c r="Z245" s="25" t="str">
        <f t="shared" si="39"/>
        <v/>
      </c>
      <c r="AA245" s="26" t="str">
        <f t="shared" si="40"/>
        <v/>
      </c>
      <c r="AB245" s="221" t="str">
        <f t="shared" si="41"/>
        <v/>
      </c>
      <c r="AC245" s="26" t="str">
        <f>IF(P245="","",('SEB Sheet'!$B$8*(AA245*P245)*(IF(C245="",1,C245))))</f>
        <v/>
      </c>
      <c r="AD245" s="158" t="str">
        <f>IF(P245="","",((AC245/'SEB Sheet'!$B$9*'SEB Sheet'!$B$5/1000*'SEB Sheet'!$B$7*'SEB Sheet'!$B$6))*1.055)</f>
        <v/>
      </c>
      <c r="AE245" s="146"/>
      <c r="AF245" s="146"/>
      <c r="AG245" s="147" t="str">
        <f>IF(B245="","",(VLOOKUP(B245,'Tree height category'!$A$2:$C$83,2,FALSE)))</f>
        <v/>
      </c>
      <c r="AH245" s="148" t="str">
        <f>IF(B245="","",(VLOOKUP(B245,'Tree height category'!$A$2:$C$83,3,FALSE)))</f>
        <v/>
      </c>
      <c r="AI245" s="161"/>
      <c r="AJ245" s="161"/>
      <c r="AK245" s="161"/>
      <c r="AL245" s="162" t="str">
        <f>IF(B245="","",(VLOOKUP(B245,'Tree height category'!$A$2:$G$77,7,FALSE)))</f>
        <v/>
      </c>
      <c r="AM245" s="163"/>
    </row>
    <row r="246" spans="1:39" x14ac:dyDescent="0.25">
      <c r="A246" s="154">
        <v>240</v>
      </c>
      <c r="B246" s="203"/>
      <c r="C246" s="204"/>
      <c r="D246" s="205"/>
      <c r="E246" s="206"/>
      <c r="F246" s="206"/>
      <c r="G246" s="206"/>
      <c r="H246" s="206"/>
      <c r="I246" s="206"/>
      <c r="J246" s="206"/>
      <c r="K246" s="206"/>
      <c r="L246" s="206"/>
      <c r="M246" s="206"/>
      <c r="N246" s="207" t="str">
        <f>IF(V246="","",IF((VLOOKUP(V246,'Tree height category'!$E$2:$F$77,2,FALSE))=0,"",(VLOOKUP(V246,'Tree height category'!$E$2:$F$77,2,FALSE))))</f>
        <v/>
      </c>
      <c r="O246" s="207" t="str">
        <f>IF(B246="","",(IF('SEB Sheet'!B$11="","",VLOOKUP('SEB Sheet'!B$11,'IBRA %'!A$4:E$385,4,FALSE))))</f>
        <v/>
      </c>
      <c r="P246" s="27"/>
      <c r="Q246" s="136" t="str">
        <f t="shared" si="33"/>
        <v/>
      </c>
      <c r="R246" s="22">
        <f t="shared" si="34"/>
        <v>0</v>
      </c>
      <c r="S246" s="139" t="str">
        <f t="shared" si="35"/>
        <v/>
      </c>
      <c r="T246" s="39" t="str">
        <f t="shared" si="36"/>
        <v/>
      </c>
      <c r="U246" s="137" t="str">
        <f t="shared" si="37"/>
        <v/>
      </c>
      <c r="V246" s="24" t="str">
        <f>IF(B246="","",VLOOKUP(B246,'Tree height category'!$A$2:$E$83,5,FALSE))</f>
        <v/>
      </c>
      <c r="W246" s="137" t="str">
        <f t="shared" si="42"/>
        <v/>
      </c>
      <c r="X246" s="137" t="str">
        <f t="shared" si="43"/>
        <v/>
      </c>
      <c r="Y246" s="23" t="str">
        <f t="shared" si="38"/>
        <v/>
      </c>
      <c r="Z246" s="25" t="str">
        <f t="shared" si="39"/>
        <v/>
      </c>
      <c r="AA246" s="26" t="str">
        <f t="shared" si="40"/>
        <v/>
      </c>
      <c r="AB246" s="221" t="str">
        <f t="shared" si="41"/>
        <v/>
      </c>
      <c r="AC246" s="26" t="str">
        <f>IF(P246="","",('SEB Sheet'!$B$8*(AA246*P246)*(IF(C246="",1,C246))))</f>
        <v/>
      </c>
      <c r="AD246" s="158" t="str">
        <f>IF(P246="","",((AC246/'SEB Sheet'!$B$9*'SEB Sheet'!$B$5/1000*'SEB Sheet'!$B$7*'SEB Sheet'!$B$6))*1.055)</f>
        <v/>
      </c>
      <c r="AE246" s="146"/>
      <c r="AF246" s="146"/>
      <c r="AG246" s="147" t="str">
        <f>IF(B246="","",(VLOOKUP(B246,'Tree height category'!$A$2:$C$83,2,FALSE)))</f>
        <v/>
      </c>
      <c r="AH246" s="148" t="str">
        <f>IF(B246="","",(VLOOKUP(B246,'Tree height category'!$A$2:$C$83,3,FALSE)))</f>
        <v/>
      </c>
      <c r="AI246" s="161"/>
      <c r="AJ246" s="161"/>
      <c r="AK246" s="161"/>
      <c r="AL246" s="162" t="str">
        <f>IF(B246="","",(VLOOKUP(B246,'Tree height category'!$A$2:$G$77,7,FALSE)))</f>
        <v/>
      </c>
      <c r="AM246" s="163"/>
    </row>
    <row r="247" spans="1:39" x14ac:dyDescent="0.25">
      <c r="A247" s="154">
        <v>241</v>
      </c>
      <c r="B247" s="203"/>
      <c r="C247" s="204"/>
      <c r="D247" s="205"/>
      <c r="E247" s="206"/>
      <c r="F247" s="206"/>
      <c r="G247" s="206"/>
      <c r="H247" s="206"/>
      <c r="I247" s="204"/>
      <c r="J247" s="204"/>
      <c r="K247" s="204"/>
      <c r="L247" s="204"/>
      <c r="M247" s="204"/>
      <c r="N247" s="207" t="str">
        <f>IF(V247="","",IF((VLOOKUP(V247,'Tree height category'!$E$2:$F$77,2,FALSE))=0,"",(VLOOKUP(V247,'Tree height category'!$E$2:$F$77,2,FALSE))))</f>
        <v/>
      </c>
      <c r="O247" s="207" t="str">
        <f>IF(B247="","",(IF('SEB Sheet'!B$11="","",VLOOKUP('SEB Sheet'!B$11,'IBRA %'!A$4:E$385,4,FALSE))))</f>
        <v/>
      </c>
      <c r="P247" s="27"/>
      <c r="Q247" s="136" t="str">
        <f t="shared" si="33"/>
        <v/>
      </c>
      <c r="R247" s="22">
        <f t="shared" si="34"/>
        <v>0</v>
      </c>
      <c r="S247" s="139" t="str">
        <f t="shared" si="35"/>
        <v/>
      </c>
      <c r="T247" s="39" t="str">
        <f t="shared" si="36"/>
        <v/>
      </c>
      <c r="U247" s="137" t="str">
        <f t="shared" si="37"/>
        <v/>
      </c>
      <c r="V247" s="24" t="str">
        <f>IF(B247="","",VLOOKUP(B247,'Tree height category'!$A$2:$E$83,5,FALSE))</f>
        <v/>
      </c>
      <c r="W247" s="137" t="str">
        <f t="shared" si="42"/>
        <v/>
      </c>
      <c r="X247" s="137" t="str">
        <f t="shared" si="43"/>
        <v/>
      </c>
      <c r="Y247" s="23" t="str">
        <f t="shared" si="38"/>
        <v/>
      </c>
      <c r="Z247" s="25" t="str">
        <f t="shared" si="39"/>
        <v/>
      </c>
      <c r="AA247" s="26" t="str">
        <f t="shared" si="40"/>
        <v/>
      </c>
      <c r="AB247" s="221" t="str">
        <f t="shared" si="41"/>
        <v/>
      </c>
      <c r="AC247" s="26" t="str">
        <f>IF(P247="","",('SEB Sheet'!$B$8*(AA247*P247)*(IF(C247="",1,C247))))</f>
        <v/>
      </c>
      <c r="AD247" s="158" t="str">
        <f>IF(P247="","",((AC247/'SEB Sheet'!$B$9*'SEB Sheet'!$B$5/1000*'SEB Sheet'!$B$7*'SEB Sheet'!$B$6))*1.055)</f>
        <v/>
      </c>
      <c r="AE247" s="146"/>
      <c r="AF247" s="146"/>
      <c r="AG247" s="147" t="str">
        <f>IF(B247="","",(VLOOKUP(B247,'Tree height category'!$A$2:$C$83,2,FALSE)))</f>
        <v/>
      </c>
      <c r="AH247" s="148" t="str">
        <f>IF(B247="","",(VLOOKUP(B247,'Tree height category'!$A$2:$C$83,3,FALSE)))</f>
        <v/>
      </c>
      <c r="AI247" s="161"/>
      <c r="AJ247" s="161"/>
      <c r="AK247" s="161"/>
      <c r="AL247" s="162" t="str">
        <f>IF(B247="","",(VLOOKUP(B247,'Tree height category'!$A$2:$G$77,7,FALSE)))</f>
        <v/>
      </c>
      <c r="AM247" s="163"/>
    </row>
    <row r="248" spans="1:39" x14ac:dyDescent="0.25">
      <c r="A248" s="154">
        <v>242</v>
      </c>
      <c r="B248" s="203"/>
      <c r="C248" s="204"/>
      <c r="D248" s="205"/>
      <c r="E248" s="206"/>
      <c r="F248" s="206"/>
      <c r="G248" s="206"/>
      <c r="H248" s="206"/>
      <c r="I248" s="206"/>
      <c r="J248" s="206"/>
      <c r="K248" s="206"/>
      <c r="L248" s="206"/>
      <c r="M248" s="206"/>
      <c r="N248" s="207" t="str">
        <f>IF(V248="","",IF((VLOOKUP(V248,'Tree height category'!$E$2:$F$77,2,FALSE))=0,"",(VLOOKUP(V248,'Tree height category'!$E$2:$F$77,2,FALSE))))</f>
        <v/>
      </c>
      <c r="O248" s="207" t="str">
        <f>IF(B248="","",(IF('SEB Sheet'!B$11="","",VLOOKUP('SEB Sheet'!B$11,'IBRA %'!A$4:E$385,4,FALSE))))</f>
        <v/>
      </c>
      <c r="P248" s="27"/>
      <c r="Q248" s="136" t="str">
        <f t="shared" si="33"/>
        <v/>
      </c>
      <c r="R248" s="22">
        <f t="shared" si="34"/>
        <v>0</v>
      </c>
      <c r="S248" s="139" t="str">
        <f t="shared" si="35"/>
        <v/>
      </c>
      <c r="T248" s="39" t="str">
        <f t="shared" si="36"/>
        <v/>
      </c>
      <c r="U248" s="137" t="str">
        <f t="shared" si="37"/>
        <v/>
      </c>
      <c r="V248" s="24" t="str">
        <f>IF(B248="","",VLOOKUP(B248,'Tree height category'!$A$2:$E$83,5,FALSE))</f>
        <v/>
      </c>
      <c r="W248" s="137" t="str">
        <f t="shared" si="42"/>
        <v/>
      </c>
      <c r="X248" s="137" t="str">
        <f t="shared" si="43"/>
        <v/>
      </c>
      <c r="Y248" s="23" t="str">
        <f t="shared" si="38"/>
        <v/>
      </c>
      <c r="Z248" s="25" t="str">
        <f t="shared" si="39"/>
        <v/>
      </c>
      <c r="AA248" s="26" t="str">
        <f t="shared" si="40"/>
        <v/>
      </c>
      <c r="AB248" s="221" t="str">
        <f t="shared" si="41"/>
        <v/>
      </c>
      <c r="AC248" s="26" t="str">
        <f>IF(P248="","",('SEB Sheet'!$B$8*(AA248*P248)*(IF(C248="",1,C248))))</f>
        <v/>
      </c>
      <c r="AD248" s="158" t="str">
        <f>IF(P248="","",((AC248/'SEB Sheet'!$B$9*'SEB Sheet'!$B$5/1000*'SEB Sheet'!$B$7*'SEB Sheet'!$B$6))*1.055)</f>
        <v/>
      </c>
      <c r="AE248" s="146"/>
      <c r="AF248" s="146"/>
      <c r="AG248" s="147" t="str">
        <f>IF(B248="","",(VLOOKUP(B248,'Tree height category'!$A$2:$C$83,2,FALSE)))</f>
        <v/>
      </c>
      <c r="AH248" s="148" t="str">
        <f>IF(B248="","",(VLOOKUP(B248,'Tree height category'!$A$2:$C$83,3,FALSE)))</f>
        <v/>
      </c>
      <c r="AI248" s="161"/>
      <c r="AJ248" s="161"/>
      <c r="AK248" s="161"/>
      <c r="AL248" s="162" t="str">
        <f>IF(B248="","",(VLOOKUP(B248,'Tree height category'!$A$2:$G$77,7,FALSE)))</f>
        <v/>
      </c>
      <c r="AM248" s="163"/>
    </row>
    <row r="249" spans="1:39" x14ac:dyDescent="0.25">
      <c r="A249" s="154">
        <v>243</v>
      </c>
      <c r="B249" s="203"/>
      <c r="C249" s="204"/>
      <c r="D249" s="205"/>
      <c r="E249" s="206"/>
      <c r="F249" s="206"/>
      <c r="G249" s="206"/>
      <c r="H249" s="206"/>
      <c r="I249" s="206"/>
      <c r="J249" s="206"/>
      <c r="K249" s="206"/>
      <c r="L249" s="206"/>
      <c r="M249" s="206"/>
      <c r="N249" s="207" t="str">
        <f>IF(V249="","",IF((VLOOKUP(V249,'Tree height category'!$E$2:$F$77,2,FALSE))=0,"",(VLOOKUP(V249,'Tree height category'!$E$2:$F$77,2,FALSE))))</f>
        <v/>
      </c>
      <c r="O249" s="207" t="str">
        <f>IF(B249="","",(IF('SEB Sheet'!B$11="","",VLOOKUP('SEB Sheet'!B$11,'IBRA %'!A$4:E$385,4,FALSE))))</f>
        <v/>
      </c>
      <c r="P249" s="27"/>
      <c r="Q249" s="136" t="str">
        <f t="shared" si="33"/>
        <v/>
      </c>
      <c r="R249" s="22">
        <f t="shared" si="34"/>
        <v>0</v>
      </c>
      <c r="S249" s="139" t="str">
        <f t="shared" si="35"/>
        <v/>
      </c>
      <c r="T249" s="39" t="str">
        <f t="shared" si="36"/>
        <v/>
      </c>
      <c r="U249" s="137" t="str">
        <f t="shared" si="37"/>
        <v/>
      </c>
      <c r="V249" s="24" t="str">
        <f>IF(B249="","",VLOOKUP(B249,'Tree height category'!$A$2:$E$83,5,FALSE))</f>
        <v/>
      </c>
      <c r="W249" s="137" t="str">
        <f t="shared" si="42"/>
        <v/>
      </c>
      <c r="X249" s="137" t="str">
        <f t="shared" si="43"/>
        <v/>
      </c>
      <c r="Y249" s="23" t="str">
        <f t="shared" si="38"/>
        <v/>
      </c>
      <c r="Z249" s="25" t="str">
        <f t="shared" si="39"/>
        <v/>
      </c>
      <c r="AA249" s="26" t="str">
        <f t="shared" si="40"/>
        <v/>
      </c>
      <c r="AB249" s="221" t="str">
        <f t="shared" si="41"/>
        <v/>
      </c>
      <c r="AC249" s="26" t="str">
        <f>IF(P249="","",('SEB Sheet'!$B$8*(AA249*P249)*(IF(C249="",1,C249))))</f>
        <v/>
      </c>
      <c r="AD249" s="158" t="str">
        <f>IF(P249="","",((AC249/'SEB Sheet'!$B$9*'SEB Sheet'!$B$5/1000*'SEB Sheet'!$B$7*'SEB Sheet'!$B$6))*1.055)</f>
        <v/>
      </c>
      <c r="AE249" s="146"/>
      <c r="AF249" s="146"/>
      <c r="AG249" s="147" t="str">
        <f>IF(B249="","",(VLOOKUP(B249,'Tree height category'!$A$2:$C$83,2,FALSE)))</f>
        <v/>
      </c>
      <c r="AH249" s="148" t="str">
        <f>IF(B249="","",(VLOOKUP(B249,'Tree height category'!$A$2:$C$83,3,FALSE)))</f>
        <v/>
      </c>
      <c r="AI249" s="161"/>
      <c r="AJ249" s="161"/>
      <c r="AK249" s="161"/>
      <c r="AL249" s="162" t="str">
        <f>IF(B249="","",(VLOOKUP(B249,'Tree height category'!$A$2:$G$77,7,FALSE)))</f>
        <v/>
      </c>
      <c r="AM249" s="163"/>
    </row>
    <row r="250" spans="1:39" x14ac:dyDescent="0.25">
      <c r="A250" s="154">
        <v>244</v>
      </c>
      <c r="B250" s="203"/>
      <c r="C250" s="204"/>
      <c r="D250" s="205"/>
      <c r="E250" s="206"/>
      <c r="F250" s="206"/>
      <c r="G250" s="206"/>
      <c r="H250" s="206"/>
      <c r="I250" s="206"/>
      <c r="J250" s="206"/>
      <c r="K250" s="206"/>
      <c r="L250" s="206"/>
      <c r="M250" s="206"/>
      <c r="N250" s="207" t="str">
        <f>IF(V250="","",IF((VLOOKUP(V250,'Tree height category'!$E$2:$F$77,2,FALSE))=0,"",(VLOOKUP(V250,'Tree height category'!$E$2:$F$77,2,FALSE))))</f>
        <v/>
      </c>
      <c r="O250" s="207" t="str">
        <f>IF(B250="","",(IF('SEB Sheet'!B$11="","",VLOOKUP('SEB Sheet'!B$11,'IBRA %'!A$4:E$385,4,FALSE))))</f>
        <v/>
      </c>
      <c r="P250" s="27"/>
      <c r="Q250" s="136" t="str">
        <f t="shared" si="33"/>
        <v/>
      </c>
      <c r="R250" s="22">
        <f t="shared" si="34"/>
        <v>0</v>
      </c>
      <c r="S250" s="139" t="str">
        <f t="shared" si="35"/>
        <v/>
      </c>
      <c r="T250" s="39" t="str">
        <f t="shared" si="36"/>
        <v/>
      </c>
      <c r="U250" s="137" t="str">
        <f t="shared" si="37"/>
        <v/>
      </c>
      <c r="V250" s="24" t="str">
        <f>IF(B250="","",VLOOKUP(B250,'Tree height category'!$A$2:$E$83,5,FALSE))</f>
        <v/>
      </c>
      <c r="W250" s="137" t="str">
        <f t="shared" si="42"/>
        <v/>
      </c>
      <c r="X250" s="137" t="str">
        <f t="shared" si="43"/>
        <v/>
      </c>
      <c r="Y250" s="23" t="str">
        <f t="shared" si="38"/>
        <v/>
      </c>
      <c r="Z250" s="25" t="str">
        <f t="shared" si="39"/>
        <v/>
      </c>
      <c r="AA250" s="26" t="str">
        <f t="shared" si="40"/>
        <v/>
      </c>
      <c r="AB250" s="221" t="str">
        <f t="shared" si="41"/>
        <v/>
      </c>
      <c r="AC250" s="26" t="str">
        <f>IF(P250="","",('SEB Sheet'!$B$8*(AA250*P250)*(IF(C250="",1,C250))))</f>
        <v/>
      </c>
      <c r="AD250" s="158" t="str">
        <f>IF(P250="","",((AC250/'SEB Sheet'!$B$9*'SEB Sheet'!$B$5/1000*'SEB Sheet'!$B$7*'SEB Sheet'!$B$6))*1.055)</f>
        <v/>
      </c>
      <c r="AE250" s="146"/>
      <c r="AF250" s="146"/>
      <c r="AG250" s="147" t="str">
        <f>IF(B250="","",(VLOOKUP(B250,'Tree height category'!$A$2:$C$83,2,FALSE)))</f>
        <v/>
      </c>
      <c r="AH250" s="148" t="str">
        <f>IF(B250="","",(VLOOKUP(B250,'Tree height category'!$A$2:$C$83,3,FALSE)))</f>
        <v/>
      </c>
      <c r="AI250" s="161"/>
      <c r="AJ250" s="161"/>
      <c r="AK250" s="161"/>
      <c r="AL250" s="162" t="str">
        <f>IF(B250="","",(VLOOKUP(B250,'Tree height category'!$A$2:$G$77,7,FALSE)))</f>
        <v/>
      </c>
      <c r="AM250" s="163"/>
    </row>
    <row r="251" spans="1:39" x14ac:dyDescent="0.25">
      <c r="A251" s="154">
        <v>245</v>
      </c>
      <c r="B251" s="203"/>
      <c r="C251" s="204"/>
      <c r="D251" s="205"/>
      <c r="E251" s="206"/>
      <c r="F251" s="206"/>
      <c r="G251" s="206"/>
      <c r="H251" s="206"/>
      <c r="I251" s="206"/>
      <c r="J251" s="206"/>
      <c r="K251" s="206"/>
      <c r="L251" s="206"/>
      <c r="M251" s="206"/>
      <c r="N251" s="207" t="str">
        <f>IF(V251="","",IF((VLOOKUP(V251,'Tree height category'!$E$2:$F$77,2,FALSE))=0,"",(VLOOKUP(V251,'Tree height category'!$E$2:$F$77,2,FALSE))))</f>
        <v/>
      </c>
      <c r="O251" s="207" t="str">
        <f>IF(B251="","",(IF('SEB Sheet'!B$11="","",VLOOKUP('SEB Sheet'!B$11,'IBRA %'!A$4:E$385,4,FALSE))))</f>
        <v/>
      </c>
      <c r="P251" s="27"/>
      <c r="Q251" s="136" t="str">
        <f t="shared" si="33"/>
        <v/>
      </c>
      <c r="R251" s="22">
        <f t="shared" si="34"/>
        <v>0</v>
      </c>
      <c r="S251" s="139" t="str">
        <f t="shared" si="35"/>
        <v/>
      </c>
      <c r="T251" s="39" t="str">
        <f t="shared" si="36"/>
        <v/>
      </c>
      <c r="U251" s="137" t="str">
        <f t="shared" si="37"/>
        <v/>
      </c>
      <c r="V251" s="24" t="str">
        <f>IF(B251="","",VLOOKUP(B251,'Tree height category'!$A$2:$E$83,5,FALSE))</f>
        <v/>
      </c>
      <c r="W251" s="137" t="str">
        <f t="shared" si="42"/>
        <v/>
      </c>
      <c r="X251" s="137" t="str">
        <f t="shared" si="43"/>
        <v/>
      </c>
      <c r="Y251" s="23" t="str">
        <f t="shared" si="38"/>
        <v/>
      </c>
      <c r="Z251" s="25" t="str">
        <f t="shared" si="39"/>
        <v/>
      </c>
      <c r="AA251" s="26" t="str">
        <f t="shared" si="40"/>
        <v/>
      </c>
      <c r="AB251" s="221" t="str">
        <f t="shared" si="41"/>
        <v/>
      </c>
      <c r="AC251" s="26" t="str">
        <f>IF(P251="","",('SEB Sheet'!$B$8*(AA251*P251)*(IF(C251="",1,C251))))</f>
        <v/>
      </c>
      <c r="AD251" s="158" t="str">
        <f>IF(P251="","",((AC251/'SEB Sheet'!$B$9*'SEB Sheet'!$B$5/1000*'SEB Sheet'!$B$7*'SEB Sheet'!$B$6))*1.055)</f>
        <v/>
      </c>
      <c r="AE251" s="146"/>
      <c r="AF251" s="146"/>
      <c r="AG251" s="147" t="str">
        <f>IF(B251="","",(VLOOKUP(B251,'Tree height category'!$A$2:$C$83,2,FALSE)))</f>
        <v/>
      </c>
      <c r="AH251" s="148" t="str">
        <f>IF(B251="","",(VLOOKUP(B251,'Tree height category'!$A$2:$C$83,3,FALSE)))</f>
        <v/>
      </c>
      <c r="AI251" s="161"/>
      <c r="AJ251" s="161"/>
      <c r="AK251" s="161"/>
      <c r="AL251" s="162" t="str">
        <f>IF(B251="","",(VLOOKUP(B251,'Tree height category'!$A$2:$G$77,7,FALSE)))</f>
        <v/>
      </c>
      <c r="AM251" s="163"/>
    </row>
    <row r="252" spans="1:39" x14ac:dyDescent="0.25">
      <c r="A252" s="154">
        <v>246</v>
      </c>
      <c r="B252" s="203"/>
      <c r="C252" s="204"/>
      <c r="D252" s="205"/>
      <c r="E252" s="206"/>
      <c r="F252" s="206"/>
      <c r="G252" s="206"/>
      <c r="H252" s="206"/>
      <c r="I252" s="206"/>
      <c r="J252" s="206"/>
      <c r="K252" s="206"/>
      <c r="L252" s="206"/>
      <c r="M252" s="206"/>
      <c r="N252" s="207" t="str">
        <f>IF(V252="","",IF((VLOOKUP(V252,'Tree height category'!$E$2:$F$77,2,FALSE))=0,"",(VLOOKUP(V252,'Tree height category'!$E$2:$F$77,2,FALSE))))</f>
        <v/>
      </c>
      <c r="O252" s="207" t="str">
        <f>IF(B252="","",(IF('SEB Sheet'!B$11="","",VLOOKUP('SEB Sheet'!B$11,'IBRA %'!A$4:E$385,4,FALSE))))</f>
        <v/>
      </c>
      <c r="P252" s="27"/>
      <c r="Q252" s="136" t="str">
        <f t="shared" si="33"/>
        <v/>
      </c>
      <c r="R252" s="22">
        <f t="shared" si="34"/>
        <v>0</v>
      </c>
      <c r="S252" s="139" t="str">
        <f t="shared" si="35"/>
        <v/>
      </c>
      <c r="T252" s="39" t="str">
        <f t="shared" si="36"/>
        <v/>
      </c>
      <c r="U252" s="137" t="str">
        <f t="shared" si="37"/>
        <v/>
      </c>
      <c r="V252" s="24" t="str">
        <f>IF(B252="","",VLOOKUP(B252,'Tree height category'!$A$2:$E$83,5,FALSE))</f>
        <v/>
      </c>
      <c r="W252" s="137" t="str">
        <f t="shared" si="42"/>
        <v/>
      </c>
      <c r="X252" s="137" t="str">
        <f t="shared" si="43"/>
        <v/>
      </c>
      <c r="Y252" s="23" t="str">
        <f t="shared" si="38"/>
        <v/>
      </c>
      <c r="Z252" s="25" t="str">
        <f t="shared" si="39"/>
        <v/>
      </c>
      <c r="AA252" s="26" t="str">
        <f t="shared" si="40"/>
        <v/>
      </c>
      <c r="AB252" s="221" t="str">
        <f t="shared" si="41"/>
        <v/>
      </c>
      <c r="AC252" s="26" t="str">
        <f>IF(P252="","",('SEB Sheet'!$B$8*(AA252*P252)*(IF(C252="",1,C252))))</f>
        <v/>
      </c>
      <c r="AD252" s="158" t="str">
        <f>IF(P252="","",((AC252/'SEB Sheet'!$B$9*'SEB Sheet'!$B$5/1000*'SEB Sheet'!$B$7*'SEB Sheet'!$B$6))*1.055)</f>
        <v/>
      </c>
      <c r="AE252" s="146"/>
      <c r="AF252" s="146"/>
      <c r="AG252" s="147" t="str">
        <f>IF(B252="","",(VLOOKUP(B252,'Tree height category'!$A$2:$C$83,2,FALSE)))</f>
        <v/>
      </c>
      <c r="AH252" s="148" t="str">
        <f>IF(B252="","",(VLOOKUP(B252,'Tree height category'!$A$2:$C$83,3,FALSE)))</f>
        <v/>
      </c>
      <c r="AI252" s="161"/>
      <c r="AJ252" s="161"/>
      <c r="AK252" s="161"/>
      <c r="AL252" s="162" t="str">
        <f>IF(B252="","",(VLOOKUP(B252,'Tree height category'!$A$2:$G$77,7,FALSE)))</f>
        <v/>
      </c>
      <c r="AM252" s="163"/>
    </row>
    <row r="253" spans="1:39" x14ac:dyDescent="0.25">
      <c r="A253" s="154">
        <v>247</v>
      </c>
      <c r="B253" s="203"/>
      <c r="C253" s="204"/>
      <c r="D253" s="205"/>
      <c r="E253" s="206"/>
      <c r="F253" s="206"/>
      <c r="G253" s="206"/>
      <c r="H253" s="206"/>
      <c r="I253" s="206"/>
      <c r="J253" s="206"/>
      <c r="K253" s="206"/>
      <c r="L253" s="206"/>
      <c r="M253" s="206"/>
      <c r="N253" s="207" t="str">
        <f>IF(V253="","",IF((VLOOKUP(V253,'Tree height category'!$E$2:$F$77,2,FALSE))=0,"",(VLOOKUP(V253,'Tree height category'!$E$2:$F$77,2,FALSE))))</f>
        <v/>
      </c>
      <c r="O253" s="207" t="str">
        <f>IF(B253="","",(IF('SEB Sheet'!B$11="","",VLOOKUP('SEB Sheet'!B$11,'IBRA %'!A$4:E$385,4,FALSE))))</f>
        <v/>
      </c>
      <c r="P253" s="27"/>
      <c r="Q253" s="136" t="str">
        <f t="shared" si="33"/>
        <v/>
      </c>
      <c r="R253" s="22">
        <f t="shared" si="34"/>
        <v>0</v>
      </c>
      <c r="S253" s="139" t="str">
        <f t="shared" si="35"/>
        <v/>
      </c>
      <c r="T253" s="39" t="str">
        <f t="shared" si="36"/>
        <v/>
      </c>
      <c r="U253" s="137" t="str">
        <f t="shared" si="37"/>
        <v/>
      </c>
      <c r="V253" s="24" t="str">
        <f>IF(B253="","",VLOOKUP(B253,'Tree height category'!$A$2:$E$83,5,FALSE))</f>
        <v/>
      </c>
      <c r="W253" s="137" t="str">
        <f t="shared" si="42"/>
        <v/>
      </c>
      <c r="X253" s="137" t="str">
        <f t="shared" si="43"/>
        <v/>
      </c>
      <c r="Y253" s="23" t="str">
        <f t="shared" si="38"/>
        <v/>
      </c>
      <c r="Z253" s="25" t="str">
        <f t="shared" si="39"/>
        <v/>
      </c>
      <c r="AA253" s="26" t="str">
        <f t="shared" si="40"/>
        <v/>
      </c>
      <c r="AB253" s="221" t="str">
        <f t="shared" si="41"/>
        <v/>
      </c>
      <c r="AC253" s="26" t="str">
        <f>IF(P253="","",('SEB Sheet'!$B$8*(AA253*P253)*(IF(C253="",1,C253))))</f>
        <v/>
      </c>
      <c r="AD253" s="158" t="str">
        <f>IF(P253="","",((AC253/'SEB Sheet'!$B$9*'SEB Sheet'!$B$5/1000*'SEB Sheet'!$B$7*'SEB Sheet'!$B$6))*1.055)</f>
        <v/>
      </c>
      <c r="AE253" s="146"/>
      <c r="AF253" s="146"/>
      <c r="AG253" s="147" t="str">
        <f>IF(B253="","",(VLOOKUP(B253,'Tree height category'!$A$2:$C$83,2,FALSE)))</f>
        <v/>
      </c>
      <c r="AH253" s="148" t="str">
        <f>IF(B253="","",(VLOOKUP(B253,'Tree height category'!$A$2:$C$83,3,FALSE)))</f>
        <v/>
      </c>
      <c r="AI253" s="161"/>
      <c r="AJ253" s="161"/>
      <c r="AK253" s="161"/>
      <c r="AL253" s="162" t="str">
        <f>IF(B253="","",(VLOOKUP(B253,'Tree height category'!$A$2:$G$77,7,FALSE)))</f>
        <v/>
      </c>
      <c r="AM253" s="163"/>
    </row>
    <row r="254" spans="1:39" x14ac:dyDescent="0.25">
      <c r="A254" s="154">
        <v>248</v>
      </c>
      <c r="B254" s="203"/>
      <c r="C254" s="204"/>
      <c r="D254" s="205"/>
      <c r="E254" s="206"/>
      <c r="F254" s="206"/>
      <c r="G254" s="206"/>
      <c r="H254" s="206"/>
      <c r="I254" s="206"/>
      <c r="J254" s="206"/>
      <c r="K254" s="206"/>
      <c r="L254" s="206"/>
      <c r="M254" s="206"/>
      <c r="N254" s="207" t="str">
        <f>IF(V254="","",IF((VLOOKUP(V254,'Tree height category'!$E$2:$F$77,2,FALSE))=0,"",(VLOOKUP(V254,'Tree height category'!$E$2:$F$77,2,FALSE))))</f>
        <v/>
      </c>
      <c r="O254" s="207" t="str">
        <f>IF(B254="","",(IF('SEB Sheet'!B$11="","",VLOOKUP('SEB Sheet'!B$11,'IBRA %'!A$4:E$385,4,FALSE))))</f>
        <v/>
      </c>
      <c r="P254" s="27"/>
      <c r="Q254" s="136" t="str">
        <f t="shared" si="33"/>
        <v/>
      </c>
      <c r="R254" s="22">
        <f t="shared" si="34"/>
        <v>0</v>
      </c>
      <c r="S254" s="139" t="str">
        <f t="shared" si="35"/>
        <v/>
      </c>
      <c r="T254" s="39" t="str">
        <f t="shared" si="36"/>
        <v/>
      </c>
      <c r="U254" s="137" t="str">
        <f t="shared" si="37"/>
        <v/>
      </c>
      <c r="V254" s="24" t="str">
        <f>IF(B254="","",VLOOKUP(B254,'Tree height category'!$A$2:$E$83,5,FALSE))</f>
        <v/>
      </c>
      <c r="W254" s="137" t="str">
        <f t="shared" si="42"/>
        <v/>
      </c>
      <c r="X254" s="137" t="str">
        <f t="shared" si="43"/>
        <v/>
      </c>
      <c r="Y254" s="23" t="str">
        <f t="shared" si="38"/>
        <v/>
      </c>
      <c r="Z254" s="25" t="str">
        <f t="shared" si="39"/>
        <v/>
      </c>
      <c r="AA254" s="26" t="str">
        <f t="shared" si="40"/>
        <v/>
      </c>
      <c r="AB254" s="221" t="str">
        <f t="shared" si="41"/>
        <v/>
      </c>
      <c r="AC254" s="26" t="str">
        <f>IF(P254="","",('SEB Sheet'!$B$8*(AA254*P254)*(IF(C254="",1,C254))))</f>
        <v/>
      </c>
      <c r="AD254" s="158" t="str">
        <f>IF(P254="","",((AC254/'SEB Sheet'!$B$9*'SEB Sheet'!$B$5/1000*'SEB Sheet'!$B$7*'SEB Sheet'!$B$6))*1.055)</f>
        <v/>
      </c>
      <c r="AE254" s="146"/>
      <c r="AF254" s="146"/>
      <c r="AG254" s="147" t="str">
        <f>IF(B254="","",(VLOOKUP(B254,'Tree height category'!$A$2:$C$83,2,FALSE)))</f>
        <v/>
      </c>
      <c r="AH254" s="148" t="str">
        <f>IF(B254="","",(VLOOKUP(B254,'Tree height category'!$A$2:$C$83,3,FALSE)))</f>
        <v/>
      </c>
      <c r="AI254" s="161"/>
      <c r="AJ254" s="161"/>
      <c r="AK254" s="161"/>
      <c r="AL254" s="162" t="str">
        <f>IF(B254="","",(VLOOKUP(B254,'Tree height category'!$A$2:$G$77,7,FALSE)))</f>
        <v/>
      </c>
      <c r="AM254" s="163"/>
    </row>
    <row r="255" spans="1:39" x14ac:dyDescent="0.25">
      <c r="A255" s="154">
        <v>249</v>
      </c>
      <c r="B255" s="203"/>
      <c r="C255" s="204"/>
      <c r="D255" s="205"/>
      <c r="E255" s="206"/>
      <c r="F255" s="206"/>
      <c r="G255" s="206"/>
      <c r="H255" s="206"/>
      <c r="I255" s="206"/>
      <c r="J255" s="206"/>
      <c r="K255" s="206"/>
      <c r="L255" s="206"/>
      <c r="M255" s="206"/>
      <c r="N255" s="207" t="str">
        <f>IF(V255="","",IF((VLOOKUP(V255,'Tree height category'!$E$2:$F$77,2,FALSE))=0,"",(VLOOKUP(V255,'Tree height category'!$E$2:$F$77,2,FALSE))))</f>
        <v/>
      </c>
      <c r="O255" s="207" t="str">
        <f>IF(B255="","",(IF('SEB Sheet'!B$11="","",VLOOKUP('SEB Sheet'!B$11,'IBRA %'!A$4:E$385,4,FALSE))))</f>
        <v/>
      </c>
      <c r="P255" s="27"/>
      <c r="Q255" s="136" t="str">
        <f t="shared" si="33"/>
        <v/>
      </c>
      <c r="R255" s="22">
        <f t="shared" si="34"/>
        <v>0</v>
      </c>
      <c r="S255" s="139" t="str">
        <f t="shared" si="35"/>
        <v/>
      </c>
      <c r="T255" s="39" t="str">
        <f t="shared" si="36"/>
        <v/>
      </c>
      <c r="U255" s="137" t="str">
        <f t="shared" si="37"/>
        <v/>
      </c>
      <c r="V255" s="24" t="str">
        <f>IF(B255="","",VLOOKUP(B255,'Tree height category'!$A$2:$E$83,5,FALSE))</f>
        <v/>
      </c>
      <c r="W255" s="137" t="str">
        <f t="shared" si="42"/>
        <v/>
      </c>
      <c r="X255" s="137" t="str">
        <f t="shared" si="43"/>
        <v/>
      </c>
      <c r="Y255" s="23" t="str">
        <f t="shared" si="38"/>
        <v/>
      </c>
      <c r="Z255" s="25" t="str">
        <f t="shared" si="39"/>
        <v/>
      </c>
      <c r="AA255" s="26" t="str">
        <f t="shared" si="40"/>
        <v/>
      </c>
      <c r="AB255" s="221" t="str">
        <f t="shared" si="41"/>
        <v/>
      </c>
      <c r="AC255" s="26" t="str">
        <f>IF(P255="","",('SEB Sheet'!$B$8*(AA255*P255)*(IF(C255="",1,C255))))</f>
        <v/>
      </c>
      <c r="AD255" s="158" t="str">
        <f>IF(P255="","",((AC255/'SEB Sheet'!$B$9*'SEB Sheet'!$B$5/1000*'SEB Sheet'!$B$7*'SEB Sheet'!$B$6))*1.055)</f>
        <v/>
      </c>
      <c r="AE255" s="146"/>
      <c r="AF255" s="146"/>
      <c r="AG255" s="147" t="str">
        <f>IF(B255="","",(VLOOKUP(B255,'Tree height category'!$A$2:$C$83,2,FALSE)))</f>
        <v/>
      </c>
      <c r="AH255" s="148" t="str">
        <f>IF(B255="","",(VLOOKUP(B255,'Tree height category'!$A$2:$C$83,3,FALSE)))</f>
        <v/>
      </c>
      <c r="AI255" s="161"/>
      <c r="AJ255" s="161"/>
      <c r="AK255" s="161"/>
      <c r="AL255" s="162" t="str">
        <f>IF(B255="","",(VLOOKUP(B255,'Tree height category'!$A$2:$G$77,7,FALSE)))</f>
        <v/>
      </c>
      <c r="AM255" s="163"/>
    </row>
    <row r="256" spans="1:39" x14ac:dyDescent="0.25">
      <c r="A256" s="154">
        <v>250</v>
      </c>
      <c r="B256" s="203"/>
      <c r="C256" s="204"/>
      <c r="D256" s="205"/>
      <c r="E256" s="206"/>
      <c r="F256" s="206"/>
      <c r="G256" s="206"/>
      <c r="H256" s="206"/>
      <c r="I256" s="206"/>
      <c r="J256" s="206"/>
      <c r="K256" s="206"/>
      <c r="L256" s="206"/>
      <c r="M256" s="206"/>
      <c r="N256" s="207" t="str">
        <f>IF(V256="","",IF((VLOOKUP(V256,'Tree height category'!$E$2:$F$77,2,FALSE))=0,"",(VLOOKUP(V256,'Tree height category'!$E$2:$F$77,2,FALSE))))</f>
        <v/>
      </c>
      <c r="O256" s="207" t="str">
        <f>IF(B256="","",(IF('SEB Sheet'!B$11="","",VLOOKUP('SEB Sheet'!B$11,'IBRA %'!A$4:E$385,4,FALSE))))</f>
        <v/>
      </c>
      <c r="P256" s="27"/>
      <c r="Q256" s="136" t="str">
        <f t="shared" si="33"/>
        <v/>
      </c>
      <c r="R256" s="22">
        <f t="shared" si="34"/>
        <v>0</v>
      </c>
      <c r="S256" s="139" t="str">
        <f t="shared" si="35"/>
        <v/>
      </c>
      <c r="T256" s="39" t="str">
        <f t="shared" si="36"/>
        <v/>
      </c>
      <c r="U256" s="137" t="str">
        <f t="shared" si="37"/>
        <v/>
      </c>
      <c r="V256" s="24" t="str">
        <f>IF(B256="","",VLOOKUP(B256,'Tree height category'!$A$2:$E$83,5,FALSE))</f>
        <v/>
      </c>
      <c r="W256" s="137" t="str">
        <f t="shared" si="42"/>
        <v/>
      </c>
      <c r="X256" s="137" t="str">
        <f t="shared" si="43"/>
        <v/>
      </c>
      <c r="Y256" s="23" t="str">
        <f t="shared" si="38"/>
        <v/>
      </c>
      <c r="Z256" s="25" t="str">
        <f t="shared" si="39"/>
        <v/>
      </c>
      <c r="AA256" s="26" t="str">
        <f t="shared" si="40"/>
        <v/>
      </c>
      <c r="AB256" s="221" t="str">
        <f t="shared" si="41"/>
        <v/>
      </c>
      <c r="AC256" s="26" t="str">
        <f>IF(P256="","",('SEB Sheet'!$B$8*(AA256*P256)*(IF(C256="",1,C256))))</f>
        <v/>
      </c>
      <c r="AD256" s="158" t="str">
        <f>IF(P256="","",((AC256/'SEB Sheet'!$B$9*'SEB Sheet'!$B$5/1000*'SEB Sheet'!$B$7*'SEB Sheet'!$B$6))*1.055)</f>
        <v/>
      </c>
      <c r="AE256" s="146"/>
      <c r="AF256" s="146"/>
      <c r="AG256" s="147" t="str">
        <f>IF(B256="","",(VLOOKUP(B256,'Tree height category'!$A$2:$C$83,2,FALSE)))</f>
        <v/>
      </c>
      <c r="AH256" s="148" t="str">
        <f>IF(B256="","",(VLOOKUP(B256,'Tree height category'!$A$2:$C$83,3,FALSE)))</f>
        <v/>
      </c>
      <c r="AI256" s="161"/>
      <c r="AJ256" s="161"/>
      <c r="AK256" s="161"/>
      <c r="AL256" s="162" t="str">
        <f>IF(B256="","",(VLOOKUP(B256,'Tree height category'!$A$2:$G$77,7,FALSE)))</f>
        <v/>
      </c>
      <c r="AM256" s="163"/>
    </row>
    <row r="257" spans="1:39" x14ac:dyDescent="0.25">
      <c r="A257" s="154">
        <v>251</v>
      </c>
      <c r="B257" s="203"/>
      <c r="C257" s="204"/>
      <c r="D257" s="205"/>
      <c r="E257" s="206"/>
      <c r="F257" s="206"/>
      <c r="G257" s="206"/>
      <c r="H257" s="206"/>
      <c r="I257" s="206"/>
      <c r="J257" s="206"/>
      <c r="K257" s="206"/>
      <c r="L257" s="206"/>
      <c r="M257" s="206"/>
      <c r="N257" s="207" t="str">
        <f>IF(V257="","",IF((VLOOKUP(V257,'Tree height category'!$E$2:$F$77,2,FALSE))=0,"",(VLOOKUP(V257,'Tree height category'!$E$2:$F$77,2,FALSE))))</f>
        <v/>
      </c>
      <c r="O257" s="207" t="str">
        <f>IF(B257="","",(IF('SEB Sheet'!B$11="","",VLOOKUP('SEB Sheet'!B$11,'IBRA %'!A$4:E$385,4,FALSE))))</f>
        <v/>
      </c>
      <c r="P257" s="27"/>
      <c r="Q257" s="136" t="str">
        <f t="shared" si="33"/>
        <v/>
      </c>
      <c r="R257" s="22">
        <f t="shared" si="34"/>
        <v>0</v>
      </c>
      <c r="S257" s="139" t="str">
        <f t="shared" si="35"/>
        <v/>
      </c>
      <c r="T257" s="39" t="str">
        <f t="shared" si="36"/>
        <v/>
      </c>
      <c r="U257" s="137" t="str">
        <f t="shared" si="37"/>
        <v/>
      </c>
      <c r="V257" s="24" t="str">
        <f>IF(B257="","",VLOOKUP(B257,'Tree height category'!$A$2:$E$83,5,FALSE))</f>
        <v/>
      </c>
      <c r="W257" s="137" t="str">
        <f t="shared" si="42"/>
        <v/>
      </c>
      <c r="X257" s="137" t="str">
        <f t="shared" si="43"/>
        <v/>
      </c>
      <c r="Y257" s="23" t="str">
        <f t="shared" si="38"/>
        <v/>
      </c>
      <c r="Z257" s="25" t="str">
        <f t="shared" si="39"/>
        <v/>
      </c>
      <c r="AA257" s="26" t="str">
        <f t="shared" si="40"/>
        <v/>
      </c>
      <c r="AB257" s="221" t="str">
        <f t="shared" si="41"/>
        <v/>
      </c>
      <c r="AC257" s="26" t="str">
        <f>IF(P257="","",('SEB Sheet'!$B$8*(AA257*P257)*(IF(C257="",1,C257))))</f>
        <v/>
      </c>
      <c r="AD257" s="158" t="str">
        <f>IF(P257="","",((AC257/'SEB Sheet'!$B$9*'SEB Sheet'!$B$5/1000*'SEB Sheet'!$B$7*'SEB Sheet'!$B$6))*1.055)</f>
        <v/>
      </c>
      <c r="AE257" s="146"/>
      <c r="AF257" s="146"/>
      <c r="AG257" s="147" t="str">
        <f>IF(B257="","",(VLOOKUP(B257,'Tree height category'!$A$2:$C$83,2,FALSE)))</f>
        <v/>
      </c>
      <c r="AH257" s="148" t="str">
        <f>IF(B257="","",(VLOOKUP(B257,'Tree height category'!$A$2:$C$83,3,FALSE)))</f>
        <v/>
      </c>
      <c r="AI257" s="161"/>
      <c r="AJ257" s="161"/>
      <c r="AK257" s="161"/>
      <c r="AL257" s="162" t="str">
        <f>IF(B257="","",(VLOOKUP(B257,'Tree height category'!$A$2:$G$77,7,FALSE)))</f>
        <v/>
      </c>
      <c r="AM257" s="163"/>
    </row>
    <row r="258" spans="1:39" x14ac:dyDescent="0.25">
      <c r="A258" s="154">
        <v>252</v>
      </c>
      <c r="B258" s="203"/>
      <c r="C258" s="204"/>
      <c r="D258" s="205"/>
      <c r="E258" s="206"/>
      <c r="F258" s="206"/>
      <c r="G258" s="206"/>
      <c r="H258" s="206"/>
      <c r="I258" s="206"/>
      <c r="J258" s="206"/>
      <c r="K258" s="206"/>
      <c r="L258" s="206"/>
      <c r="M258" s="206"/>
      <c r="N258" s="207" t="str">
        <f>IF(V258="","",IF((VLOOKUP(V258,'Tree height category'!$E$2:$F$77,2,FALSE))=0,"",(VLOOKUP(V258,'Tree height category'!$E$2:$F$77,2,FALSE))))</f>
        <v/>
      </c>
      <c r="O258" s="207" t="str">
        <f>IF(B258="","",(IF('SEB Sheet'!B$11="","",VLOOKUP('SEB Sheet'!B$11,'IBRA %'!A$4:E$385,4,FALSE))))</f>
        <v/>
      </c>
      <c r="P258" s="27"/>
      <c r="Q258" s="136" t="str">
        <f t="shared" si="33"/>
        <v/>
      </c>
      <c r="R258" s="22">
        <f t="shared" si="34"/>
        <v>0</v>
      </c>
      <c r="S258" s="139" t="str">
        <f t="shared" si="35"/>
        <v/>
      </c>
      <c r="T258" s="39" t="str">
        <f t="shared" si="36"/>
        <v/>
      </c>
      <c r="U258" s="137" t="str">
        <f t="shared" si="37"/>
        <v/>
      </c>
      <c r="V258" s="24" t="str">
        <f>IF(B258="","",VLOOKUP(B258,'Tree height category'!$A$2:$E$83,5,FALSE))</f>
        <v/>
      </c>
      <c r="W258" s="137" t="str">
        <f t="shared" si="42"/>
        <v/>
      </c>
      <c r="X258" s="137" t="str">
        <f t="shared" si="43"/>
        <v/>
      </c>
      <c r="Y258" s="23" t="str">
        <f t="shared" si="38"/>
        <v/>
      </c>
      <c r="Z258" s="25" t="str">
        <f t="shared" si="39"/>
        <v/>
      </c>
      <c r="AA258" s="26" t="str">
        <f t="shared" si="40"/>
        <v/>
      </c>
      <c r="AB258" s="221" t="str">
        <f t="shared" si="41"/>
        <v/>
      </c>
      <c r="AC258" s="26" t="str">
        <f>IF(P258="","",('SEB Sheet'!$B$8*(AA258*P258)*(IF(C258="",1,C258))))</f>
        <v/>
      </c>
      <c r="AD258" s="158" t="str">
        <f>IF(P258="","",((AC258/'SEB Sheet'!$B$9*'SEB Sheet'!$B$5/1000*'SEB Sheet'!$B$7*'SEB Sheet'!$B$6))*1.055)</f>
        <v/>
      </c>
      <c r="AE258" s="146"/>
      <c r="AF258" s="146"/>
      <c r="AG258" s="147" t="str">
        <f>IF(B258="","",(VLOOKUP(B258,'Tree height category'!$A$2:$C$83,2,FALSE)))</f>
        <v/>
      </c>
      <c r="AH258" s="148" t="str">
        <f>IF(B258="","",(VLOOKUP(B258,'Tree height category'!$A$2:$C$83,3,FALSE)))</f>
        <v/>
      </c>
      <c r="AI258" s="161"/>
      <c r="AJ258" s="161"/>
      <c r="AK258" s="161"/>
      <c r="AL258" s="162" t="str">
        <f>IF(B258="","",(VLOOKUP(B258,'Tree height category'!$A$2:$G$77,7,FALSE)))</f>
        <v/>
      </c>
      <c r="AM258" s="163"/>
    </row>
    <row r="259" spans="1:39" x14ac:dyDescent="0.25">
      <c r="A259" s="154">
        <v>253</v>
      </c>
      <c r="B259" s="203"/>
      <c r="C259" s="204"/>
      <c r="D259" s="205"/>
      <c r="E259" s="206"/>
      <c r="F259" s="206"/>
      <c r="G259" s="206"/>
      <c r="H259" s="206"/>
      <c r="I259" s="206"/>
      <c r="J259" s="206"/>
      <c r="K259" s="206"/>
      <c r="L259" s="206"/>
      <c r="M259" s="206"/>
      <c r="N259" s="207" t="str">
        <f>IF(V259="","",IF((VLOOKUP(V259,'Tree height category'!$E$2:$F$77,2,FALSE))=0,"",(VLOOKUP(V259,'Tree height category'!$E$2:$F$77,2,FALSE))))</f>
        <v/>
      </c>
      <c r="O259" s="207" t="str">
        <f>IF(B259="","",(IF('SEB Sheet'!B$11="","",VLOOKUP('SEB Sheet'!B$11,'IBRA %'!A$4:E$385,4,FALSE))))</f>
        <v/>
      </c>
      <c r="P259" s="27"/>
      <c r="Q259" s="136" t="str">
        <f t="shared" si="33"/>
        <v/>
      </c>
      <c r="R259" s="22">
        <f t="shared" si="34"/>
        <v>0</v>
      </c>
      <c r="S259" s="139" t="str">
        <f t="shared" si="35"/>
        <v/>
      </c>
      <c r="T259" s="39" t="str">
        <f t="shared" si="36"/>
        <v/>
      </c>
      <c r="U259" s="137" t="str">
        <f t="shared" si="37"/>
        <v/>
      </c>
      <c r="V259" s="24" t="str">
        <f>IF(B259="","",VLOOKUP(B259,'Tree height category'!$A$2:$E$83,5,FALSE))</f>
        <v/>
      </c>
      <c r="W259" s="137" t="str">
        <f t="shared" si="42"/>
        <v/>
      </c>
      <c r="X259" s="137" t="str">
        <f t="shared" si="43"/>
        <v/>
      </c>
      <c r="Y259" s="23" t="str">
        <f t="shared" si="38"/>
        <v/>
      </c>
      <c r="Z259" s="25" t="str">
        <f t="shared" si="39"/>
        <v/>
      </c>
      <c r="AA259" s="26" t="str">
        <f t="shared" si="40"/>
        <v/>
      </c>
      <c r="AB259" s="221" t="str">
        <f t="shared" si="41"/>
        <v/>
      </c>
      <c r="AC259" s="26" t="str">
        <f>IF(P259="","",('SEB Sheet'!$B$8*(AA259*P259)*(IF(C259="",1,C259))))</f>
        <v/>
      </c>
      <c r="AD259" s="158" t="str">
        <f>IF(P259="","",((AC259/'SEB Sheet'!$B$9*'SEB Sheet'!$B$5/1000*'SEB Sheet'!$B$7*'SEB Sheet'!$B$6))*1.055)</f>
        <v/>
      </c>
      <c r="AE259" s="146"/>
      <c r="AF259" s="146"/>
      <c r="AG259" s="147" t="str">
        <f>IF(B259="","",(VLOOKUP(B259,'Tree height category'!$A$2:$C$83,2,FALSE)))</f>
        <v/>
      </c>
      <c r="AH259" s="148" t="str">
        <f>IF(B259="","",(VLOOKUP(B259,'Tree height category'!$A$2:$C$83,3,FALSE)))</f>
        <v/>
      </c>
      <c r="AI259" s="161"/>
      <c r="AJ259" s="161"/>
      <c r="AK259" s="161"/>
      <c r="AL259" s="162" t="str">
        <f>IF(B259="","",(VLOOKUP(B259,'Tree height category'!$A$2:$G$77,7,FALSE)))</f>
        <v/>
      </c>
      <c r="AM259" s="163"/>
    </row>
    <row r="260" spans="1:39" x14ac:dyDescent="0.25">
      <c r="A260" s="154">
        <v>254</v>
      </c>
      <c r="B260" s="203"/>
      <c r="C260" s="204"/>
      <c r="D260" s="205"/>
      <c r="E260" s="206"/>
      <c r="F260" s="206"/>
      <c r="G260" s="206"/>
      <c r="H260" s="206"/>
      <c r="I260" s="206"/>
      <c r="J260" s="206"/>
      <c r="K260" s="206"/>
      <c r="L260" s="206"/>
      <c r="M260" s="206"/>
      <c r="N260" s="207" t="str">
        <f>IF(V260="","",IF((VLOOKUP(V260,'Tree height category'!$E$2:$F$77,2,FALSE))=0,"",(VLOOKUP(V260,'Tree height category'!$E$2:$F$77,2,FALSE))))</f>
        <v/>
      </c>
      <c r="O260" s="207" t="str">
        <f>IF(B260="","",(IF('SEB Sheet'!B$11="","",VLOOKUP('SEB Sheet'!B$11,'IBRA %'!A$4:E$385,4,FALSE))))</f>
        <v/>
      </c>
      <c r="P260" s="27"/>
      <c r="Q260" s="136" t="str">
        <f t="shared" si="33"/>
        <v/>
      </c>
      <c r="R260" s="22">
        <f t="shared" si="34"/>
        <v>0</v>
      </c>
      <c r="S260" s="139" t="str">
        <f t="shared" si="35"/>
        <v/>
      </c>
      <c r="T260" s="39" t="str">
        <f t="shared" si="36"/>
        <v/>
      </c>
      <c r="U260" s="137" t="str">
        <f t="shared" si="37"/>
        <v/>
      </c>
      <c r="V260" s="24" t="str">
        <f>IF(B260="","",VLOOKUP(B260,'Tree height category'!$A$2:$E$83,5,FALSE))</f>
        <v/>
      </c>
      <c r="W260" s="137" t="str">
        <f t="shared" si="42"/>
        <v/>
      </c>
      <c r="X260" s="137" t="str">
        <f t="shared" si="43"/>
        <v/>
      </c>
      <c r="Y260" s="23" t="str">
        <f t="shared" si="38"/>
        <v/>
      </c>
      <c r="Z260" s="25" t="str">
        <f t="shared" si="39"/>
        <v/>
      </c>
      <c r="AA260" s="26" t="str">
        <f t="shared" si="40"/>
        <v/>
      </c>
      <c r="AB260" s="221" t="str">
        <f t="shared" si="41"/>
        <v/>
      </c>
      <c r="AC260" s="26" t="str">
        <f>IF(P260="","",('SEB Sheet'!$B$8*(AA260*P260)*(IF(C260="",1,C260))))</f>
        <v/>
      </c>
      <c r="AD260" s="158" t="str">
        <f>IF(P260="","",((AC260/'SEB Sheet'!$B$9*'SEB Sheet'!$B$5/1000*'SEB Sheet'!$B$7*'SEB Sheet'!$B$6))*1.055)</f>
        <v/>
      </c>
      <c r="AE260" s="146"/>
      <c r="AF260" s="146"/>
      <c r="AG260" s="147" t="str">
        <f>IF(B260="","",(VLOOKUP(B260,'Tree height category'!$A$2:$C$83,2,FALSE)))</f>
        <v/>
      </c>
      <c r="AH260" s="148" t="str">
        <f>IF(B260="","",(VLOOKUP(B260,'Tree height category'!$A$2:$C$83,3,FALSE)))</f>
        <v/>
      </c>
      <c r="AI260" s="161"/>
      <c r="AJ260" s="161"/>
      <c r="AK260" s="161"/>
      <c r="AL260" s="162" t="str">
        <f>IF(B260="","",(VLOOKUP(B260,'Tree height category'!$A$2:$G$77,7,FALSE)))</f>
        <v/>
      </c>
      <c r="AM260" s="163"/>
    </row>
    <row r="261" spans="1:39" x14ac:dyDescent="0.25">
      <c r="A261" s="154">
        <v>255</v>
      </c>
      <c r="B261" s="203"/>
      <c r="C261" s="204"/>
      <c r="D261" s="205"/>
      <c r="E261" s="206"/>
      <c r="F261" s="206"/>
      <c r="G261" s="206"/>
      <c r="H261" s="206"/>
      <c r="I261" s="206"/>
      <c r="J261" s="206"/>
      <c r="K261" s="206"/>
      <c r="L261" s="206"/>
      <c r="M261" s="206"/>
      <c r="N261" s="207" t="str">
        <f>IF(V261="","",IF((VLOOKUP(V261,'Tree height category'!$E$2:$F$77,2,FALSE))=0,"",(VLOOKUP(V261,'Tree height category'!$E$2:$F$77,2,FALSE))))</f>
        <v/>
      </c>
      <c r="O261" s="207" t="str">
        <f>IF(B261="","",(IF('SEB Sheet'!B$11="","",VLOOKUP('SEB Sheet'!B$11,'IBRA %'!A$4:E$385,4,FALSE))))</f>
        <v/>
      </c>
      <c r="P261" s="27"/>
      <c r="Q261" s="136" t="str">
        <f t="shared" si="33"/>
        <v/>
      </c>
      <c r="R261" s="22">
        <f t="shared" si="34"/>
        <v>0</v>
      </c>
      <c r="S261" s="139" t="str">
        <f t="shared" si="35"/>
        <v/>
      </c>
      <c r="T261" s="39" t="str">
        <f t="shared" si="36"/>
        <v/>
      </c>
      <c r="U261" s="137" t="str">
        <f t="shared" si="37"/>
        <v/>
      </c>
      <c r="V261" s="24" t="str">
        <f>IF(B261="","",VLOOKUP(B261,'Tree height category'!$A$2:$E$83,5,FALSE))</f>
        <v/>
      </c>
      <c r="W261" s="137" t="str">
        <f t="shared" si="42"/>
        <v/>
      </c>
      <c r="X261" s="137" t="str">
        <f t="shared" si="43"/>
        <v/>
      </c>
      <c r="Y261" s="23" t="str">
        <f t="shared" si="38"/>
        <v/>
      </c>
      <c r="Z261" s="25" t="str">
        <f t="shared" si="39"/>
        <v/>
      </c>
      <c r="AA261" s="26" t="str">
        <f t="shared" si="40"/>
        <v/>
      </c>
      <c r="AB261" s="221" t="str">
        <f t="shared" si="41"/>
        <v/>
      </c>
      <c r="AC261" s="26" t="str">
        <f>IF(P261="","",('SEB Sheet'!$B$8*(AA261*P261)*(IF(C261="",1,C261))))</f>
        <v/>
      </c>
      <c r="AD261" s="158" t="str">
        <f>IF(P261="","",((AC261/'SEB Sheet'!$B$9*'SEB Sheet'!$B$5/1000*'SEB Sheet'!$B$7*'SEB Sheet'!$B$6))*1.055)</f>
        <v/>
      </c>
      <c r="AE261" s="146"/>
      <c r="AF261" s="146"/>
      <c r="AG261" s="147" t="str">
        <f>IF(B261="","",(VLOOKUP(B261,'Tree height category'!$A$2:$C$83,2,FALSE)))</f>
        <v/>
      </c>
      <c r="AH261" s="148" t="str">
        <f>IF(B261="","",(VLOOKUP(B261,'Tree height category'!$A$2:$C$83,3,FALSE)))</f>
        <v/>
      </c>
      <c r="AI261" s="161"/>
      <c r="AJ261" s="161"/>
      <c r="AK261" s="161"/>
      <c r="AL261" s="162" t="str">
        <f>IF(B261="","",(VLOOKUP(B261,'Tree height category'!$A$2:$G$77,7,FALSE)))</f>
        <v/>
      </c>
      <c r="AM261" s="163"/>
    </row>
    <row r="262" spans="1:39" x14ac:dyDescent="0.25">
      <c r="A262" s="154">
        <v>256</v>
      </c>
      <c r="B262" s="203"/>
      <c r="C262" s="204"/>
      <c r="D262" s="205"/>
      <c r="E262" s="206"/>
      <c r="F262" s="206"/>
      <c r="G262" s="206"/>
      <c r="H262" s="206"/>
      <c r="I262" s="206"/>
      <c r="J262" s="206"/>
      <c r="K262" s="206"/>
      <c r="L262" s="206"/>
      <c r="M262" s="206"/>
      <c r="N262" s="207" t="str">
        <f>IF(V262="","",IF((VLOOKUP(V262,'Tree height category'!$E$2:$F$77,2,FALSE))=0,"",(VLOOKUP(V262,'Tree height category'!$E$2:$F$77,2,FALSE))))</f>
        <v/>
      </c>
      <c r="O262" s="207" t="str">
        <f>IF(B262="","",(IF('SEB Sheet'!B$11="","",VLOOKUP('SEB Sheet'!B$11,'IBRA %'!A$4:E$385,4,FALSE))))</f>
        <v/>
      </c>
      <c r="P262" s="27"/>
      <c r="Q262" s="136" t="str">
        <f t="shared" si="33"/>
        <v/>
      </c>
      <c r="R262" s="22">
        <f t="shared" si="34"/>
        <v>0</v>
      </c>
      <c r="S262" s="139" t="str">
        <f t="shared" si="35"/>
        <v/>
      </c>
      <c r="T262" s="39" t="str">
        <f t="shared" si="36"/>
        <v/>
      </c>
      <c r="U262" s="137" t="str">
        <f t="shared" si="37"/>
        <v/>
      </c>
      <c r="V262" s="24" t="str">
        <f>IF(B262="","",VLOOKUP(B262,'Tree height category'!$A$2:$E$83,5,FALSE))</f>
        <v/>
      </c>
      <c r="W262" s="137" t="str">
        <f t="shared" si="42"/>
        <v/>
      </c>
      <c r="X262" s="137" t="str">
        <f t="shared" si="43"/>
        <v/>
      </c>
      <c r="Y262" s="23" t="str">
        <f t="shared" si="38"/>
        <v/>
      </c>
      <c r="Z262" s="25" t="str">
        <f t="shared" si="39"/>
        <v/>
      </c>
      <c r="AA262" s="26" t="str">
        <f t="shared" si="40"/>
        <v/>
      </c>
      <c r="AB262" s="221" t="str">
        <f t="shared" si="41"/>
        <v/>
      </c>
      <c r="AC262" s="26" t="str">
        <f>IF(P262="","",('SEB Sheet'!$B$8*(AA262*P262)*(IF(C262="",1,C262))))</f>
        <v/>
      </c>
      <c r="AD262" s="158" t="str">
        <f>IF(P262="","",((AC262/'SEB Sheet'!$B$9*'SEB Sheet'!$B$5/1000*'SEB Sheet'!$B$7*'SEB Sheet'!$B$6))*1.055)</f>
        <v/>
      </c>
      <c r="AE262" s="146"/>
      <c r="AF262" s="146"/>
      <c r="AG262" s="147" t="str">
        <f>IF(B262="","",(VLOOKUP(B262,'Tree height category'!$A$2:$C$83,2,FALSE)))</f>
        <v/>
      </c>
      <c r="AH262" s="148" t="str">
        <f>IF(B262="","",(VLOOKUP(B262,'Tree height category'!$A$2:$C$83,3,FALSE)))</f>
        <v/>
      </c>
      <c r="AI262" s="161"/>
      <c r="AJ262" s="161"/>
      <c r="AK262" s="161"/>
      <c r="AL262" s="162" t="str">
        <f>IF(B262="","",(VLOOKUP(B262,'Tree height category'!$A$2:$G$77,7,FALSE)))</f>
        <v/>
      </c>
      <c r="AM262" s="163"/>
    </row>
    <row r="263" spans="1:39" x14ac:dyDescent="0.25">
      <c r="A263" s="154">
        <v>257</v>
      </c>
      <c r="B263" s="203"/>
      <c r="C263" s="204"/>
      <c r="D263" s="205"/>
      <c r="E263" s="206"/>
      <c r="F263" s="206"/>
      <c r="G263" s="206"/>
      <c r="H263" s="206"/>
      <c r="I263" s="206"/>
      <c r="J263" s="206"/>
      <c r="K263" s="206"/>
      <c r="L263" s="206"/>
      <c r="M263" s="206"/>
      <c r="N263" s="207" t="str">
        <f>IF(V263="","",IF((VLOOKUP(V263,'Tree height category'!$E$2:$F$77,2,FALSE))=0,"",(VLOOKUP(V263,'Tree height category'!$E$2:$F$77,2,FALSE))))</f>
        <v/>
      </c>
      <c r="O263" s="207" t="str">
        <f>IF(B263="","",(IF('SEB Sheet'!B$11="","",VLOOKUP('SEB Sheet'!B$11,'IBRA %'!A$4:E$385,4,FALSE))))</f>
        <v/>
      </c>
      <c r="P263" s="27"/>
      <c r="Q263" s="136" t="str">
        <f t="shared" ref="Q263:Q326" si="44">IF(D263="","",(IF($D263&gt;(AH263*1.333333),4,($D263/AH263*3)))*1.25)</f>
        <v/>
      </c>
      <c r="R263" s="22">
        <f t="shared" ref="R263:R326" si="45">IF(E263&lt;=40,E263*0.08,(IF(E263&lt;=80,3.2+(E263-40)*0.04,(IF(E263&gt;80,4.8+(E263-80)*0.02," ")))))</f>
        <v>0</v>
      </c>
      <c r="S263" s="139" t="str">
        <f t="shared" ref="S263:S326" si="46">IF(F263="","",((100-$F263)*0.03))</f>
        <v/>
      </c>
      <c r="T263" s="39" t="str">
        <f t="shared" ref="T263:T326" si="47">IF(B263="","",(IF((G263*1+H263*4+I263*8)&lt;1,0,IF((AND((G263*1+H263*4+I263*8)&gt;=1,(G263*1+H263*4+I263*8)&lt;5)),1,IF((G263*1+H263*4+I263*8)&gt;=5,2))))*0.6)</f>
        <v/>
      </c>
      <c r="U263" s="137" t="str">
        <f t="shared" ref="U263:U326" si="48">IF(O263="","",((100-O263)*0.016))</f>
        <v/>
      </c>
      <c r="V263" s="24" t="str">
        <f>IF(B263="","",VLOOKUP(B263,'Tree height category'!$A$2:$E$83,5,FALSE))</f>
        <v/>
      </c>
      <c r="W263" s="137" t="str">
        <f t="shared" si="42"/>
        <v/>
      </c>
      <c r="X263" s="137" t="str">
        <f t="shared" si="43"/>
        <v/>
      </c>
      <c r="Y263" s="23" t="str">
        <f t="shared" ref="Y263:Y326" si="49">IF(B263="","",(((SUM(Q263,R263,S263,T263,W263,X263,U263))*SUM(Q263,R263,S263,T263,W263,X263,U263))*SUM(Q263,R263,S263,T263,W263,X263,U263))/55.5)</f>
        <v/>
      </c>
      <c r="Z263" s="25" t="str">
        <f t="shared" ref="Z263:Z326" si="50">IF(B263="","",(IF(Y263&lt;20,0.032,IF(AND(Y263&gt;=20,Y263&lt;30),0.048,IF(AND(Y263&gt;=30,Y263&lt;41),0.064,IF(AND(Y263&gt;=41,Y263&lt;61),0.08,IF(Y263&gt;=61,0.096,0)))))))</f>
        <v/>
      </c>
      <c r="AA263" s="26" t="str">
        <f t="shared" ref="AA263:AA326" si="51">IF(B263="","",IF(Y263&gt;155.3,15,(Y263*Z263)))</f>
        <v/>
      </c>
      <c r="AB263" s="221" t="str">
        <f t="shared" ref="AB263:AB326" si="52">IF(B263="","",(AA263*(IF(C263="",1,C263))))</f>
        <v/>
      </c>
      <c r="AC263" s="26" t="str">
        <f>IF(P263="","",('SEB Sheet'!$B$8*(AA263*P263)*(IF(C263="",1,C263))))</f>
        <v/>
      </c>
      <c r="AD263" s="158" t="str">
        <f>IF(P263="","",((AC263/'SEB Sheet'!$B$9*'SEB Sheet'!$B$5/1000*'SEB Sheet'!$B$7*'SEB Sheet'!$B$6))*1.055)</f>
        <v/>
      </c>
      <c r="AE263" s="146"/>
      <c r="AF263" s="146"/>
      <c r="AG263" s="147" t="str">
        <f>IF(B263="","",(VLOOKUP(B263,'Tree height category'!$A$2:$C$83,2,FALSE)))</f>
        <v/>
      </c>
      <c r="AH263" s="148" t="str">
        <f>IF(B263="","",(VLOOKUP(B263,'Tree height category'!$A$2:$C$83,3,FALSE)))</f>
        <v/>
      </c>
      <c r="AI263" s="161"/>
      <c r="AJ263" s="161"/>
      <c r="AK263" s="161"/>
      <c r="AL263" s="162" t="str">
        <f>IF(B263="","",(VLOOKUP(B263,'Tree height category'!$A$2:$G$77,7,FALSE)))</f>
        <v/>
      </c>
      <c r="AM263" s="163"/>
    </row>
    <row r="264" spans="1:39" x14ac:dyDescent="0.25">
      <c r="A264" s="154">
        <v>258</v>
      </c>
      <c r="B264" s="203"/>
      <c r="C264" s="204"/>
      <c r="D264" s="205"/>
      <c r="E264" s="206"/>
      <c r="F264" s="206"/>
      <c r="G264" s="206"/>
      <c r="H264" s="206"/>
      <c r="I264" s="206"/>
      <c r="J264" s="206"/>
      <c r="K264" s="206"/>
      <c r="L264" s="206"/>
      <c r="M264" s="206"/>
      <c r="N264" s="207" t="str">
        <f>IF(V264="","",IF((VLOOKUP(V264,'Tree height category'!$E$2:$F$77,2,FALSE))=0,"",(VLOOKUP(V264,'Tree height category'!$E$2:$F$77,2,FALSE))))</f>
        <v/>
      </c>
      <c r="O264" s="207" t="str">
        <f>IF(B264="","",(IF('SEB Sheet'!B$11="","",VLOOKUP('SEB Sheet'!B$11,'IBRA %'!A$4:E$385,4,FALSE))))</f>
        <v/>
      </c>
      <c r="P264" s="27"/>
      <c r="Q264" s="136" t="str">
        <f t="shared" si="44"/>
        <v/>
      </c>
      <c r="R264" s="22">
        <f t="shared" si="45"/>
        <v>0</v>
      </c>
      <c r="S264" s="139" t="str">
        <f t="shared" si="46"/>
        <v/>
      </c>
      <c r="T264" s="39" t="str">
        <f t="shared" si="47"/>
        <v/>
      </c>
      <c r="U264" s="137" t="str">
        <f t="shared" si="48"/>
        <v/>
      </c>
      <c r="V264" s="24" t="str">
        <f>IF(B264="","",VLOOKUP(B264,'Tree height category'!$A$2:$E$83,5,FALSE))</f>
        <v/>
      </c>
      <c r="W264" s="137" t="str">
        <f t="shared" ref="W264:W327" si="53">IF(B264="","",IF((J264*0.125+K264*0.5+L264*4+M264*16)&lt;0.125,0,IF((J264*0.125+K264*0.5+L264*4+M264*16)&lt;0.5,0.6,IF((J264*0.125+K264*0.5+L264*4+M264*16)&lt;4,1,IF((J264*0.125+K264*0.5+L264*4+M264*16)&lt;16,1.4,IF((J264*0.125+K264*0.5+L264*4+M264*16)&gt;=16,1.8))))))</f>
        <v/>
      </c>
      <c r="X264" s="137" t="str">
        <f t="shared" ref="X264:X327" si="54">IF(B264="","",((IF(N264="R",1,IF(N264="V",2,IF(N264="E",3,0)))))*0.3)</f>
        <v/>
      </c>
      <c r="Y264" s="23" t="str">
        <f t="shared" si="49"/>
        <v/>
      </c>
      <c r="Z264" s="25" t="str">
        <f t="shared" si="50"/>
        <v/>
      </c>
      <c r="AA264" s="26" t="str">
        <f t="shared" si="51"/>
        <v/>
      </c>
      <c r="AB264" s="221" t="str">
        <f t="shared" si="52"/>
        <v/>
      </c>
      <c r="AC264" s="26" t="str">
        <f>IF(P264="","",('SEB Sheet'!$B$8*(AA264*P264)*(IF(C264="",1,C264))))</f>
        <v/>
      </c>
      <c r="AD264" s="158" t="str">
        <f>IF(P264="","",((AC264/'SEB Sheet'!$B$9*'SEB Sheet'!$B$5/1000*'SEB Sheet'!$B$7*'SEB Sheet'!$B$6))*1.055)</f>
        <v/>
      </c>
      <c r="AE264" s="146"/>
      <c r="AF264" s="146"/>
      <c r="AG264" s="147" t="str">
        <f>IF(B264="","",(VLOOKUP(B264,'Tree height category'!$A$2:$C$83,2,FALSE)))</f>
        <v/>
      </c>
      <c r="AH264" s="148" t="str">
        <f>IF(B264="","",(VLOOKUP(B264,'Tree height category'!$A$2:$C$83,3,FALSE)))</f>
        <v/>
      </c>
      <c r="AI264" s="161"/>
      <c r="AJ264" s="161"/>
      <c r="AK264" s="161"/>
      <c r="AL264" s="162" t="str">
        <f>IF(B264="","",(VLOOKUP(B264,'Tree height category'!$A$2:$G$77,7,FALSE)))</f>
        <v/>
      </c>
      <c r="AM264" s="163"/>
    </row>
    <row r="265" spans="1:39" x14ac:dyDescent="0.25">
      <c r="A265" s="154">
        <v>259</v>
      </c>
      <c r="B265" s="203"/>
      <c r="C265" s="204"/>
      <c r="D265" s="205"/>
      <c r="E265" s="206"/>
      <c r="F265" s="206"/>
      <c r="G265" s="206"/>
      <c r="H265" s="206"/>
      <c r="I265" s="206"/>
      <c r="J265" s="206"/>
      <c r="K265" s="206"/>
      <c r="L265" s="206"/>
      <c r="M265" s="206"/>
      <c r="N265" s="207" t="str">
        <f>IF(V265="","",IF((VLOOKUP(V265,'Tree height category'!$E$2:$F$77,2,FALSE))=0,"",(VLOOKUP(V265,'Tree height category'!$E$2:$F$77,2,FALSE))))</f>
        <v/>
      </c>
      <c r="O265" s="207" t="str">
        <f>IF(B265="","",(IF('SEB Sheet'!B$11="","",VLOOKUP('SEB Sheet'!B$11,'IBRA %'!A$4:E$385,4,FALSE))))</f>
        <v/>
      </c>
      <c r="P265" s="27"/>
      <c r="Q265" s="136" t="str">
        <f t="shared" si="44"/>
        <v/>
      </c>
      <c r="R265" s="22">
        <f t="shared" si="45"/>
        <v>0</v>
      </c>
      <c r="S265" s="139" t="str">
        <f t="shared" si="46"/>
        <v/>
      </c>
      <c r="T265" s="39" t="str">
        <f t="shared" si="47"/>
        <v/>
      </c>
      <c r="U265" s="137" t="str">
        <f t="shared" si="48"/>
        <v/>
      </c>
      <c r="V265" s="24" t="str">
        <f>IF(B265="","",VLOOKUP(B265,'Tree height category'!$A$2:$E$83,5,FALSE))</f>
        <v/>
      </c>
      <c r="W265" s="137" t="str">
        <f t="shared" si="53"/>
        <v/>
      </c>
      <c r="X265" s="137" t="str">
        <f t="shared" si="54"/>
        <v/>
      </c>
      <c r="Y265" s="23" t="str">
        <f t="shared" si="49"/>
        <v/>
      </c>
      <c r="Z265" s="25" t="str">
        <f t="shared" si="50"/>
        <v/>
      </c>
      <c r="AA265" s="26" t="str">
        <f t="shared" si="51"/>
        <v/>
      </c>
      <c r="AB265" s="221" t="str">
        <f t="shared" si="52"/>
        <v/>
      </c>
      <c r="AC265" s="26" t="str">
        <f>IF(P265="","",('SEB Sheet'!$B$8*(AA265*P265)*(IF(C265="",1,C265))))</f>
        <v/>
      </c>
      <c r="AD265" s="158" t="str">
        <f>IF(P265="","",((AC265/'SEB Sheet'!$B$9*'SEB Sheet'!$B$5/1000*'SEB Sheet'!$B$7*'SEB Sheet'!$B$6))*1.055)</f>
        <v/>
      </c>
      <c r="AE265" s="146"/>
      <c r="AF265" s="146"/>
      <c r="AG265" s="147" t="str">
        <f>IF(B265="","",(VLOOKUP(B265,'Tree height category'!$A$2:$C$83,2,FALSE)))</f>
        <v/>
      </c>
      <c r="AH265" s="148" t="str">
        <f>IF(B265="","",(VLOOKUP(B265,'Tree height category'!$A$2:$C$83,3,FALSE)))</f>
        <v/>
      </c>
      <c r="AI265" s="161"/>
      <c r="AJ265" s="161"/>
      <c r="AK265" s="161"/>
      <c r="AL265" s="162" t="str">
        <f>IF(B265="","",(VLOOKUP(B265,'Tree height category'!$A$2:$G$77,7,FALSE)))</f>
        <v/>
      </c>
      <c r="AM265" s="163"/>
    </row>
    <row r="266" spans="1:39" x14ac:dyDescent="0.25">
      <c r="A266" s="154">
        <v>260</v>
      </c>
      <c r="B266" s="203"/>
      <c r="C266" s="204"/>
      <c r="D266" s="205"/>
      <c r="E266" s="206"/>
      <c r="F266" s="206"/>
      <c r="G266" s="206"/>
      <c r="H266" s="206"/>
      <c r="I266" s="206"/>
      <c r="J266" s="206"/>
      <c r="K266" s="206"/>
      <c r="L266" s="206"/>
      <c r="M266" s="206"/>
      <c r="N266" s="207" t="str">
        <f>IF(V266="","",IF((VLOOKUP(V266,'Tree height category'!$E$2:$F$77,2,FALSE))=0,"",(VLOOKUP(V266,'Tree height category'!$E$2:$F$77,2,FALSE))))</f>
        <v/>
      </c>
      <c r="O266" s="207" t="str">
        <f>IF(B266="","",(IF('SEB Sheet'!B$11="","",VLOOKUP('SEB Sheet'!B$11,'IBRA %'!A$4:E$385,4,FALSE))))</f>
        <v/>
      </c>
      <c r="P266" s="27"/>
      <c r="Q266" s="136" t="str">
        <f t="shared" si="44"/>
        <v/>
      </c>
      <c r="R266" s="22">
        <f t="shared" si="45"/>
        <v>0</v>
      </c>
      <c r="S266" s="139" t="str">
        <f t="shared" si="46"/>
        <v/>
      </c>
      <c r="T266" s="39" t="str">
        <f t="shared" si="47"/>
        <v/>
      </c>
      <c r="U266" s="137" t="str">
        <f t="shared" si="48"/>
        <v/>
      </c>
      <c r="V266" s="24" t="str">
        <f>IF(B266="","",VLOOKUP(B266,'Tree height category'!$A$2:$E$83,5,FALSE))</f>
        <v/>
      </c>
      <c r="W266" s="137" t="str">
        <f t="shared" si="53"/>
        <v/>
      </c>
      <c r="X266" s="137" t="str">
        <f t="shared" si="54"/>
        <v/>
      </c>
      <c r="Y266" s="23" t="str">
        <f t="shared" si="49"/>
        <v/>
      </c>
      <c r="Z266" s="25" t="str">
        <f t="shared" si="50"/>
        <v/>
      </c>
      <c r="AA266" s="26" t="str">
        <f t="shared" si="51"/>
        <v/>
      </c>
      <c r="AB266" s="221" t="str">
        <f t="shared" si="52"/>
        <v/>
      </c>
      <c r="AC266" s="26" t="str">
        <f>IF(P266="","",('SEB Sheet'!$B$8*(AA266*P266)*(IF(C266="",1,C266))))</f>
        <v/>
      </c>
      <c r="AD266" s="158" t="str">
        <f>IF(P266="","",((AC266/'SEB Sheet'!$B$9*'SEB Sheet'!$B$5/1000*'SEB Sheet'!$B$7*'SEB Sheet'!$B$6))*1.055)</f>
        <v/>
      </c>
      <c r="AE266" s="146"/>
      <c r="AF266" s="146"/>
      <c r="AG266" s="147" t="str">
        <f>IF(B266="","",(VLOOKUP(B266,'Tree height category'!$A$2:$C$83,2,FALSE)))</f>
        <v/>
      </c>
      <c r="AH266" s="148" t="str">
        <f>IF(B266="","",(VLOOKUP(B266,'Tree height category'!$A$2:$C$83,3,FALSE)))</f>
        <v/>
      </c>
      <c r="AI266" s="161"/>
      <c r="AJ266" s="161"/>
      <c r="AK266" s="161"/>
      <c r="AL266" s="162" t="str">
        <f>IF(B266="","",(VLOOKUP(B266,'Tree height category'!$A$2:$G$77,7,FALSE)))</f>
        <v/>
      </c>
      <c r="AM266" s="163"/>
    </row>
    <row r="267" spans="1:39" x14ac:dyDescent="0.25">
      <c r="A267" s="154">
        <v>261</v>
      </c>
      <c r="B267" s="203"/>
      <c r="C267" s="204"/>
      <c r="D267" s="205"/>
      <c r="E267" s="206"/>
      <c r="F267" s="206"/>
      <c r="G267" s="206"/>
      <c r="H267" s="206"/>
      <c r="I267" s="206"/>
      <c r="J267" s="206"/>
      <c r="K267" s="206"/>
      <c r="L267" s="206"/>
      <c r="M267" s="206"/>
      <c r="N267" s="207" t="str">
        <f>IF(V267="","",IF((VLOOKUP(V267,'Tree height category'!$E$2:$F$77,2,FALSE))=0,"",(VLOOKUP(V267,'Tree height category'!$E$2:$F$77,2,FALSE))))</f>
        <v/>
      </c>
      <c r="O267" s="207" t="str">
        <f>IF(B267="","",(IF('SEB Sheet'!B$11="","",VLOOKUP('SEB Sheet'!B$11,'IBRA %'!A$4:E$385,4,FALSE))))</f>
        <v/>
      </c>
      <c r="P267" s="27"/>
      <c r="Q267" s="136" t="str">
        <f t="shared" si="44"/>
        <v/>
      </c>
      <c r="R267" s="22">
        <f t="shared" si="45"/>
        <v>0</v>
      </c>
      <c r="S267" s="139" t="str">
        <f t="shared" si="46"/>
        <v/>
      </c>
      <c r="T267" s="39" t="str">
        <f t="shared" si="47"/>
        <v/>
      </c>
      <c r="U267" s="137" t="str">
        <f t="shared" si="48"/>
        <v/>
      </c>
      <c r="V267" s="24" t="str">
        <f>IF(B267="","",VLOOKUP(B267,'Tree height category'!$A$2:$E$83,5,FALSE))</f>
        <v/>
      </c>
      <c r="W267" s="137" t="str">
        <f t="shared" si="53"/>
        <v/>
      </c>
      <c r="X267" s="137" t="str">
        <f t="shared" si="54"/>
        <v/>
      </c>
      <c r="Y267" s="23" t="str">
        <f t="shared" si="49"/>
        <v/>
      </c>
      <c r="Z267" s="25" t="str">
        <f t="shared" si="50"/>
        <v/>
      </c>
      <c r="AA267" s="26" t="str">
        <f t="shared" si="51"/>
        <v/>
      </c>
      <c r="AB267" s="221" t="str">
        <f t="shared" si="52"/>
        <v/>
      </c>
      <c r="AC267" s="26" t="str">
        <f>IF(P267="","",('SEB Sheet'!$B$8*(AA267*P267)*(IF(C267="",1,C267))))</f>
        <v/>
      </c>
      <c r="AD267" s="158" t="str">
        <f>IF(P267="","",((AC267/'SEB Sheet'!$B$9*'SEB Sheet'!$B$5/1000*'SEB Sheet'!$B$7*'SEB Sheet'!$B$6))*1.055)</f>
        <v/>
      </c>
      <c r="AE267" s="146"/>
      <c r="AF267" s="146"/>
      <c r="AG267" s="147" t="str">
        <f>IF(B267="","",(VLOOKUP(B267,'Tree height category'!$A$2:$C$83,2,FALSE)))</f>
        <v/>
      </c>
      <c r="AH267" s="148" t="str">
        <f>IF(B267="","",(VLOOKUP(B267,'Tree height category'!$A$2:$C$83,3,FALSE)))</f>
        <v/>
      </c>
      <c r="AI267" s="161"/>
      <c r="AJ267" s="161"/>
      <c r="AK267" s="161"/>
      <c r="AL267" s="162" t="str">
        <f>IF(B267="","",(VLOOKUP(B267,'Tree height category'!$A$2:$G$77,7,FALSE)))</f>
        <v/>
      </c>
      <c r="AM267" s="163"/>
    </row>
    <row r="268" spans="1:39" x14ac:dyDescent="0.25">
      <c r="A268" s="154">
        <v>262</v>
      </c>
      <c r="B268" s="203"/>
      <c r="C268" s="204"/>
      <c r="D268" s="205"/>
      <c r="E268" s="206"/>
      <c r="F268" s="206"/>
      <c r="G268" s="206"/>
      <c r="H268" s="206"/>
      <c r="I268" s="204"/>
      <c r="J268" s="204"/>
      <c r="K268" s="204"/>
      <c r="L268" s="204"/>
      <c r="M268" s="204"/>
      <c r="N268" s="207" t="str">
        <f>IF(V268="","",IF((VLOOKUP(V268,'Tree height category'!$E$2:$F$77,2,FALSE))=0,"",(VLOOKUP(V268,'Tree height category'!$E$2:$F$77,2,FALSE))))</f>
        <v/>
      </c>
      <c r="O268" s="207" t="str">
        <f>IF(B268="","",(IF('SEB Sheet'!B$11="","",VLOOKUP('SEB Sheet'!B$11,'IBRA %'!A$4:E$385,4,FALSE))))</f>
        <v/>
      </c>
      <c r="P268" s="27"/>
      <c r="Q268" s="136" t="str">
        <f t="shared" si="44"/>
        <v/>
      </c>
      <c r="R268" s="22">
        <f t="shared" si="45"/>
        <v>0</v>
      </c>
      <c r="S268" s="139" t="str">
        <f t="shared" si="46"/>
        <v/>
      </c>
      <c r="T268" s="39" t="str">
        <f t="shared" si="47"/>
        <v/>
      </c>
      <c r="U268" s="137" t="str">
        <f t="shared" si="48"/>
        <v/>
      </c>
      <c r="V268" s="24" t="str">
        <f>IF(B268="","",VLOOKUP(B268,'Tree height category'!$A$2:$E$83,5,FALSE))</f>
        <v/>
      </c>
      <c r="W268" s="137" t="str">
        <f t="shared" si="53"/>
        <v/>
      </c>
      <c r="X268" s="137" t="str">
        <f t="shared" si="54"/>
        <v/>
      </c>
      <c r="Y268" s="23" t="str">
        <f t="shared" si="49"/>
        <v/>
      </c>
      <c r="Z268" s="25" t="str">
        <f t="shared" si="50"/>
        <v/>
      </c>
      <c r="AA268" s="26" t="str">
        <f t="shared" si="51"/>
        <v/>
      </c>
      <c r="AB268" s="221" t="str">
        <f t="shared" si="52"/>
        <v/>
      </c>
      <c r="AC268" s="26" t="str">
        <f>IF(P268="","",('SEB Sheet'!$B$8*(AA268*P268)*(IF(C268="",1,C268))))</f>
        <v/>
      </c>
      <c r="AD268" s="158" t="str">
        <f>IF(P268="","",((AC268/'SEB Sheet'!$B$9*'SEB Sheet'!$B$5/1000*'SEB Sheet'!$B$7*'SEB Sheet'!$B$6))*1.055)</f>
        <v/>
      </c>
      <c r="AE268" s="146"/>
      <c r="AF268" s="146"/>
      <c r="AG268" s="147" t="str">
        <f>IF(B268="","",(VLOOKUP(B268,'Tree height category'!$A$2:$C$83,2,FALSE)))</f>
        <v/>
      </c>
      <c r="AH268" s="148" t="str">
        <f>IF(B268="","",(VLOOKUP(B268,'Tree height category'!$A$2:$C$83,3,FALSE)))</f>
        <v/>
      </c>
      <c r="AI268" s="161"/>
      <c r="AJ268" s="161"/>
      <c r="AK268" s="161"/>
      <c r="AL268" s="162" t="str">
        <f>IF(B268="","",(VLOOKUP(B268,'Tree height category'!$A$2:$G$77,7,FALSE)))</f>
        <v/>
      </c>
      <c r="AM268" s="163"/>
    </row>
    <row r="269" spans="1:39" x14ac:dyDescent="0.25">
      <c r="A269" s="154">
        <v>263</v>
      </c>
      <c r="B269" s="203"/>
      <c r="C269" s="204"/>
      <c r="D269" s="205"/>
      <c r="E269" s="206"/>
      <c r="F269" s="206"/>
      <c r="G269" s="206"/>
      <c r="H269" s="206"/>
      <c r="I269" s="206"/>
      <c r="J269" s="206"/>
      <c r="K269" s="206"/>
      <c r="L269" s="206"/>
      <c r="M269" s="206"/>
      <c r="N269" s="207" t="str">
        <f>IF(V269="","",IF((VLOOKUP(V269,'Tree height category'!$E$2:$F$77,2,FALSE))=0,"",(VLOOKUP(V269,'Tree height category'!$E$2:$F$77,2,FALSE))))</f>
        <v/>
      </c>
      <c r="O269" s="207" t="str">
        <f>IF(B269="","",(IF('SEB Sheet'!B$11="","",VLOOKUP('SEB Sheet'!B$11,'IBRA %'!A$4:E$385,4,FALSE))))</f>
        <v/>
      </c>
      <c r="P269" s="27"/>
      <c r="Q269" s="136" t="str">
        <f t="shared" si="44"/>
        <v/>
      </c>
      <c r="R269" s="22">
        <f t="shared" si="45"/>
        <v>0</v>
      </c>
      <c r="S269" s="139" t="str">
        <f t="shared" si="46"/>
        <v/>
      </c>
      <c r="T269" s="39" t="str">
        <f t="shared" si="47"/>
        <v/>
      </c>
      <c r="U269" s="137" t="str">
        <f t="shared" si="48"/>
        <v/>
      </c>
      <c r="V269" s="24" t="str">
        <f>IF(B269="","",VLOOKUP(B269,'Tree height category'!$A$2:$E$83,5,FALSE))</f>
        <v/>
      </c>
      <c r="W269" s="137" t="str">
        <f t="shared" si="53"/>
        <v/>
      </c>
      <c r="X269" s="137" t="str">
        <f t="shared" si="54"/>
        <v/>
      </c>
      <c r="Y269" s="23" t="str">
        <f t="shared" si="49"/>
        <v/>
      </c>
      <c r="Z269" s="25" t="str">
        <f t="shared" si="50"/>
        <v/>
      </c>
      <c r="AA269" s="26" t="str">
        <f t="shared" si="51"/>
        <v/>
      </c>
      <c r="AB269" s="221" t="str">
        <f t="shared" si="52"/>
        <v/>
      </c>
      <c r="AC269" s="26" t="str">
        <f>IF(P269="","",('SEB Sheet'!$B$8*(AA269*P269)*(IF(C269="",1,C269))))</f>
        <v/>
      </c>
      <c r="AD269" s="158" t="str">
        <f>IF(P269="","",((AC269/'SEB Sheet'!$B$9*'SEB Sheet'!$B$5/1000*'SEB Sheet'!$B$7*'SEB Sheet'!$B$6))*1.055)</f>
        <v/>
      </c>
      <c r="AE269" s="146"/>
      <c r="AF269" s="146"/>
      <c r="AG269" s="147" t="str">
        <f>IF(B269="","",(VLOOKUP(B269,'Tree height category'!$A$2:$C$83,2,FALSE)))</f>
        <v/>
      </c>
      <c r="AH269" s="148" t="str">
        <f>IF(B269="","",(VLOOKUP(B269,'Tree height category'!$A$2:$C$83,3,FALSE)))</f>
        <v/>
      </c>
      <c r="AI269" s="161"/>
      <c r="AJ269" s="161"/>
      <c r="AK269" s="161"/>
      <c r="AL269" s="162" t="str">
        <f>IF(B269="","",(VLOOKUP(B269,'Tree height category'!$A$2:$G$77,7,FALSE)))</f>
        <v/>
      </c>
      <c r="AM269" s="163"/>
    </row>
    <row r="270" spans="1:39" x14ac:dyDescent="0.25">
      <c r="A270" s="154">
        <v>264</v>
      </c>
      <c r="B270" s="203"/>
      <c r="C270" s="204"/>
      <c r="D270" s="205"/>
      <c r="E270" s="206"/>
      <c r="F270" s="206"/>
      <c r="G270" s="206"/>
      <c r="H270" s="206"/>
      <c r="I270" s="206"/>
      <c r="J270" s="206"/>
      <c r="K270" s="206"/>
      <c r="L270" s="206"/>
      <c r="M270" s="206"/>
      <c r="N270" s="207" t="str">
        <f>IF(V270="","",IF((VLOOKUP(V270,'Tree height category'!$E$2:$F$77,2,FALSE))=0,"",(VLOOKUP(V270,'Tree height category'!$E$2:$F$77,2,FALSE))))</f>
        <v/>
      </c>
      <c r="O270" s="207" t="str">
        <f>IF(B270="","",(IF('SEB Sheet'!B$11="","",VLOOKUP('SEB Sheet'!B$11,'IBRA %'!A$4:E$385,4,FALSE))))</f>
        <v/>
      </c>
      <c r="P270" s="27"/>
      <c r="Q270" s="136" t="str">
        <f t="shared" si="44"/>
        <v/>
      </c>
      <c r="R270" s="22">
        <f t="shared" si="45"/>
        <v>0</v>
      </c>
      <c r="S270" s="139" t="str">
        <f t="shared" si="46"/>
        <v/>
      </c>
      <c r="T270" s="39" t="str">
        <f t="shared" si="47"/>
        <v/>
      </c>
      <c r="U270" s="137" t="str">
        <f t="shared" si="48"/>
        <v/>
      </c>
      <c r="V270" s="24" t="str">
        <f>IF(B270="","",VLOOKUP(B270,'Tree height category'!$A$2:$E$83,5,FALSE))</f>
        <v/>
      </c>
      <c r="W270" s="137" t="str">
        <f t="shared" si="53"/>
        <v/>
      </c>
      <c r="X270" s="137" t="str">
        <f t="shared" si="54"/>
        <v/>
      </c>
      <c r="Y270" s="23" t="str">
        <f t="shared" si="49"/>
        <v/>
      </c>
      <c r="Z270" s="25" t="str">
        <f t="shared" si="50"/>
        <v/>
      </c>
      <c r="AA270" s="26" t="str">
        <f t="shared" si="51"/>
        <v/>
      </c>
      <c r="AB270" s="221" t="str">
        <f t="shared" si="52"/>
        <v/>
      </c>
      <c r="AC270" s="26" t="str">
        <f>IF(P270="","",('SEB Sheet'!$B$8*(AA270*P270)*(IF(C270="",1,C270))))</f>
        <v/>
      </c>
      <c r="AD270" s="158" t="str">
        <f>IF(P270="","",((AC270/'SEB Sheet'!$B$9*'SEB Sheet'!$B$5/1000*'SEB Sheet'!$B$7*'SEB Sheet'!$B$6))*1.055)</f>
        <v/>
      </c>
      <c r="AE270" s="146"/>
      <c r="AF270" s="146"/>
      <c r="AG270" s="147" t="str">
        <f>IF(B270="","",(VLOOKUP(B270,'Tree height category'!$A$2:$C$83,2,FALSE)))</f>
        <v/>
      </c>
      <c r="AH270" s="148" t="str">
        <f>IF(B270="","",(VLOOKUP(B270,'Tree height category'!$A$2:$C$83,3,FALSE)))</f>
        <v/>
      </c>
      <c r="AI270" s="161"/>
      <c r="AJ270" s="161"/>
      <c r="AK270" s="161"/>
      <c r="AL270" s="162" t="str">
        <f>IF(B270="","",(VLOOKUP(B270,'Tree height category'!$A$2:$G$77,7,FALSE)))</f>
        <v/>
      </c>
      <c r="AM270" s="163"/>
    </row>
    <row r="271" spans="1:39" x14ac:dyDescent="0.25">
      <c r="A271" s="154">
        <v>265</v>
      </c>
      <c r="B271" s="203"/>
      <c r="C271" s="204"/>
      <c r="D271" s="205"/>
      <c r="E271" s="206"/>
      <c r="F271" s="206"/>
      <c r="G271" s="206"/>
      <c r="H271" s="206"/>
      <c r="I271" s="206"/>
      <c r="J271" s="206"/>
      <c r="K271" s="206"/>
      <c r="L271" s="206"/>
      <c r="M271" s="206"/>
      <c r="N271" s="207" t="str">
        <f>IF(V271="","",IF((VLOOKUP(V271,'Tree height category'!$E$2:$F$77,2,FALSE))=0,"",(VLOOKUP(V271,'Tree height category'!$E$2:$F$77,2,FALSE))))</f>
        <v/>
      </c>
      <c r="O271" s="207" t="str">
        <f>IF(B271="","",(IF('SEB Sheet'!B$11="","",VLOOKUP('SEB Sheet'!B$11,'IBRA %'!A$4:E$385,4,FALSE))))</f>
        <v/>
      </c>
      <c r="P271" s="27"/>
      <c r="Q271" s="136" t="str">
        <f t="shared" si="44"/>
        <v/>
      </c>
      <c r="R271" s="22">
        <f t="shared" si="45"/>
        <v>0</v>
      </c>
      <c r="S271" s="139" t="str">
        <f t="shared" si="46"/>
        <v/>
      </c>
      <c r="T271" s="39" t="str">
        <f t="shared" si="47"/>
        <v/>
      </c>
      <c r="U271" s="137" t="str">
        <f t="shared" si="48"/>
        <v/>
      </c>
      <c r="V271" s="24" t="str">
        <f>IF(B271="","",VLOOKUP(B271,'Tree height category'!$A$2:$E$83,5,FALSE))</f>
        <v/>
      </c>
      <c r="W271" s="137" t="str">
        <f t="shared" si="53"/>
        <v/>
      </c>
      <c r="X271" s="137" t="str">
        <f t="shared" si="54"/>
        <v/>
      </c>
      <c r="Y271" s="23" t="str">
        <f t="shared" si="49"/>
        <v/>
      </c>
      <c r="Z271" s="25" t="str">
        <f t="shared" si="50"/>
        <v/>
      </c>
      <c r="AA271" s="26" t="str">
        <f t="shared" si="51"/>
        <v/>
      </c>
      <c r="AB271" s="221" t="str">
        <f t="shared" si="52"/>
        <v/>
      </c>
      <c r="AC271" s="26" t="str">
        <f>IF(P271="","",('SEB Sheet'!$B$8*(AA271*P271)*(IF(C271="",1,C271))))</f>
        <v/>
      </c>
      <c r="AD271" s="158" t="str">
        <f>IF(P271="","",((AC271/'SEB Sheet'!$B$9*'SEB Sheet'!$B$5/1000*'SEB Sheet'!$B$7*'SEB Sheet'!$B$6))*1.055)</f>
        <v/>
      </c>
      <c r="AE271" s="146"/>
      <c r="AF271" s="146"/>
      <c r="AG271" s="147" t="str">
        <f>IF(B271="","",(VLOOKUP(B271,'Tree height category'!$A$2:$C$83,2,FALSE)))</f>
        <v/>
      </c>
      <c r="AH271" s="148" t="str">
        <f>IF(B271="","",(VLOOKUP(B271,'Tree height category'!$A$2:$C$83,3,FALSE)))</f>
        <v/>
      </c>
      <c r="AI271" s="161"/>
      <c r="AJ271" s="161"/>
      <c r="AK271" s="161"/>
      <c r="AL271" s="162" t="str">
        <f>IF(B271="","",(VLOOKUP(B271,'Tree height category'!$A$2:$G$77,7,FALSE)))</f>
        <v/>
      </c>
      <c r="AM271" s="163"/>
    </row>
    <row r="272" spans="1:39" x14ac:dyDescent="0.25">
      <c r="A272" s="154">
        <v>266</v>
      </c>
      <c r="B272" s="203"/>
      <c r="C272" s="204"/>
      <c r="D272" s="205"/>
      <c r="E272" s="206"/>
      <c r="F272" s="206"/>
      <c r="G272" s="206"/>
      <c r="H272" s="206"/>
      <c r="I272" s="206"/>
      <c r="J272" s="206"/>
      <c r="K272" s="206"/>
      <c r="L272" s="206"/>
      <c r="M272" s="206"/>
      <c r="N272" s="207" t="str">
        <f>IF(V272="","",IF((VLOOKUP(V272,'Tree height category'!$E$2:$F$77,2,FALSE))=0,"",(VLOOKUP(V272,'Tree height category'!$E$2:$F$77,2,FALSE))))</f>
        <v/>
      </c>
      <c r="O272" s="207" t="str">
        <f>IF(B272="","",(IF('SEB Sheet'!B$11="","",VLOOKUP('SEB Sheet'!B$11,'IBRA %'!A$4:E$385,4,FALSE))))</f>
        <v/>
      </c>
      <c r="P272" s="27"/>
      <c r="Q272" s="136" t="str">
        <f t="shared" si="44"/>
        <v/>
      </c>
      <c r="R272" s="22">
        <f t="shared" si="45"/>
        <v>0</v>
      </c>
      <c r="S272" s="139" t="str">
        <f t="shared" si="46"/>
        <v/>
      </c>
      <c r="T272" s="39" t="str">
        <f t="shared" si="47"/>
        <v/>
      </c>
      <c r="U272" s="137" t="str">
        <f t="shared" si="48"/>
        <v/>
      </c>
      <c r="V272" s="24" t="str">
        <f>IF(B272="","",VLOOKUP(B272,'Tree height category'!$A$2:$E$83,5,FALSE))</f>
        <v/>
      </c>
      <c r="W272" s="137" t="str">
        <f t="shared" si="53"/>
        <v/>
      </c>
      <c r="X272" s="137" t="str">
        <f t="shared" si="54"/>
        <v/>
      </c>
      <c r="Y272" s="23" t="str">
        <f t="shared" si="49"/>
        <v/>
      </c>
      <c r="Z272" s="25" t="str">
        <f t="shared" si="50"/>
        <v/>
      </c>
      <c r="AA272" s="26" t="str">
        <f t="shared" si="51"/>
        <v/>
      </c>
      <c r="AB272" s="221" t="str">
        <f t="shared" si="52"/>
        <v/>
      </c>
      <c r="AC272" s="26" t="str">
        <f>IF(P272="","",('SEB Sheet'!$B$8*(AA272*P272)*(IF(C272="",1,C272))))</f>
        <v/>
      </c>
      <c r="AD272" s="158" t="str">
        <f>IF(P272="","",((AC272/'SEB Sheet'!$B$9*'SEB Sheet'!$B$5/1000*'SEB Sheet'!$B$7*'SEB Sheet'!$B$6))*1.055)</f>
        <v/>
      </c>
      <c r="AE272" s="146"/>
      <c r="AF272" s="146"/>
      <c r="AG272" s="147" t="str">
        <f>IF(B272="","",(VLOOKUP(B272,'Tree height category'!$A$2:$C$83,2,FALSE)))</f>
        <v/>
      </c>
      <c r="AH272" s="148" t="str">
        <f>IF(B272="","",(VLOOKUP(B272,'Tree height category'!$A$2:$C$83,3,FALSE)))</f>
        <v/>
      </c>
      <c r="AI272" s="161"/>
      <c r="AJ272" s="161"/>
      <c r="AK272" s="161"/>
      <c r="AL272" s="162" t="str">
        <f>IF(B272="","",(VLOOKUP(B272,'Tree height category'!$A$2:$G$77,7,FALSE)))</f>
        <v/>
      </c>
      <c r="AM272" s="163"/>
    </row>
    <row r="273" spans="1:39" x14ac:dyDescent="0.25">
      <c r="A273" s="154">
        <v>267</v>
      </c>
      <c r="B273" s="203"/>
      <c r="C273" s="204"/>
      <c r="D273" s="205"/>
      <c r="E273" s="206"/>
      <c r="F273" s="206"/>
      <c r="G273" s="206"/>
      <c r="H273" s="206"/>
      <c r="I273" s="206"/>
      <c r="J273" s="206"/>
      <c r="K273" s="206"/>
      <c r="L273" s="206"/>
      <c r="M273" s="206"/>
      <c r="N273" s="207" t="str">
        <f>IF(V273="","",IF((VLOOKUP(V273,'Tree height category'!$E$2:$F$77,2,FALSE))=0,"",(VLOOKUP(V273,'Tree height category'!$E$2:$F$77,2,FALSE))))</f>
        <v/>
      </c>
      <c r="O273" s="207" t="str">
        <f>IF(B273="","",(IF('SEB Sheet'!B$11="","",VLOOKUP('SEB Sheet'!B$11,'IBRA %'!A$4:E$385,4,FALSE))))</f>
        <v/>
      </c>
      <c r="P273" s="27"/>
      <c r="Q273" s="136" t="str">
        <f t="shared" si="44"/>
        <v/>
      </c>
      <c r="R273" s="22">
        <f t="shared" si="45"/>
        <v>0</v>
      </c>
      <c r="S273" s="139" t="str">
        <f t="shared" si="46"/>
        <v/>
      </c>
      <c r="T273" s="39" t="str">
        <f t="shared" si="47"/>
        <v/>
      </c>
      <c r="U273" s="137" t="str">
        <f t="shared" si="48"/>
        <v/>
      </c>
      <c r="V273" s="24" t="str">
        <f>IF(B273="","",VLOOKUP(B273,'Tree height category'!$A$2:$E$83,5,FALSE))</f>
        <v/>
      </c>
      <c r="W273" s="137" t="str">
        <f t="shared" si="53"/>
        <v/>
      </c>
      <c r="X273" s="137" t="str">
        <f t="shared" si="54"/>
        <v/>
      </c>
      <c r="Y273" s="23" t="str">
        <f t="shared" si="49"/>
        <v/>
      </c>
      <c r="Z273" s="25" t="str">
        <f t="shared" si="50"/>
        <v/>
      </c>
      <c r="AA273" s="26" t="str">
        <f t="shared" si="51"/>
        <v/>
      </c>
      <c r="AB273" s="221" t="str">
        <f t="shared" si="52"/>
        <v/>
      </c>
      <c r="AC273" s="26" t="str">
        <f>IF(P273="","",('SEB Sheet'!$B$8*(AA273*P273)*(IF(C273="",1,C273))))</f>
        <v/>
      </c>
      <c r="AD273" s="158" t="str">
        <f>IF(P273="","",((AC273/'SEB Sheet'!$B$9*'SEB Sheet'!$B$5/1000*'SEB Sheet'!$B$7*'SEB Sheet'!$B$6))*1.055)</f>
        <v/>
      </c>
      <c r="AE273" s="146"/>
      <c r="AF273" s="146"/>
      <c r="AG273" s="147" t="str">
        <f>IF(B273="","",(VLOOKUP(B273,'Tree height category'!$A$2:$C$83,2,FALSE)))</f>
        <v/>
      </c>
      <c r="AH273" s="148" t="str">
        <f>IF(B273="","",(VLOOKUP(B273,'Tree height category'!$A$2:$C$83,3,FALSE)))</f>
        <v/>
      </c>
      <c r="AI273" s="161"/>
      <c r="AJ273" s="161"/>
      <c r="AK273" s="161"/>
      <c r="AL273" s="162" t="str">
        <f>IF(B273="","",(VLOOKUP(B273,'Tree height category'!$A$2:$G$77,7,FALSE)))</f>
        <v/>
      </c>
      <c r="AM273" s="163"/>
    </row>
    <row r="274" spans="1:39" x14ac:dyDescent="0.25">
      <c r="A274" s="154">
        <v>268</v>
      </c>
      <c r="B274" s="203"/>
      <c r="C274" s="204"/>
      <c r="D274" s="205"/>
      <c r="E274" s="206"/>
      <c r="F274" s="206"/>
      <c r="G274" s="206"/>
      <c r="H274" s="206"/>
      <c r="I274" s="206"/>
      <c r="J274" s="206"/>
      <c r="K274" s="206"/>
      <c r="L274" s="206"/>
      <c r="M274" s="206"/>
      <c r="N274" s="207" t="str">
        <f>IF(V274="","",IF((VLOOKUP(V274,'Tree height category'!$E$2:$F$77,2,FALSE))=0,"",(VLOOKUP(V274,'Tree height category'!$E$2:$F$77,2,FALSE))))</f>
        <v/>
      </c>
      <c r="O274" s="207" t="str">
        <f>IF(B274="","",(IF('SEB Sheet'!B$11="","",VLOOKUP('SEB Sheet'!B$11,'IBRA %'!A$4:E$385,4,FALSE))))</f>
        <v/>
      </c>
      <c r="P274" s="27"/>
      <c r="Q274" s="136" t="str">
        <f t="shared" si="44"/>
        <v/>
      </c>
      <c r="R274" s="22">
        <f t="shared" si="45"/>
        <v>0</v>
      </c>
      <c r="S274" s="139" t="str">
        <f t="shared" si="46"/>
        <v/>
      </c>
      <c r="T274" s="39" t="str">
        <f t="shared" si="47"/>
        <v/>
      </c>
      <c r="U274" s="137" t="str">
        <f t="shared" si="48"/>
        <v/>
      </c>
      <c r="V274" s="24" t="str">
        <f>IF(B274="","",VLOOKUP(B274,'Tree height category'!$A$2:$E$83,5,FALSE))</f>
        <v/>
      </c>
      <c r="W274" s="137" t="str">
        <f t="shared" si="53"/>
        <v/>
      </c>
      <c r="X274" s="137" t="str">
        <f t="shared" si="54"/>
        <v/>
      </c>
      <c r="Y274" s="23" t="str">
        <f t="shared" si="49"/>
        <v/>
      </c>
      <c r="Z274" s="25" t="str">
        <f t="shared" si="50"/>
        <v/>
      </c>
      <c r="AA274" s="26" t="str">
        <f t="shared" si="51"/>
        <v/>
      </c>
      <c r="AB274" s="221" t="str">
        <f t="shared" si="52"/>
        <v/>
      </c>
      <c r="AC274" s="26" t="str">
        <f>IF(P274="","",('SEB Sheet'!$B$8*(AA274*P274)*(IF(C274="",1,C274))))</f>
        <v/>
      </c>
      <c r="AD274" s="158" t="str">
        <f>IF(P274="","",((AC274/'SEB Sheet'!$B$9*'SEB Sheet'!$B$5/1000*'SEB Sheet'!$B$7*'SEB Sheet'!$B$6))*1.055)</f>
        <v/>
      </c>
      <c r="AE274" s="146"/>
      <c r="AF274" s="146"/>
      <c r="AG274" s="147" t="str">
        <f>IF(B274="","",(VLOOKUP(B274,'Tree height category'!$A$2:$C$83,2,FALSE)))</f>
        <v/>
      </c>
      <c r="AH274" s="148" t="str">
        <f>IF(B274="","",(VLOOKUP(B274,'Tree height category'!$A$2:$C$83,3,FALSE)))</f>
        <v/>
      </c>
      <c r="AI274" s="161"/>
      <c r="AJ274" s="161"/>
      <c r="AK274" s="161"/>
      <c r="AL274" s="162" t="str">
        <f>IF(B274="","",(VLOOKUP(B274,'Tree height category'!$A$2:$G$77,7,FALSE)))</f>
        <v/>
      </c>
      <c r="AM274" s="163"/>
    </row>
    <row r="275" spans="1:39" x14ac:dyDescent="0.25">
      <c r="A275" s="154">
        <v>269</v>
      </c>
      <c r="B275" s="203"/>
      <c r="C275" s="204"/>
      <c r="D275" s="205"/>
      <c r="E275" s="206"/>
      <c r="F275" s="206"/>
      <c r="G275" s="206"/>
      <c r="H275" s="206"/>
      <c r="I275" s="206"/>
      <c r="J275" s="206"/>
      <c r="K275" s="206"/>
      <c r="L275" s="206"/>
      <c r="M275" s="206"/>
      <c r="N275" s="207" t="str">
        <f>IF(V275="","",IF((VLOOKUP(V275,'Tree height category'!$E$2:$F$77,2,FALSE))=0,"",(VLOOKUP(V275,'Tree height category'!$E$2:$F$77,2,FALSE))))</f>
        <v/>
      </c>
      <c r="O275" s="207" t="str">
        <f>IF(B275="","",(IF('SEB Sheet'!B$11="","",VLOOKUP('SEB Sheet'!B$11,'IBRA %'!A$4:E$385,4,FALSE))))</f>
        <v/>
      </c>
      <c r="P275" s="27"/>
      <c r="Q275" s="136" t="str">
        <f t="shared" si="44"/>
        <v/>
      </c>
      <c r="R275" s="22">
        <f t="shared" si="45"/>
        <v>0</v>
      </c>
      <c r="S275" s="139" t="str">
        <f t="shared" si="46"/>
        <v/>
      </c>
      <c r="T275" s="39" t="str">
        <f t="shared" si="47"/>
        <v/>
      </c>
      <c r="U275" s="137" t="str">
        <f t="shared" si="48"/>
        <v/>
      </c>
      <c r="V275" s="24" t="str">
        <f>IF(B275="","",VLOOKUP(B275,'Tree height category'!$A$2:$E$83,5,FALSE))</f>
        <v/>
      </c>
      <c r="W275" s="137" t="str">
        <f t="shared" si="53"/>
        <v/>
      </c>
      <c r="X275" s="137" t="str">
        <f t="shared" si="54"/>
        <v/>
      </c>
      <c r="Y275" s="23" t="str">
        <f t="shared" si="49"/>
        <v/>
      </c>
      <c r="Z275" s="25" t="str">
        <f t="shared" si="50"/>
        <v/>
      </c>
      <c r="AA275" s="26" t="str">
        <f t="shared" si="51"/>
        <v/>
      </c>
      <c r="AB275" s="221" t="str">
        <f t="shared" si="52"/>
        <v/>
      </c>
      <c r="AC275" s="26" t="str">
        <f>IF(P275="","",('SEB Sheet'!$B$8*(AA275*P275)*(IF(C275="",1,C275))))</f>
        <v/>
      </c>
      <c r="AD275" s="158" t="str">
        <f>IF(P275="","",((AC275/'SEB Sheet'!$B$9*'SEB Sheet'!$B$5/1000*'SEB Sheet'!$B$7*'SEB Sheet'!$B$6))*1.055)</f>
        <v/>
      </c>
      <c r="AE275" s="146"/>
      <c r="AF275" s="146"/>
      <c r="AG275" s="147" t="str">
        <f>IF(B275="","",(VLOOKUP(B275,'Tree height category'!$A$2:$C$83,2,FALSE)))</f>
        <v/>
      </c>
      <c r="AH275" s="148" t="str">
        <f>IF(B275="","",(VLOOKUP(B275,'Tree height category'!$A$2:$C$83,3,FALSE)))</f>
        <v/>
      </c>
      <c r="AI275" s="161"/>
      <c r="AJ275" s="161"/>
      <c r="AK275" s="161"/>
      <c r="AL275" s="162" t="str">
        <f>IF(B275="","",(VLOOKUP(B275,'Tree height category'!$A$2:$G$77,7,FALSE)))</f>
        <v/>
      </c>
      <c r="AM275" s="163"/>
    </row>
    <row r="276" spans="1:39" x14ac:dyDescent="0.25">
      <c r="A276" s="154">
        <v>270</v>
      </c>
      <c r="B276" s="203"/>
      <c r="C276" s="204"/>
      <c r="D276" s="205"/>
      <c r="E276" s="206"/>
      <c r="F276" s="206"/>
      <c r="G276" s="206"/>
      <c r="H276" s="206"/>
      <c r="I276" s="206"/>
      <c r="J276" s="206"/>
      <c r="K276" s="206"/>
      <c r="L276" s="206"/>
      <c r="M276" s="206"/>
      <c r="N276" s="207" t="str">
        <f>IF(V276="","",IF((VLOOKUP(V276,'Tree height category'!$E$2:$F$77,2,FALSE))=0,"",(VLOOKUP(V276,'Tree height category'!$E$2:$F$77,2,FALSE))))</f>
        <v/>
      </c>
      <c r="O276" s="207" t="str">
        <f>IF(B276="","",(IF('SEB Sheet'!B$11="","",VLOOKUP('SEB Sheet'!B$11,'IBRA %'!A$4:E$385,4,FALSE))))</f>
        <v/>
      </c>
      <c r="P276" s="27"/>
      <c r="Q276" s="136" t="str">
        <f t="shared" si="44"/>
        <v/>
      </c>
      <c r="R276" s="22">
        <f t="shared" si="45"/>
        <v>0</v>
      </c>
      <c r="S276" s="139" t="str">
        <f t="shared" si="46"/>
        <v/>
      </c>
      <c r="T276" s="39" t="str">
        <f t="shared" si="47"/>
        <v/>
      </c>
      <c r="U276" s="137" t="str">
        <f t="shared" si="48"/>
        <v/>
      </c>
      <c r="V276" s="24" t="str">
        <f>IF(B276="","",VLOOKUP(B276,'Tree height category'!$A$2:$E$83,5,FALSE))</f>
        <v/>
      </c>
      <c r="W276" s="137" t="str">
        <f t="shared" si="53"/>
        <v/>
      </c>
      <c r="X276" s="137" t="str">
        <f t="shared" si="54"/>
        <v/>
      </c>
      <c r="Y276" s="23" t="str">
        <f t="shared" si="49"/>
        <v/>
      </c>
      <c r="Z276" s="25" t="str">
        <f t="shared" si="50"/>
        <v/>
      </c>
      <c r="AA276" s="26" t="str">
        <f t="shared" si="51"/>
        <v/>
      </c>
      <c r="AB276" s="221" t="str">
        <f t="shared" si="52"/>
        <v/>
      </c>
      <c r="AC276" s="26" t="str">
        <f>IF(P276="","",('SEB Sheet'!$B$8*(AA276*P276)*(IF(C276="",1,C276))))</f>
        <v/>
      </c>
      <c r="AD276" s="158" t="str">
        <f>IF(P276="","",((AC276/'SEB Sheet'!$B$9*'SEB Sheet'!$B$5/1000*'SEB Sheet'!$B$7*'SEB Sheet'!$B$6))*1.055)</f>
        <v/>
      </c>
      <c r="AE276" s="146"/>
      <c r="AF276" s="146"/>
      <c r="AG276" s="147" t="str">
        <f>IF(B276="","",(VLOOKUP(B276,'Tree height category'!$A$2:$C$83,2,FALSE)))</f>
        <v/>
      </c>
      <c r="AH276" s="148" t="str">
        <f>IF(B276="","",(VLOOKUP(B276,'Tree height category'!$A$2:$C$83,3,FALSE)))</f>
        <v/>
      </c>
      <c r="AI276" s="161"/>
      <c r="AJ276" s="161"/>
      <c r="AK276" s="161"/>
      <c r="AL276" s="162" t="str">
        <f>IF(B276="","",(VLOOKUP(B276,'Tree height category'!$A$2:$G$77,7,FALSE)))</f>
        <v/>
      </c>
      <c r="AM276" s="163"/>
    </row>
    <row r="277" spans="1:39" x14ac:dyDescent="0.25">
      <c r="A277" s="154">
        <v>271</v>
      </c>
      <c r="B277" s="203"/>
      <c r="C277" s="204"/>
      <c r="D277" s="205"/>
      <c r="E277" s="206"/>
      <c r="F277" s="206"/>
      <c r="G277" s="206"/>
      <c r="H277" s="206"/>
      <c r="I277" s="206"/>
      <c r="J277" s="206"/>
      <c r="K277" s="206"/>
      <c r="L277" s="206"/>
      <c r="M277" s="206"/>
      <c r="N277" s="207" t="str">
        <f>IF(V277="","",IF((VLOOKUP(V277,'Tree height category'!$E$2:$F$77,2,FALSE))=0,"",(VLOOKUP(V277,'Tree height category'!$E$2:$F$77,2,FALSE))))</f>
        <v/>
      </c>
      <c r="O277" s="207" t="str">
        <f>IF(B277="","",(IF('SEB Sheet'!B$11="","",VLOOKUP('SEB Sheet'!B$11,'IBRA %'!A$4:E$385,4,FALSE))))</f>
        <v/>
      </c>
      <c r="P277" s="27"/>
      <c r="Q277" s="136" t="str">
        <f t="shared" si="44"/>
        <v/>
      </c>
      <c r="R277" s="22">
        <f t="shared" si="45"/>
        <v>0</v>
      </c>
      <c r="S277" s="139" t="str">
        <f t="shared" si="46"/>
        <v/>
      </c>
      <c r="T277" s="39" t="str">
        <f t="shared" si="47"/>
        <v/>
      </c>
      <c r="U277" s="137" t="str">
        <f t="shared" si="48"/>
        <v/>
      </c>
      <c r="V277" s="24" t="str">
        <f>IF(B277="","",VLOOKUP(B277,'Tree height category'!$A$2:$E$83,5,FALSE))</f>
        <v/>
      </c>
      <c r="W277" s="137" t="str">
        <f t="shared" si="53"/>
        <v/>
      </c>
      <c r="X277" s="137" t="str">
        <f t="shared" si="54"/>
        <v/>
      </c>
      <c r="Y277" s="23" t="str">
        <f t="shared" si="49"/>
        <v/>
      </c>
      <c r="Z277" s="25" t="str">
        <f t="shared" si="50"/>
        <v/>
      </c>
      <c r="AA277" s="26" t="str">
        <f t="shared" si="51"/>
        <v/>
      </c>
      <c r="AB277" s="221" t="str">
        <f t="shared" si="52"/>
        <v/>
      </c>
      <c r="AC277" s="26" t="str">
        <f>IF(P277="","",('SEB Sheet'!$B$8*(AA277*P277)*(IF(C277="",1,C277))))</f>
        <v/>
      </c>
      <c r="AD277" s="158" t="str">
        <f>IF(P277="","",((AC277/'SEB Sheet'!$B$9*'SEB Sheet'!$B$5/1000*'SEB Sheet'!$B$7*'SEB Sheet'!$B$6))*1.055)</f>
        <v/>
      </c>
      <c r="AE277" s="146"/>
      <c r="AF277" s="146"/>
      <c r="AG277" s="147" t="str">
        <f>IF(B277="","",(VLOOKUP(B277,'Tree height category'!$A$2:$C$83,2,FALSE)))</f>
        <v/>
      </c>
      <c r="AH277" s="148" t="str">
        <f>IF(B277="","",(VLOOKUP(B277,'Tree height category'!$A$2:$C$83,3,FALSE)))</f>
        <v/>
      </c>
      <c r="AI277" s="161"/>
      <c r="AJ277" s="161"/>
      <c r="AK277" s="161"/>
      <c r="AL277" s="162" t="str">
        <f>IF(B277="","",(VLOOKUP(B277,'Tree height category'!$A$2:$G$77,7,FALSE)))</f>
        <v/>
      </c>
      <c r="AM277" s="163"/>
    </row>
    <row r="278" spans="1:39" x14ac:dyDescent="0.25">
      <c r="A278" s="154">
        <v>272</v>
      </c>
      <c r="B278" s="203"/>
      <c r="C278" s="204"/>
      <c r="D278" s="205"/>
      <c r="E278" s="206"/>
      <c r="F278" s="206"/>
      <c r="G278" s="206"/>
      <c r="H278" s="206"/>
      <c r="I278" s="206"/>
      <c r="J278" s="206"/>
      <c r="K278" s="206"/>
      <c r="L278" s="206"/>
      <c r="M278" s="206"/>
      <c r="N278" s="207" t="str">
        <f>IF(V278="","",IF((VLOOKUP(V278,'Tree height category'!$E$2:$F$77,2,FALSE))=0,"",(VLOOKUP(V278,'Tree height category'!$E$2:$F$77,2,FALSE))))</f>
        <v/>
      </c>
      <c r="O278" s="207" t="str">
        <f>IF(B278="","",(IF('SEB Sheet'!B$11="","",VLOOKUP('SEB Sheet'!B$11,'IBRA %'!A$4:E$385,4,FALSE))))</f>
        <v/>
      </c>
      <c r="P278" s="27"/>
      <c r="Q278" s="136" t="str">
        <f t="shared" si="44"/>
        <v/>
      </c>
      <c r="R278" s="22">
        <f t="shared" si="45"/>
        <v>0</v>
      </c>
      <c r="S278" s="139" t="str">
        <f t="shared" si="46"/>
        <v/>
      </c>
      <c r="T278" s="39" t="str">
        <f t="shared" si="47"/>
        <v/>
      </c>
      <c r="U278" s="137" t="str">
        <f t="shared" si="48"/>
        <v/>
      </c>
      <c r="V278" s="24" t="str">
        <f>IF(B278="","",VLOOKUP(B278,'Tree height category'!$A$2:$E$83,5,FALSE))</f>
        <v/>
      </c>
      <c r="W278" s="137" t="str">
        <f t="shared" si="53"/>
        <v/>
      </c>
      <c r="X278" s="137" t="str">
        <f t="shared" si="54"/>
        <v/>
      </c>
      <c r="Y278" s="23" t="str">
        <f t="shared" si="49"/>
        <v/>
      </c>
      <c r="Z278" s="25" t="str">
        <f t="shared" si="50"/>
        <v/>
      </c>
      <c r="AA278" s="26" t="str">
        <f t="shared" si="51"/>
        <v/>
      </c>
      <c r="AB278" s="221" t="str">
        <f t="shared" si="52"/>
        <v/>
      </c>
      <c r="AC278" s="26" t="str">
        <f>IF(P278="","",('SEB Sheet'!$B$8*(AA278*P278)*(IF(C278="",1,C278))))</f>
        <v/>
      </c>
      <c r="AD278" s="158" t="str">
        <f>IF(P278="","",((AC278/'SEB Sheet'!$B$9*'SEB Sheet'!$B$5/1000*'SEB Sheet'!$B$7*'SEB Sheet'!$B$6))*1.055)</f>
        <v/>
      </c>
      <c r="AE278" s="146"/>
      <c r="AF278" s="146"/>
      <c r="AG278" s="147" t="str">
        <f>IF(B278="","",(VLOOKUP(B278,'Tree height category'!$A$2:$C$83,2,FALSE)))</f>
        <v/>
      </c>
      <c r="AH278" s="148" t="str">
        <f>IF(B278="","",(VLOOKUP(B278,'Tree height category'!$A$2:$C$83,3,FALSE)))</f>
        <v/>
      </c>
      <c r="AI278" s="161"/>
      <c r="AJ278" s="161"/>
      <c r="AK278" s="161"/>
      <c r="AL278" s="162" t="str">
        <f>IF(B278="","",(VLOOKUP(B278,'Tree height category'!$A$2:$G$77,7,FALSE)))</f>
        <v/>
      </c>
      <c r="AM278" s="163"/>
    </row>
    <row r="279" spans="1:39" x14ac:dyDescent="0.25">
      <c r="A279" s="154">
        <v>273</v>
      </c>
      <c r="B279" s="203"/>
      <c r="C279" s="204"/>
      <c r="D279" s="205"/>
      <c r="E279" s="206"/>
      <c r="F279" s="206"/>
      <c r="G279" s="206"/>
      <c r="H279" s="206"/>
      <c r="I279" s="206"/>
      <c r="J279" s="206"/>
      <c r="K279" s="206"/>
      <c r="L279" s="206"/>
      <c r="M279" s="206"/>
      <c r="N279" s="207" t="str">
        <f>IF(V279="","",IF((VLOOKUP(V279,'Tree height category'!$E$2:$F$77,2,FALSE))=0,"",(VLOOKUP(V279,'Tree height category'!$E$2:$F$77,2,FALSE))))</f>
        <v/>
      </c>
      <c r="O279" s="207" t="str">
        <f>IF(B279="","",(IF('SEB Sheet'!B$11="","",VLOOKUP('SEB Sheet'!B$11,'IBRA %'!A$4:E$385,4,FALSE))))</f>
        <v/>
      </c>
      <c r="P279" s="27"/>
      <c r="Q279" s="136" t="str">
        <f t="shared" si="44"/>
        <v/>
      </c>
      <c r="R279" s="22">
        <f t="shared" si="45"/>
        <v>0</v>
      </c>
      <c r="S279" s="139" t="str">
        <f t="shared" si="46"/>
        <v/>
      </c>
      <c r="T279" s="39" t="str">
        <f t="shared" si="47"/>
        <v/>
      </c>
      <c r="U279" s="137" t="str">
        <f t="shared" si="48"/>
        <v/>
      </c>
      <c r="V279" s="24" t="str">
        <f>IF(B279="","",VLOOKUP(B279,'Tree height category'!$A$2:$E$83,5,FALSE))</f>
        <v/>
      </c>
      <c r="W279" s="137" t="str">
        <f t="shared" si="53"/>
        <v/>
      </c>
      <c r="X279" s="137" t="str">
        <f t="shared" si="54"/>
        <v/>
      </c>
      <c r="Y279" s="23" t="str">
        <f t="shared" si="49"/>
        <v/>
      </c>
      <c r="Z279" s="25" t="str">
        <f t="shared" si="50"/>
        <v/>
      </c>
      <c r="AA279" s="26" t="str">
        <f t="shared" si="51"/>
        <v/>
      </c>
      <c r="AB279" s="221" t="str">
        <f t="shared" si="52"/>
        <v/>
      </c>
      <c r="AC279" s="26" t="str">
        <f>IF(P279="","",('SEB Sheet'!$B$8*(AA279*P279)*(IF(C279="",1,C279))))</f>
        <v/>
      </c>
      <c r="AD279" s="158" t="str">
        <f>IF(P279="","",((AC279/'SEB Sheet'!$B$9*'SEB Sheet'!$B$5/1000*'SEB Sheet'!$B$7*'SEB Sheet'!$B$6))*1.055)</f>
        <v/>
      </c>
      <c r="AE279" s="146"/>
      <c r="AF279" s="146"/>
      <c r="AG279" s="147" t="str">
        <f>IF(B279="","",(VLOOKUP(B279,'Tree height category'!$A$2:$C$83,2,FALSE)))</f>
        <v/>
      </c>
      <c r="AH279" s="148" t="str">
        <f>IF(B279="","",(VLOOKUP(B279,'Tree height category'!$A$2:$C$83,3,FALSE)))</f>
        <v/>
      </c>
      <c r="AI279" s="161"/>
      <c r="AJ279" s="161"/>
      <c r="AK279" s="161"/>
      <c r="AL279" s="162" t="str">
        <f>IF(B279="","",(VLOOKUP(B279,'Tree height category'!$A$2:$G$77,7,FALSE)))</f>
        <v/>
      </c>
      <c r="AM279" s="163"/>
    </row>
    <row r="280" spans="1:39" x14ac:dyDescent="0.25">
      <c r="A280" s="154">
        <v>274</v>
      </c>
      <c r="B280" s="203"/>
      <c r="C280" s="204"/>
      <c r="D280" s="205"/>
      <c r="E280" s="206"/>
      <c r="F280" s="206"/>
      <c r="G280" s="206"/>
      <c r="H280" s="206"/>
      <c r="I280" s="206"/>
      <c r="J280" s="206"/>
      <c r="K280" s="206"/>
      <c r="L280" s="206"/>
      <c r="M280" s="206"/>
      <c r="N280" s="207" t="str">
        <f>IF(V280="","",IF((VLOOKUP(V280,'Tree height category'!$E$2:$F$77,2,FALSE))=0,"",(VLOOKUP(V280,'Tree height category'!$E$2:$F$77,2,FALSE))))</f>
        <v/>
      </c>
      <c r="O280" s="207" t="str">
        <f>IF(B280="","",(IF('SEB Sheet'!B$11="","",VLOOKUP('SEB Sheet'!B$11,'IBRA %'!A$4:E$385,4,FALSE))))</f>
        <v/>
      </c>
      <c r="P280" s="27"/>
      <c r="Q280" s="136" t="str">
        <f t="shared" si="44"/>
        <v/>
      </c>
      <c r="R280" s="22">
        <f t="shared" si="45"/>
        <v>0</v>
      </c>
      <c r="S280" s="139" t="str">
        <f t="shared" si="46"/>
        <v/>
      </c>
      <c r="T280" s="39" t="str">
        <f t="shared" si="47"/>
        <v/>
      </c>
      <c r="U280" s="137" t="str">
        <f t="shared" si="48"/>
        <v/>
      </c>
      <c r="V280" s="24" t="str">
        <f>IF(B280="","",VLOOKUP(B280,'Tree height category'!$A$2:$E$83,5,FALSE))</f>
        <v/>
      </c>
      <c r="W280" s="137" t="str">
        <f t="shared" si="53"/>
        <v/>
      </c>
      <c r="X280" s="137" t="str">
        <f t="shared" si="54"/>
        <v/>
      </c>
      <c r="Y280" s="23" t="str">
        <f t="shared" si="49"/>
        <v/>
      </c>
      <c r="Z280" s="25" t="str">
        <f t="shared" si="50"/>
        <v/>
      </c>
      <c r="AA280" s="26" t="str">
        <f t="shared" si="51"/>
        <v/>
      </c>
      <c r="AB280" s="221" t="str">
        <f t="shared" si="52"/>
        <v/>
      </c>
      <c r="AC280" s="26" t="str">
        <f>IF(P280="","",('SEB Sheet'!$B$8*(AA280*P280)*(IF(C280="",1,C280))))</f>
        <v/>
      </c>
      <c r="AD280" s="158" t="str">
        <f>IF(P280="","",((AC280/'SEB Sheet'!$B$9*'SEB Sheet'!$B$5/1000*'SEB Sheet'!$B$7*'SEB Sheet'!$B$6))*1.055)</f>
        <v/>
      </c>
      <c r="AE280" s="146"/>
      <c r="AF280" s="146"/>
      <c r="AG280" s="147" t="str">
        <f>IF(B280="","",(VLOOKUP(B280,'Tree height category'!$A$2:$C$83,2,FALSE)))</f>
        <v/>
      </c>
      <c r="AH280" s="148" t="str">
        <f>IF(B280="","",(VLOOKUP(B280,'Tree height category'!$A$2:$C$83,3,FALSE)))</f>
        <v/>
      </c>
      <c r="AI280" s="161"/>
      <c r="AJ280" s="161"/>
      <c r="AK280" s="161"/>
      <c r="AL280" s="162" t="str">
        <f>IF(B280="","",(VLOOKUP(B280,'Tree height category'!$A$2:$G$77,7,FALSE)))</f>
        <v/>
      </c>
      <c r="AM280" s="163"/>
    </row>
    <row r="281" spans="1:39" x14ac:dyDescent="0.25">
      <c r="A281" s="154">
        <v>275</v>
      </c>
      <c r="B281" s="203"/>
      <c r="C281" s="204"/>
      <c r="D281" s="205"/>
      <c r="E281" s="206"/>
      <c r="F281" s="206"/>
      <c r="G281" s="206"/>
      <c r="H281" s="206"/>
      <c r="I281" s="206"/>
      <c r="J281" s="206"/>
      <c r="K281" s="206"/>
      <c r="L281" s="206"/>
      <c r="M281" s="206"/>
      <c r="N281" s="207" t="str">
        <f>IF(V281="","",IF((VLOOKUP(V281,'Tree height category'!$E$2:$F$77,2,FALSE))=0,"",(VLOOKUP(V281,'Tree height category'!$E$2:$F$77,2,FALSE))))</f>
        <v/>
      </c>
      <c r="O281" s="207" t="str">
        <f>IF(B281="","",(IF('SEB Sheet'!B$11="","",VLOOKUP('SEB Sheet'!B$11,'IBRA %'!A$4:E$385,4,FALSE))))</f>
        <v/>
      </c>
      <c r="P281" s="27"/>
      <c r="Q281" s="136" t="str">
        <f t="shared" si="44"/>
        <v/>
      </c>
      <c r="R281" s="22">
        <f t="shared" si="45"/>
        <v>0</v>
      </c>
      <c r="S281" s="139" t="str">
        <f t="shared" si="46"/>
        <v/>
      </c>
      <c r="T281" s="39" t="str">
        <f t="shared" si="47"/>
        <v/>
      </c>
      <c r="U281" s="137" t="str">
        <f t="shared" si="48"/>
        <v/>
      </c>
      <c r="V281" s="24" t="str">
        <f>IF(B281="","",VLOOKUP(B281,'Tree height category'!$A$2:$E$83,5,FALSE))</f>
        <v/>
      </c>
      <c r="W281" s="137" t="str">
        <f t="shared" si="53"/>
        <v/>
      </c>
      <c r="X281" s="137" t="str">
        <f t="shared" si="54"/>
        <v/>
      </c>
      <c r="Y281" s="23" t="str">
        <f t="shared" si="49"/>
        <v/>
      </c>
      <c r="Z281" s="25" t="str">
        <f t="shared" si="50"/>
        <v/>
      </c>
      <c r="AA281" s="26" t="str">
        <f t="shared" si="51"/>
        <v/>
      </c>
      <c r="AB281" s="221" t="str">
        <f t="shared" si="52"/>
        <v/>
      </c>
      <c r="AC281" s="26" t="str">
        <f>IF(P281="","",('SEB Sheet'!$B$8*(AA281*P281)*(IF(C281="",1,C281))))</f>
        <v/>
      </c>
      <c r="AD281" s="158" t="str">
        <f>IF(P281="","",((AC281/'SEB Sheet'!$B$9*'SEB Sheet'!$B$5/1000*'SEB Sheet'!$B$7*'SEB Sheet'!$B$6))*1.055)</f>
        <v/>
      </c>
      <c r="AE281" s="146"/>
      <c r="AF281" s="146"/>
      <c r="AG281" s="147" t="str">
        <f>IF(B281="","",(VLOOKUP(B281,'Tree height category'!$A$2:$C$83,2,FALSE)))</f>
        <v/>
      </c>
      <c r="AH281" s="148" t="str">
        <f>IF(B281="","",(VLOOKUP(B281,'Tree height category'!$A$2:$C$83,3,FALSE)))</f>
        <v/>
      </c>
      <c r="AI281" s="161"/>
      <c r="AJ281" s="161"/>
      <c r="AK281" s="161"/>
      <c r="AL281" s="162" t="str">
        <f>IF(B281="","",(VLOOKUP(B281,'Tree height category'!$A$2:$G$77,7,FALSE)))</f>
        <v/>
      </c>
      <c r="AM281" s="163"/>
    </row>
    <row r="282" spans="1:39" x14ac:dyDescent="0.25">
      <c r="A282" s="154">
        <v>276</v>
      </c>
      <c r="B282" s="203"/>
      <c r="C282" s="204"/>
      <c r="D282" s="205"/>
      <c r="E282" s="206"/>
      <c r="F282" s="206"/>
      <c r="G282" s="206"/>
      <c r="H282" s="206"/>
      <c r="I282" s="206"/>
      <c r="J282" s="206"/>
      <c r="K282" s="206"/>
      <c r="L282" s="206"/>
      <c r="M282" s="206"/>
      <c r="N282" s="207" t="str">
        <f>IF(V282="","",IF((VLOOKUP(V282,'Tree height category'!$E$2:$F$77,2,FALSE))=0,"",(VLOOKUP(V282,'Tree height category'!$E$2:$F$77,2,FALSE))))</f>
        <v/>
      </c>
      <c r="O282" s="207" t="str">
        <f>IF(B282="","",(IF('SEB Sheet'!B$11="","",VLOOKUP('SEB Sheet'!B$11,'IBRA %'!A$4:E$385,4,FALSE))))</f>
        <v/>
      </c>
      <c r="P282" s="27"/>
      <c r="Q282" s="136" t="str">
        <f t="shared" si="44"/>
        <v/>
      </c>
      <c r="R282" s="22">
        <f t="shared" si="45"/>
        <v>0</v>
      </c>
      <c r="S282" s="139" t="str">
        <f t="shared" si="46"/>
        <v/>
      </c>
      <c r="T282" s="39" t="str">
        <f t="shared" si="47"/>
        <v/>
      </c>
      <c r="U282" s="137" t="str">
        <f t="shared" si="48"/>
        <v/>
      </c>
      <c r="V282" s="24" t="str">
        <f>IF(B282="","",VLOOKUP(B282,'Tree height category'!$A$2:$E$83,5,FALSE))</f>
        <v/>
      </c>
      <c r="W282" s="137" t="str">
        <f t="shared" si="53"/>
        <v/>
      </c>
      <c r="X282" s="137" t="str">
        <f t="shared" si="54"/>
        <v/>
      </c>
      <c r="Y282" s="23" t="str">
        <f t="shared" si="49"/>
        <v/>
      </c>
      <c r="Z282" s="25" t="str">
        <f t="shared" si="50"/>
        <v/>
      </c>
      <c r="AA282" s="26" t="str">
        <f t="shared" si="51"/>
        <v/>
      </c>
      <c r="AB282" s="221" t="str">
        <f t="shared" si="52"/>
        <v/>
      </c>
      <c r="AC282" s="26" t="str">
        <f>IF(P282="","",('SEB Sheet'!$B$8*(AA282*P282)*(IF(C282="",1,C282))))</f>
        <v/>
      </c>
      <c r="AD282" s="158" t="str">
        <f>IF(P282="","",((AC282/'SEB Sheet'!$B$9*'SEB Sheet'!$B$5/1000*'SEB Sheet'!$B$7*'SEB Sheet'!$B$6))*1.055)</f>
        <v/>
      </c>
      <c r="AE282" s="146"/>
      <c r="AF282" s="146"/>
      <c r="AG282" s="147" t="str">
        <f>IF(B282="","",(VLOOKUP(B282,'Tree height category'!$A$2:$C$83,2,FALSE)))</f>
        <v/>
      </c>
      <c r="AH282" s="148" t="str">
        <f>IF(B282="","",(VLOOKUP(B282,'Tree height category'!$A$2:$C$83,3,FALSE)))</f>
        <v/>
      </c>
      <c r="AI282" s="161"/>
      <c r="AJ282" s="161"/>
      <c r="AK282" s="161"/>
      <c r="AL282" s="162" t="str">
        <f>IF(B282="","",(VLOOKUP(B282,'Tree height category'!$A$2:$G$77,7,FALSE)))</f>
        <v/>
      </c>
      <c r="AM282" s="163"/>
    </row>
    <row r="283" spans="1:39" x14ac:dyDescent="0.25">
      <c r="A283" s="154">
        <v>277</v>
      </c>
      <c r="B283" s="203"/>
      <c r="C283" s="204"/>
      <c r="D283" s="205"/>
      <c r="E283" s="206"/>
      <c r="F283" s="206"/>
      <c r="G283" s="206"/>
      <c r="H283" s="206"/>
      <c r="I283" s="206"/>
      <c r="J283" s="206"/>
      <c r="K283" s="206"/>
      <c r="L283" s="206"/>
      <c r="M283" s="206"/>
      <c r="N283" s="207" t="str">
        <f>IF(V283="","",IF((VLOOKUP(V283,'Tree height category'!$E$2:$F$77,2,FALSE))=0,"",(VLOOKUP(V283,'Tree height category'!$E$2:$F$77,2,FALSE))))</f>
        <v/>
      </c>
      <c r="O283" s="207" t="str">
        <f>IF(B283="","",(IF('SEB Sheet'!B$11="","",VLOOKUP('SEB Sheet'!B$11,'IBRA %'!A$4:E$385,4,FALSE))))</f>
        <v/>
      </c>
      <c r="P283" s="27"/>
      <c r="Q283" s="136" t="str">
        <f t="shared" si="44"/>
        <v/>
      </c>
      <c r="R283" s="22">
        <f t="shared" si="45"/>
        <v>0</v>
      </c>
      <c r="S283" s="139" t="str">
        <f t="shared" si="46"/>
        <v/>
      </c>
      <c r="T283" s="39" t="str">
        <f t="shared" si="47"/>
        <v/>
      </c>
      <c r="U283" s="137" t="str">
        <f t="shared" si="48"/>
        <v/>
      </c>
      <c r="V283" s="24" t="str">
        <f>IF(B283="","",VLOOKUP(B283,'Tree height category'!$A$2:$E$83,5,FALSE))</f>
        <v/>
      </c>
      <c r="W283" s="137" t="str">
        <f t="shared" si="53"/>
        <v/>
      </c>
      <c r="X283" s="137" t="str">
        <f t="shared" si="54"/>
        <v/>
      </c>
      <c r="Y283" s="23" t="str">
        <f t="shared" si="49"/>
        <v/>
      </c>
      <c r="Z283" s="25" t="str">
        <f t="shared" si="50"/>
        <v/>
      </c>
      <c r="AA283" s="26" t="str">
        <f t="shared" si="51"/>
        <v/>
      </c>
      <c r="AB283" s="221" t="str">
        <f t="shared" si="52"/>
        <v/>
      </c>
      <c r="AC283" s="26" t="str">
        <f>IF(P283="","",('SEB Sheet'!$B$8*(AA283*P283)*(IF(C283="",1,C283))))</f>
        <v/>
      </c>
      <c r="AD283" s="158" t="str">
        <f>IF(P283="","",((AC283/'SEB Sheet'!$B$9*'SEB Sheet'!$B$5/1000*'SEB Sheet'!$B$7*'SEB Sheet'!$B$6))*1.055)</f>
        <v/>
      </c>
      <c r="AE283" s="146"/>
      <c r="AF283" s="146"/>
      <c r="AG283" s="147" t="str">
        <f>IF(B283="","",(VLOOKUP(B283,'Tree height category'!$A$2:$C$83,2,FALSE)))</f>
        <v/>
      </c>
      <c r="AH283" s="148" t="str">
        <f>IF(B283="","",(VLOOKUP(B283,'Tree height category'!$A$2:$C$83,3,FALSE)))</f>
        <v/>
      </c>
      <c r="AI283" s="161"/>
      <c r="AJ283" s="161"/>
      <c r="AK283" s="161"/>
      <c r="AL283" s="162" t="str">
        <f>IF(B283="","",(VLOOKUP(B283,'Tree height category'!$A$2:$G$77,7,FALSE)))</f>
        <v/>
      </c>
      <c r="AM283" s="163"/>
    </row>
    <row r="284" spans="1:39" x14ac:dyDescent="0.25">
      <c r="A284" s="154">
        <v>278</v>
      </c>
      <c r="B284" s="203"/>
      <c r="C284" s="204"/>
      <c r="D284" s="205"/>
      <c r="E284" s="206"/>
      <c r="F284" s="206"/>
      <c r="G284" s="206"/>
      <c r="H284" s="206"/>
      <c r="I284" s="206"/>
      <c r="J284" s="206"/>
      <c r="K284" s="206"/>
      <c r="L284" s="206"/>
      <c r="M284" s="206"/>
      <c r="N284" s="207" t="str">
        <f>IF(V284="","",IF((VLOOKUP(V284,'Tree height category'!$E$2:$F$77,2,FALSE))=0,"",(VLOOKUP(V284,'Tree height category'!$E$2:$F$77,2,FALSE))))</f>
        <v/>
      </c>
      <c r="O284" s="207" t="str">
        <f>IF(B284="","",(IF('SEB Sheet'!B$11="","",VLOOKUP('SEB Sheet'!B$11,'IBRA %'!A$4:E$385,4,FALSE))))</f>
        <v/>
      </c>
      <c r="P284" s="27"/>
      <c r="Q284" s="136" t="str">
        <f t="shared" si="44"/>
        <v/>
      </c>
      <c r="R284" s="22">
        <f t="shared" si="45"/>
        <v>0</v>
      </c>
      <c r="S284" s="139" t="str">
        <f t="shared" si="46"/>
        <v/>
      </c>
      <c r="T284" s="39" t="str">
        <f t="shared" si="47"/>
        <v/>
      </c>
      <c r="U284" s="137" t="str">
        <f t="shared" si="48"/>
        <v/>
      </c>
      <c r="V284" s="24" t="str">
        <f>IF(B284="","",VLOOKUP(B284,'Tree height category'!$A$2:$E$83,5,FALSE))</f>
        <v/>
      </c>
      <c r="W284" s="137" t="str">
        <f t="shared" si="53"/>
        <v/>
      </c>
      <c r="X284" s="137" t="str">
        <f t="shared" si="54"/>
        <v/>
      </c>
      <c r="Y284" s="23" t="str">
        <f t="shared" si="49"/>
        <v/>
      </c>
      <c r="Z284" s="25" t="str">
        <f t="shared" si="50"/>
        <v/>
      </c>
      <c r="AA284" s="26" t="str">
        <f t="shared" si="51"/>
        <v/>
      </c>
      <c r="AB284" s="221" t="str">
        <f t="shared" si="52"/>
        <v/>
      </c>
      <c r="AC284" s="26" t="str">
        <f>IF(P284="","",('SEB Sheet'!$B$8*(AA284*P284)*(IF(C284="",1,C284))))</f>
        <v/>
      </c>
      <c r="AD284" s="158" t="str">
        <f>IF(P284="","",((AC284/'SEB Sheet'!$B$9*'SEB Sheet'!$B$5/1000*'SEB Sheet'!$B$7*'SEB Sheet'!$B$6))*1.055)</f>
        <v/>
      </c>
      <c r="AE284" s="146"/>
      <c r="AF284" s="146"/>
      <c r="AG284" s="147" t="str">
        <f>IF(B284="","",(VLOOKUP(B284,'Tree height category'!$A$2:$C$83,2,FALSE)))</f>
        <v/>
      </c>
      <c r="AH284" s="148" t="str">
        <f>IF(B284="","",(VLOOKUP(B284,'Tree height category'!$A$2:$C$83,3,FALSE)))</f>
        <v/>
      </c>
      <c r="AI284" s="161"/>
      <c r="AJ284" s="161"/>
      <c r="AK284" s="161"/>
      <c r="AL284" s="162" t="str">
        <f>IF(B284="","",(VLOOKUP(B284,'Tree height category'!$A$2:$G$77,7,FALSE)))</f>
        <v/>
      </c>
      <c r="AM284" s="163"/>
    </row>
    <row r="285" spans="1:39" x14ac:dyDescent="0.25">
      <c r="A285" s="154">
        <v>279</v>
      </c>
      <c r="B285" s="203"/>
      <c r="C285" s="204"/>
      <c r="D285" s="205"/>
      <c r="E285" s="206"/>
      <c r="F285" s="206"/>
      <c r="G285" s="206"/>
      <c r="H285" s="206"/>
      <c r="I285" s="206"/>
      <c r="J285" s="206"/>
      <c r="K285" s="206"/>
      <c r="L285" s="206"/>
      <c r="M285" s="206"/>
      <c r="N285" s="207" t="str">
        <f>IF(V285="","",IF((VLOOKUP(V285,'Tree height category'!$E$2:$F$77,2,FALSE))=0,"",(VLOOKUP(V285,'Tree height category'!$E$2:$F$77,2,FALSE))))</f>
        <v/>
      </c>
      <c r="O285" s="207" t="str">
        <f>IF(B285="","",(IF('SEB Sheet'!B$11="","",VLOOKUP('SEB Sheet'!B$11,'IBRA %'!A$4:E$385,4,FALSE))))</f>
        <v/>
      </c>
      <c r="P285" s="27"/>
      <c r="Q285" s="136" t="str">
        <f t="shared" si="44"/>
        <v/>
      </c>
      <c r="R285" s="22">
        <f t="shared" si="45"/>
        <v>0</v>
      </c>
      <c r="S285" s="139" t="str">
        <f t="shared" si="46"/>
        <v/>
      </c>
      <c r="T285" s="39" t="str">
        <f t="shared" si="47"/>
        <v/>
      </c>
      <c r="U285" s="137" t="str">
        <f t="shared" si="48"/>
        <v/>
      </c>
      <c r="V285" s="24" t="str">
        <f>IF(B285="","",VLOOKUP(B285,'Tree height category'!$A$2:$E$83,5,FALSE))</f>
        <v/>
      </c>
      <c r="W285" s="137" t="str">
        <f t="shared" si="53"/>
        <v/>
      </c>
      <c r="X285" s="137" t="str">
        <f t="shared" si="54"/>
        <v/>
      </c>
      <c r="Y285" s="23" t="str">
        <f t="shared" si="49"/>
        <v/>
      </c>
      <c r="Z285" s="25" t="str">
        <f t="shared" si="50"/>
        <v/>
      </c>
      <c r="AA285" s="26" t="str">
        <f t="shared" si="51"/>
        <v/>
      </c>
      <c r="AB285" s="221" t="str">
        <f t="shared" si="52"/>
        <v/>
      </c>
      <c r="AC285" s="26" t="str">
        <f>IF(P285="","",('SEB Sheet'!$B$8*(AA285*P285)*(IF(C285="",1,C285))))</f>
        <v/>
      </c>
      <c r="AD285" s="158" t="str">
        <f>IF(P285="","",((AC285/'SEB Sheet'!$B$9*'SEB Sheet'!$B$5/1000*'SEB Sheet'!$B$7*'SEB Sheet'!$B$6))*1.055)</f>
        <v/>
      </c>
      <c r="AE285" s="146"/>
      <c r="AF285" s="146"/>
      <c r="AG285" s="147" t="str">
        <f>IF(B285="","",(VLOOKUP(B285,'Tree height category'!$A$2:$C$83,2,FALSE)))</f>
        <v/>
      </c>
      <c r="AH285" s="148" t="str">
        <f>IF(B285="","",(VLOOKUP(B285,'Tree height category'!$A$2:$C$83,3,FALSE)))</f>
        <v/>
      </c>
      <c r="AI285" s="161"/>
      <c r="AJ285" s="161"/>
      <c r="AK285" s="161"/>
      <c r="AL285" s="162" t="str">
        <f>IF(B285="","",(VLOOKUP(B285,'Tree height category'!$A$2:$G$77,7,FALSE)))</f>
        <v/>
      </c>
      <c r="AM285" s="163"/>
    </row>
    <row r="286" spans="1:39" x14ac:dyDescent="0.25">
      <c r="A286" s="154">
        <v>280</v>
      </c>
      <c r="B286" s="203"/>
      <c r="C286" s="204"/>
      <c r="D286" s="205"/>
      <c r="E286" s="206"/>
      <c r="F286" s="206"/>
      <c r="G286" s="206"/>
      <c r="H286" s="206"/>
      <c r="I286" s="206"/>
      <c r="J286" s="206"/>
      <c r="K286" s="206"/>
      <c r="L286" s="206"/>
      <c r="M286" s="206"/>
      <c r="N286" s="207" t="str">
        <f>IF(V286="","",IF((VLOOKUP(V286,'Tree height category'!$E$2:$F$77,2,FALSE))=0,"",(VLOOKUP(V286,'Tree height category'!$E$2:$F$77,2,FALSE))))</f>
        <v/>
      </c>
      <c r="O286" s="207" t="str">
        <f>IF(B286="","",(IF('SEB Sheet'!B$11="","",VLOOKUP('SEB Sheet'!B$11,'IBRA %'!A$4:E$385,4,FALSE))))</f>
        <v/>
      </c>
      <c r="P286" s="27"/>
      <c r="Q286" s="136" t="str">
        <f t="shared" si="44"/>
        <v/>
      </c>
      <c r="R286" s="22">
        <f t="shared" si="45"/>
        <v>0</v>
      </c>
      <c r="S286" s="139" t="str">
        <f t="shared" si="46"/>
        <v/>
      </c>
      <c r="T286" s="39" t="str">
        <f t="shared" si="47"/>
        <v/>
      </c>
      <c r="U286" s="137" t="str">
        <f t="shared" si="48"/>
        <v/>
      </c>
      <c r="V286" s="24" t="str">
        <f>IF(B286="","",VLOOKUP(B286,'Tree height category'!$A$2:$E$83,5,FALSE))</f>
        <v/>
      </c>
      <c r="W286" s="137" t="str">
        <f t="shared" si="53"/>
        <v/>
      </c>
      <c r="X286" s="137" t="str">
        <f t="shared" si="54"/>
        <v/>
      </c>
      <c r="Y286" s="23" t="str">
        <f t="shared" si="49"/>
        <v/>
      </c>
      <c r="Z286" s="25" t="str">
        <f t="shared" si="50"/>
        <v/>
      </c>
      <c r="AA286" s="26" t="str">
        <f t="shared" si="51"/>
        <v/>
      </c>
      <c r="AB286" s="221" t="str">
        <f t="shared" si="52"/>
        <v/>
      </c>
      <c r="AC286" s="26" t="str">
        <f>IF(P286="","",('SEB Sheet'!$B$8*(AA286*P286)*(IF(C286="",1,C286))))</f>
        <v/>
      </c>
      <c r="AD286" s="158" t="str">
        <f>IF(P286="","",((AC286/'SEB Sheet'!$B$9*'SEB Sheet'!$B$5/1000*'SEB Sheet'!$B$7*'SEB Sheet'!$B$6))*1.055)</f>
        <v/>
      </c>
      <c r="AE286" s="146"/>
      <c r="AF286" s="146"/>
      <c r="AG286" s="147" t="str">
        <f>IF(B286="","",(VLOOKUP(B286,'Tree height category'!$A$2:$C$83,2,FALSE)))</f>
        <v/>
      </c>
      <c r="AH286" s="148" t="str">
        <f>IF(B286="","",(VLOOKUP(B286,'Tree height category'!$A$2:$C$83,3,FALSE)))</f>
        <v/>
      </c>
      <c r="AI286" s="161"/>
      <c r="AJ286" s="161"/>
      <c r="AK286" s="161"/>
      <c r="AL286" s="162" t="str">
        <f>IF(B286="","",(VLOOKUP(B286,'Tree height category'!$A$2:$G$77,7,FALSE)))</f>
        <v/>
      </c>
      <c r="AM286" s="163"/>
    </row>
    <row r="287" spans="1:39" x14ac:dyDescent="0.25">
      <c r="A287" s="154">
        <v>281</v>
      </c>
      <c r="B287" s="203"/>
      <c r="C287" s="204"/>
      <c r="D287" s="205"/>
      <c r="E287" s="206"/>
      <c r="F287" s="206"/>
      <c r="G287" s="206"/>
      <c r="H287" s="206"/>
      <c r="I287" s="206"/>
      <c r="J287" s="206"/>
      <c r="K287" s="206"/>
      <c r="L287" s="206"/>
      <c r="M287" s="206"/>
      <c r="N287" s="207" t="str">
        <f>IF(V287="","",IF((VLOOKUP(V287,'Tree height category'!$E$2:$F$77,2,FALSE))=0,"",(VLOOKUP(V287,'Tree height category'!$E$2:$F$77,2,FALSE))))</f>
        <v/>
      </c>
      <c r="O287" s="207" t="str">
        <f>IF(B287="","",(IF('SEB Sheet'!B$11="","",VLOOKUP('SEB Sheet'!B$11,'IBRA %'!A$4:E$385,4,FALSE))))</f>
        <v/>
      </c>
      <c r="P287" s="27"/>
      <c r="Q287" s="136" t="str">
        <f t="shared" si="44"/>
        <v/>
      </c>
      <c r="R287" s="22">
        <f t="shared" si="45"/>
        <v>0</v>
      </c>
      <c r="S287" s="139" t="str">
        <f t="shared" si="46"/>
        <v/>
      </c>
      <c r="T287" s="39" t="str">
        <f t="shared" si="47"/>
        <v/>
      </c>
      <c r="U287" s="137" t="str">
        <f t="shared" si="48"/>
        <v/>
      </c>
      <c r="V287" s="24" t="str">
        <f>IF(B287="","",VLOOKUP(B287,'Tree height category'!$A$2:$E$83,5,FALSE))</f>
        <v/>
      </c>
      <c r="W287" s="137" t="str">
        <f t="shared" si="53"/>
        <v/>
      </c>
      <c r="X287" s="137" t="str">
        <f t="shared" si="54"/>
        <v/>
      </c>
      <c r="Y287" s="23" t="str">
        <f t="shared" si="49"/>
        <v/>
      </c>
      <c r="Z287" s="25" t="str">
        <f t="shared" si="50"/>
        <v/>
      </c>
      <c r="AA287" s="26" t="str">
        <f t="shared" si="51"/>
        <v/>
      </c>
      <c r="AB287" s="221" t="str">
        <f t="shared" si="52"/>
        <v/>
      </c>
      <c r="AC287" s="26" t="str">
        <f>IF(P287="","",('SEB Sheet'!$B$8*(AA287*P287)*(IF(C287="",1,C287))))</f>
        <v/>
      </c>
      <c r="AD287" s="158" t="str">
        <f>IF(P287="","",((AC287/'SEB Sheet'!$B$9*'SEB Sheet'!$B$5/1000*'SEB Sheet'!$B$7*'SEB Sheet'!$B$6))*1.055)</f>
        <v/>
      </c>
      <c r="AE287" s="146"/>
      <c r="AF287" s="146"/>
      <c r="AG287" s="147" t="str">
        <f>IF(B287="","",(VLOOKUP(B287,'Tree height category'!$A$2:$C$83,2,FALSE)))</f>
        <v/>
      </c>
      <c r="AH287" s="148" t="str">
        <f>IF(B287="","",(VLOOKUP(B287,'Tree height category'!$A$2:$C$83,3,FALSE)))</f>
        <v/>
      </c>
      <c r="AI287" s="161"/>
      <c r="AJ287" s="161"/>
      <c r="AK287" s="161"/>
      <c r="AL287" s="162" t="str">
        <f>IF(B287="","",(VLOOKUP(B287,'Tree height category'!$A$2:$G$77,7,FALSE)))</f>
        <v/>
      </c>
      <c r="AM287" s="163"/>
    </row>
    <row r="288" spans="1:39" x14ac:dyDescent="0.25">
      <c r="A288" s="154">
        <v>282</v>
      </c>
      <c r="B288" s="203"/>
      <c r="C288" s="204"/>
      <c r="D288" s="205"/>
      <c r="E288" s="206"/>
      <c r="F288" s="206"/>
      <c r="G288" s="206"/>
      <c r="H288" s="206"/>
      <c r="I288" s="206"/>
      <c r="J288" s="206"/>
      <c r="K288" s="206"/>
      <c r="L288" s="206"/>
      <c r="M288" s="206"/>
      <c r="N288" s="207" t="str">
        <f>IF(V288="","",IF((VLOOKUP(V288,'Tree height category'!$E$2:$F$77,2,FALSE))=0,"",(VLOOKUP(V288,'Tree height category'!$E$2:$F$77,2,FALSE))))</f>
        <v/>
      </c>
      <c r="O288" s="207" t="str">
        <f>IF(B288="","",(IF('SEB Sheet'!B$11="","",VLOOKUP('SEB Sheet'!B$11,'IBRA %'!A$4:E$385,4,FALSE))))</f>
        <v/>
      </c>
      <c r="P288" s="27"/>
      <c r="Q288" s="136" t="str">
        <f t="shared" si="44"/>
        <v/>
      </c>
      <c r="R288" s="22">
        <f t="shared" si="45"/>
        <v>0</v>
      </c>
      <c r="S288" s="139" t="str">
        <f t="shared" si="46"/>
        <v/>
      </c>
      <c r="T288" s="39" t="str">
        <f t="shared" si="47"/>
        <v/>
      </c>
      <c r="U288" s="137" t="str">
        <f t="shared" si="48"/>
        <v/>
      </c>
      <c r="V288" s="24" t="str">
        <f>IF(B288="","",VLOOKUP(B288,'Tree height category'!$A$2:$E$83,5,FALSE))</f>
        <v/>
      </c>
      <c r="W288" s="137" t="str">
        <f t="shared" si="53"/>
        <v/>
      </c>
      <c r="X288" s="137" t="str">
        <f t="shared" si="54"/>
        <v/>
      </c>
      <c r="Y288" s="23" t="str">
        <f t="shared" si="49"/>
        <v/>
      </c>
      <c r="Z288" s="25" t="str">
        <f t="shared" si="50"/>
        <v/>
      </c>
      <c r="AA288" s="26" t="str">
        <f t="shared" si="51"/>
        <v/>
      </c>
      <c r="AB288" s="221" t="str">
        <f t="shared" si="52"/>
        <v/>
      </c>
      <c r="AC288" s="26" t="str">
        <f>IF(P288="","",('SEB Sheet'!$B$8*(AA288*P288)*(IF(C288="",1,C288))))</f>
        <v/>
      </c>
      <c r="AD288" s="158" t="str">
        <f>IF(P288="","",((AC288/'SEB Sheet'!$B$9*'SEB Sheet'!$B$5/1000*'SEB Sheet'!$B$7*'SEB Sheet'!$B$6))*1.055)</f>
        <v/>
      </c>
      <c r="AE288" s="146"/>
      <c r="AF288" s="146"/>
      <c r="AG288" s="147" t="str">
        <f>IF(B288="","",(VLOOKUP(B288,'Tree height category'!$A$2:$C$83,2,FALSE)))</f>
        <v/>
      </c>
      <c r="AH288" s="148" t="str">
        <f>IF(B288="","",(VLOOKUP(B288,'Tree height category'!$A$2:$C$83,3,FALSE)))</f>
        <v/>
      </c>
      <c r="AI288" s="161"/>
      <c r="AJ288" s="161"/>
      <c r="AK288" s="161"/>
      <c r="AL288" s="162" t="str">
        <f>IF(B288="","",(VLOOKUP(B288,'Tree height category'!$A$2:$G$77,7,FALSE)))</f>
        <v/>
      </c>
      <c r="AM288" s="163"/>
    </row>
    <row r="289" spans="1:39" x14ac:dyDescent="0.25">
      <c r="A289" s="154">
        <v>283</v>
      </c>
      <c r="B289" s="203"/>
      <c r="C289" s="204"/>
      <c r="D289" s="205"/>
      <c r="E289" s="206"/>
      <c r="F289" s="206"/>
      <c r="G289" s="206"/>
      <c r="H289" s="206"/>
      <c r="I289" s="204"/>
      <c r="J289" s="204"/>
      <c r="K289" s="204"/>
      <c r="L289" s="204"/>
      <c r="M289" s="204"/>
      <c r="N289" s="207" t="str">
        <f>IF(V289="","",IF((VLOOKUP(V289,'Tree height category'!$E$2:$F$77,2,FALSE))=0,"",(VLOOKUP(V289,'Tree height category'!$E$2:$F$77,2,FALSE))))</f>
        <v/>
      </c>
      <c r="O289" s="207" t="str">
        <f>IF(B289="","",(IF('SEB Sheet'!B$11="","",VLOOKUP('SEB Sheet'!B$11,'IBRA %'!A$4:E$385,4,FALSE))))</f>
        <v/>
      </c>
      <c r="P289" s="27"/>
      <c r="Q289" s="136" t="str">
        <f t="shared" si="44"/>
        <v/>
      </c>
      <c r="R289" s="22">
        <f t="shared" si="45"/>
        <v>0</v>
      </c>
      <c r="S289" s="139" t="str">
        <f t="shared" si="46"/>
        <v/>
      </c>
      <c r="T289" s="39" t="str">
        <f t="shared" si="47"/>
        <v/>
      </c>
      <c r="U289" s="137" t="str">
        <f t="shared" si="48"/>
        <v/>
      </c>
      <c r="V289" s="24" t="str">
        <f>IF(B289="","",VLOOKUP(B289,'Tree height category'!$A$2:$E$83,5,FALSE))</f>
        <v/>
      </c>
      <c r="W289" s="137" t="str">
        <f t="shared" si="53"/>
        <v/>
      </c>
      <c r="X289" s="137" t="str">
        <f t="shared" si="54"/>
        <v/>
      </c>
      <c r="Y289" s="23" t="str">
        <f t="shared" si="49"/>
        <v/>
      </c>
      <c r="Z289" s="25" t="str">
        <f t="shared" si="50"/>
        <v/>
      </c>
      <c r="AA289" s="26" t="str">
        <f t="shared" si="51"/>
        <v/>
      </c>
      <c r="AB289" s="221" t="str">
        <f t="shared" si="52"/>
        <v/>
      </c>
      <c r="AC289" s="26" t="str">
        <f>IF(P289="","",('SEB Sheet'!$B$8*(AA289*P289)*(IF(C289="",1,C289))))</f>
        <v/>
      </c>
      <c r="AD289" s="158" t="str">
        <f>IF(P289="","",((AC289/'SEB Sheet'!$B$9*'SEB Sheet'!$B$5/1000*'SEB Sheet'!$B$7*'SEB Sheet'!$B$6))*1.055)</f>
        <v/>
      </c>
      <c r="AE289" s="146"/>
      <c r="AF289" s="146"/>
      <c r="AG289" s="147" t="str">
        <f>IF(B289="","",(VLOOKUP(B289,'Tree height category'!$A$2:$C$83,2,FALSE)))</f>
        <v/>
      </c>
      <c r="AH289" s="148" t="str">
        <f>IF(B289="","",(VLOOKUP(B289,'Tree height category'!$A$2:$C$83,3,FALSE)))</f>
        <v/>
      </c>
      <c r="AI289" s="161"/>
      <c r="AJ289" s="161"/>
      <c r="AK289" s="161"/>
      <c r="AL289" s="162" t="str">
        <f>IF(B289="","",(VLOOKUP(B289,'Tree height category'!$A$2:$G$77,7,FALSE)))</f>
        <v/>
      </c>
      <c r="AM289" s="163"/>
    </row>
    <row r="290" spans="1:39" x14ac:dyDescent="0.25">
      <c r="A290" s="154">
        <v>284</v>
      </c>
      <c r="B290" s="203"/>
      <c r="C290" s="204"/>
      <c r="D290" s="205"/>
      <c r="E290" s="206"/>
      <c r="F290" s="206"/>
      <c r="G290" s="206"/>
      <c r="H290" s="206"/>
      <c r="I290" s="206"/>
      <c r="J290" s="206"/>
      <c r="K290" s="206"/>
      <c r="L290" s="206"/>
      <c r="M290" s="206"/>
      <c r="N290" s="207" t="str">
        <f>IF(V290="","",IF((VLOOKUP(V290,'Tree height category'!$E$2:$F$77,2,FALSE))=0,"",(VLOOKUP(V290,'Tree height category'!$E$2:$F$77,2,FALSE))))</f>
        <v/>
      </c>
      <c r="O290" s="207" t="str">
        <f>IF(B290="","",(IF('SEB Sheet'!B$11="","",VLOOKUP('SEB Sheet'!B$11,'IBRA %'!A$4:E$385,4,FALSE))))</f>
        <v/>
      </c>
      <c r="P290" s="27"/>
      <c r="Q290" s="136" t="str">
        <f t="shared" si="44"/>
        <v/>
      </c>
      <c r="R290" s="22">
        <f t="shared" si="45"/>
        <v>0</v>
      </c>
      <c r="S290" s="139" t="str">
        <f t="shared" si="46"/>
        <v/>
      </c>
      <c r="T290" s="39" t="str">
        <f t="shared" si="47"/>
        <v/>
      </c>
      <c r="U290" s="137" t="str">
        <f t="shared" si="48"/>
        <v/>
      </c>
      <c r="V290" s="24" t="str">
        <f>IF(B290="","",VLOOKUP(B290,'Tree height category'!$A$2:$E$83,5,FALSE))</f>
        <v/>
      </c>
      <c r="W290" s="137" t="str">
        <f t="shared" si="53"/>
        <v/>
      </c>
      <c r="X290" s="137" t="str">
        <f t="shared" si="54"/>
        <v/>
      </c>
      <c r="Y290" s="23" t="str">
        <f t="shared" si="49"/>
        <v/>
      </c>
      <c r="Z290" s="25" t="str">
        <f t="shared" si="50"/>
        <v/>
      </c>
      <c r="AA290" s="26" t="str">
        <f t="shared" si="51"/>
        <v/>
      </c>
      <c r="AB290" s="221" t="str">
        <f t="shared" si="52"/>
        <v/>
      </c>
      <c r="AC290" s="26" t="str">
        <f>IF(P290="","",('SEB Sheet'!$B$8*(AA290*P290)*(IF(C290="",1,C290))))</f>
        <v/>
      </c>
      <c r="AD290" s="158" t="str">
        <f>IF(P290="","",((AC290/'SEB Sheet'!$B$9*'SEB Sheet'!$B$5/1000*'SEB Sheet'!$B$7*'SEB Sheet'!$B$6))*1.055)</f>
        <v/>
      </c>
      <c r="AE290" s="146"/>
      <c r="AF290" s="146"/>
      <c r="AG290" s="147" t="str">
        <f>IF(B290="","",(VLOOKUP(B290,'Tree height category'!$A$2:$C$83,2,FALSE)))</f>
        <v/>
      </c>
      <c r="AH290" s="148" t="str">
        <f>IF(B290="","",(VLOOKUP(B290,'Tree height category'!$A$2:$C$83,3,FALSE)))</f>
        <v/>
      </c>
      <c r="AI290" s="161"/>
      <c r="AJ290" s="161"/>
      <c r="AK290" s="161"/>
      <c r="AL290" s="162" t="str">
        <f>IF(B290="","",(VLOOKUP(B290,'Tree height category'!$A$2:$G$77,7,FALSE)))</f>
        <v/>
      </c>
      <c r="AM290" s="163"/>
    </row>
    <row r="291" spans="1:39" x14ac:dyDescent="0.25">
      <c r="A291" s="154">
        <v>285</v>
      </c>
      <c r="B291" s="203"/>
      <c r="C291" s="204"/>
      <c r="D291" s="205"/>
      <c r="E291" s="206"/>
      <c r="F291" s="206"/>
      <c r="G291" s="206"/>
      <c r="H291" s="206"/>
      <c r="I291" s="206"/>
      <c r="J291" s="206"/>
      <c r="K291" s="206"/>
      <c r="L291" s="206"/>
      <c r="M291" s="206"/>
      <c r="N291" s="207" t="str">
        <f>IF(V291="","",IF((VLOOKUP(V291,'Tree height category'!$E$2:$F$77,2,FALSE))=0,"",(VLOOKUP(V291,'Tree height category'!$E$2:$F$77,2,FALSE))))</f>
        <v/>
      </c>
      <c r="O291" s="207" t="str">
        <f>IF(B291="","",(IF('SEB Sheet'!B$11="","",VLOOKUP('SEB Sheet'!B$11,'IBRA %'!A$4:E$385,4,FALSE))))</f>
        <v/>
      </c>
      <c r="P291" s="27"/>
      <c r="Q291" s="136" t="str">
        <f t="shared" si="44"/>
        <v/>
      </c>
      <c r="R291" s="22">
        <f t="shared" si="45"/>
        <v>0</v>
      </c>
      <c r="S291" s="139" t="str">
        <f t="shared" si="46"/>
        <v/>
      </c>
      <c r="T291" s="39" t="str">
        <f t="shared" si="47"/>
        <v/>
      </c>
      <c r="U291" s="137" t="str">
        <f t="shared" si="48"/>
        <v/>
      </c>
      <c r="V291" s="24" t="str">
        <f>IF(B291="","",VLOOKUP(B291,'Tree height category'!$A$2:$E$83,5,FALSE))</f>
        <v/>
      </c>
      <c r="W291" s="137" t="str">
        <f t="shared" si="53"/>
        <v/>
      </c>
      <c r="X291" s="137" t="str">
        <f t="shared" si="54"/>
        <v/>
      </c>
      <c r="Y291" s="23" t="str">
        <f t="shared" si="49"/>
        <v/>
      </c>
      <c r="Z291" s="25" t="str">
        <f t="shared" si="50"/>
        <v/>
      </c>
      <c r="AA291" s="26" t="str">
        <f t="shared" si="51"/>
        <v/>
      </c>
      <c r="AB291" s="221" t="str">
        <f t="shared" si="52"/>
        <v/>
      </c>
      <c r="AC291" s="26" t="str">
        <f>IF(P291="","",('SEB Sheet'!$B$8*(AA291*P291)*(IF(C291="",1,C291))))</f>
        <v/>
      </c>
      <c r="AD291" s="158" t="str">
        <f>IF(P291="","",((AC291/'SEB Sheet'!$B$9*'SEB Sheet'!$B$5/1000*'SEB Sheet'!$B$7*'SEB Sheet'!$B$6))*1.055)</f>
        <v/>
      </c>
      <c r="AE291" s="146"/>
      <c r="AF291" s="146"/>
      <c r="AG291" s="147" t="str">
        <f>IF(B291="","",(VLOOKUP(B291,'Tree height category'!$A$2:$C$83,2,FALSE)))</f>
        <v/>
      </c>
      <c r="AH291" s="148" t="str">
        <f>IF(B291="","",(VLOOKUP(B291,'Tree height category'!$A$2:$C$83,3,FALSE)))</f>
        <v/>
      </c>
      <c r="AI291" s="161"/>
      <c r="AJ291" s="161"/>
      <c r="AK291" s="161"/>
      <c r="AL291" s="162" t="str">
        <f>IF(B291="","",(VLOOKUP(B291,'Tree height category'!$A$2:$G$77,7,FALSE)))</f>
        <v/>
      </c>
      <c r="AM291" s="163"/>
    </row>
    <row r="292" spans="1:39" x14ac:dyDescent="0.25">
      <c r="A292" s="154">
        <v>286</v>
      </c>
      <c r="B292" s="203"/>
      <c r="C292" s="204"/>
      <c r="D292" s="205"/>
      <c r="E292" s="206"/>
      <c r="F292" s="206"/>
      <c r="G292" s="206"/>
      <c r="H292" s="206"/>
      <c r="I292" s="206"/>
      <c r="J292" s="206"/>
      <c r="K292" s="206"/>
      <c r="L292" s="206"/>
      <c r="M292" s="206"/>
      <c r="N292" s="207" t="str">
        <f>IF(V292="","",IF((VLOOKUP(V292,'Tree height category'!$E$2:$F$77,2,FALSE))=0,"",(VLOOKUP(V292,'Tree height category'!$E$2:$F$77,2,FALSE))))</f>
        <v/>
      </c>
      <c r="O292" s="207" t="str">
        <f>IF(B292="","",(IF('SEB Sheet'!B$11="","",VLOOKUP('SEB Sheet'!B$11,'IBRA %'!A$4:E$385,4,FALSE))))</f>
        <v/>
      </c>
      <c r="P292" s="27"/>
      <c r="Q292" s="136" t="str">
        <f t="shared" si="44"/>
        <v/>
      </c>
      <c r="R292" s="22">
        <f t="shared" si="45"/>
        <v>0</v>
      </c>
      <c r="S292" s="139" t="str">
        <f t="shared" si="46"/>
        <v/>
      </c>
      <c r="T292" s="39" t="str">
        <f t="shared" si="47"/>
        <v/>
      </c>
      <c r="U292" s="137" t="str">
        <f t="shared" si="48"/>
        <v/>
      </c>
      <c r="V292" s="24" t="str">
        <f>IF(B292="","",VLOOKUP(B292,'Tree height category'!$A$2:$E$83,5,FALSE))</f>
        <v/>
      </c>
      <c r="W292" s="137" t="str">
        <f t="shared" si="53"/>
        <v/>
      </c>
      <c r="X292" s="137" t="str">
        <f t="shared" si="54"/>
        <v/>
      </c>
      <c r="Y292" s="23" t="str">
        <f t="shared" si="49"/>
        <v/>
      </c>
      <c r="Z292" s="25" t="str">
        <f t="shared" si="50"/>
        <v/>
      </c>
      <c r="AA292" s="26" t="str">
        <f t="shared" si="51"/>
        <v/>
      </c>
      <c r="AB292" s="221" t="str">
        <f t="shared" si="52"/>
        <v/>
      </c>
      <c r="AC292" s="26" t="str">
        <f>IF(P292="","",('SEB Sheet'!$B$8*(AA292*P292)*(IF(C292="",1,C292))))</f>
        <v/>
      </c>
      <c r="AD292" s="158" t="str">
        <f>IF(P292="","",((AC292/'SEB Sheet'!$B$9*'SEB Sheet'!$B$5/1000*'SEB Sheet'!$B$7*'SEB Sheet'!$B$6))*1.055)</f>
        <v/>
      </c>
      <c r="AE292" s="146"/>
      <c r="AF292" s="146"/>
      <c r="AG292" s="147" t="str">
        <f>IF(B292="","",(VLOOKUP(B292,'Tree height category'!$A$2:$C$83,2,FALSE)))</f>
        <v/>
      </c>
      <c r="AH292" s="148" t="str">
        <f>IF(B292="","",(VLOOKUP(B292,'Tree height category'!$A$2:$C$83,3,FALSE)))</f>
        <v/>
      </c>
      <c r="AI292" s="161"/>
      <c r="AJ292" s="161"/>
      <c r="AK292" s="161"/>
      <c r="AL292" s="162" t="str">
        <f>IF(B292="","",(VLOOKUP(B292,'Tree height category'!$A$2:$G$77,7,FALSE)))</f>
        <v/>
      </c>
      <c r="AM292" s="163"/>
    </row>
    <row r="293" spans="1:39" x14ac:dyDescent="0.25">
      <c r="A293" s="154">
        <v>287</v>
      </c>
      <c r="B293" s="203"/>
      <c r="C293" s="204"/>
      <c r="D293" s="205"/>
      <c r="E293" s="206"/>
      <c r="F293" s="206"/>
      <c r="G293" s="206"/>
      <c r="H293" s="206"/>
      <c r="I293" s="206"/>
      <c r="J293" s="206"/>
      <c r="K293" s="206"/>
      <c r="L293" s="206"/>
      <c r="M293" s="206"/>
      <c r="N293" s="207" t="str">
        <f>IF(V293="","",IF((VLOOKUP(V293,'Tree height category'!$E$2:$F$77,2,FALSE))=0,"",(VLOOKUP(V293,'Tree height category'!$E$2:$F$77,2,FALSE))))</f>
        <v/>
      </c>
      <c r="O293" s="207" t="str">
        <f>IF(B293="","",(IF('SEB Sheet'!B$11="","",VLOOKUP('SEB Sheet'!B$11,'IBRA %'!A$4:E$385,4,FALSE))))</f>
        <v/>
      </c>
      <c r="P293" s="27"/>
      <c r="Q293" s="136" t="str">
        <f t="shared" si="44"/>
        <v/>
      </c>
      <c r="R293" s="22">
        <f t="shared" si="45"/>
        <v>0</v>
      </c>
      <c r="S293" s="139" t="str">
        <f t="shared" si="46"/>
        <v/>
      </c>
      <c r="T293" s="39" t="str">
        <f t="shared" si="47"/>
        <v/>
      </c>
      <c r="U293" s="137" t="str">
        <f t="shared" si="48"/>
        <v/>
      </c>
      <c r="V293" s="24" t="str">
        <f>IF(B293="","",VLOOKUP(B293,'Tree height category'!$A$2:$E$83,5,FALSE))</f>
        <v/>
      </c>
      <c r="W293" s="137" t="str">
        <f t="shared" si="53"/>
        <v/>
      </c>
      <c r="X293" s="137" t="str">
        <f t="shared" si="54"/>
        <v/>
      </c>
      <c r="Y293" s="23" t="str">
        <f t="shared" si="49"/>
        <v/>
      </c>
      <c r="Z293" s="25" t="str">
        <f t="shared" si="50"/>
        <v/>
      </c>
      <c r="AA293" s="26" t="str">
        <f t="shared" si="51"/>
        <v/>
      </c>
      <c r="AB293" s="221" t="str">
        <f t="shared" si="52"/>
        <v/>
      </c>
      <c r="AC293" s="26" t="str">
        <f>IF(P293="","",('SEB Sheet'!$B$8*(AA293*P293)*(IF(C293="",1,C293))))</f>
        <v/>
      </c>
      <c r="AD293" s="158" t="str">
        <f>IF(P293="","",((AC293/'SEB Sheet'!$B$9*'SEB Sheet'!$B$5/1000*'SEB Sheet'!$B$7*'SEB Sheet'!$B$6))*1.055)</f>
        <v/>
      </c>
      <c r="AE293" s="146"/>
      <c r="AF293" s="146"/>
      <c r="AG293" s="147" t="str">
        <f>IF(B293="","",(VLOOKUP(B293,'Tree height category'!$A$2:$C$83,2,FALSE)))</f>
        <v/>
      </c>
      <c r="AH293" s="148" t="str">
        <f>IF(B293="","",(VLOOKUP(B293,'Tree height category'!$A$2:$C$83,3,FALSE)))</f>
        <v/>
      </c>
      <c r="AI293" s="161"/>
      <c r="AJ293" s="161"/>
      <c r="AK293" s="161"/>
      <c r="AL293" s="162" t="str">
        <f>IF(B293="","",(VLOOKUP(B293,'Tree height category'!$A$2:$G$77,7,FALSE)))</f>
        <v/>
      </c>
      <c r="AM293" s="163"/>
    </row>
    <row r="294" spans="1:39" x14ac:dyDescent="0.25">
      <c r="A294" s="154">
        <v>288</v>
      </c>
      <c r="B294" s="203"/>
      <c r="C294" s="204"/>
      <c r="D294" s="205"/>
      <c r="E294" s="206"/>
      <c r="F294" s="206"/>
      <c r="G294" s="206"/>
      <c r="H294" s="206"/>
      <c r="I294" s="206"/>
      <c r="J294" s="206"/>
      <c r="K294" s="206"/>
      <c r="L294" s="206"/>
      <c r="M294" s="206"/>
      <c r="N294" s="207" t="str">
        <f>IF(V294="","",IF((VLOOKUP(V294,'Tree height category'!$E$2:$F$77,2,FALSE))=0,"",(VLOOKUP(V294,'Tree height category'!$E$2:$F$77,2,FALSE))))</f>
        <v/>
      </c>
      <c r="O294" s="207" t="str">
        <f>IF(B294="","",(IF('SEB Sheet'!B$11="","",VLOOKUP('SEB Sheet'!B$11,'IBRA %'!A$4:E$385,4,FALSE))))</f>
        <v/>
      </c>
      <c r="P294" s="27"/>
      <c r="Q294" s="136" t="str">
        <f t="shared" si="44"/>
        <v/>
      </c>
      <c r="R294" s="22">
        <f t="shared" si="45"/>
        <v>0</v>
      </c>
      <c r="S294" s="139" t="str">
        <f t="shared" si="46"/>
        <v/>
      </c>
      <c r="T294" s="39" t="str">
        <f t="shared" si="47"/>
        <v/>
      </c>
      <c r="U294" s="137" t="str">
        <f t="shared" si="48"/>
        <v/>
      </c>
      <c r="V294" s="24" t="str">
        <f>IF(B294="","",VLOOKUP(B294,'Tree height category'!$A$2:$E$83,5,FALSE))</f>
        <v/>
      </c>
      <c r="W294" s="137" t="str">
        <f t="shared" si="53"/>
        <v/>
      </c>
      <c r="X294" s="137" t="str">
        <f t="shared" si="54"/>
        <v/>
      </c>
      <c r="Y294" s="23" t="str">
        <f t="shared" si="49"/>
        <v/>
      </c>
      <c r="Z294" s="25" t="str">
        <f t="shared" si="50"/>
        <v/>
      </c>
      <c r="AA294" s="26" t="str">
        <f t="shared" si="51"/>
        <v/>
      </c>
      <c r="AB294" s="221" t="str">
        <f t="shared" si="52"/>
        <v/>
      </c>
      <c r="AC294" s="26" t="str">
        <f>IF(P294="","",('SEB Sheet'!$B$8*(AA294*P294)*(IF(C294="",1,C294))))</f>
        <v/>
      </c>
      <c r="AD294" s="158" t="str">
        <f>IF(P294="","",((AC294/'SEB Sheet'!$B$9*'SEB Sheet'!$B$5/1000*'SEB Sheet'!$B$7*'SEB Sheet'!$B$6))*1.055)</f>
        <v/>
      </c>
      <c r="AE294" s="146"/>
      <c r="AF294" s="146"/>
      <c r="AG294" s="147" t="str">
        <f>IF(B294="","",(VLOOKUP(B294,'Tree height category'!$A$2:$C$83,2,FALSE)))</f>
        <v/>
      </c>
      <c r="AH294" s="148" t="str">
        <f>IF(B294="","",(VLOOKUP(B294,'Tree height category'!$A$2:$C$83,3,FALSE)))</f>
        <v/>
      </c>
      <c r="AI294" s="161"/>
      <c r="AJ294" s="161"/>
      <c r="AK294" s="161"/>
      <c r="AL294" s="162" t="str">
        <f>IF(B294="","",(VLOOKUP(B294,'Tree height category'!$A$2:$G$77,7,FALSE)))</f>
        <v/>
      </c>
      <c r="AM294" s="163"/>
    </row>
    <row r="295" spans="1:39" x14ac:dyDescent="0.25">
      <c r="A295" s="154">
        <v>289</v>
      </c>
      <c r="B295" s="203"/>
      <c r="C295" s="204"/>
      <c r="D295" s="205"/>
      <c r="E295" s="206"/>
      <c r="F295" s="206"/>
      <c r="G295" s="206"/>
      <c r="H295" s="206"/>
      <c r="I295" s="206"/>
      <c r="J295" s="206"/>
      <c r="K295" s="206"/>
      <c r="L295" s="206"/>
      <c r="M295" s="206"/>
      <c r="N295" s="207" t="str">
        <f>IF(V295="","",IF((VLOOKUP(V295,'Tree height category'!$E$2:$F$77,2,FALSE))=0,"",(VLOOKUP(V295,'Tree height category'!$E$2:$F$77,2,FALSE))))</f>
        <v/>
      </c>
      <c r="O295" s="207" t="str">
        <f>IF(B295="","",(IF('SEB Sheet'!B$11="","",VLOOKUP('SEB Sheet'!B$11,'IBRA %'!A$4:E$385,4,FALSE))))</f>
        <v/>
      </c>
      <c r="P295" s="27"/>
      <c r="Q295" s="136" t="str">
        <f t="shared" si="44"/>
        <v/>
      </c>
      <c r="R295" s="22">
        <f t="shared" si="45"/>
        <v>0</v>
      </c>
      <c r="S295" s="139" t="str">
        <f t="shared" si="46"/>
        <v/>
      </c>
      <c r="T295" s="39" t="str">
        <f t="shared" si="47"/>
        <v/>
      </c>
      <c r="U295" s="137" t="str">
        <f t="shared" si="48"/>
        <v/>
      </c>
      <c r="V295" s="24" t="str">
        <f>IF(B295="","",VLOOKUP(B295,'Tree height category'!$A$2:$E$83,5,FALSE))</f>
        <v/>
      </c>
      <c r="W295" s="137" t="str">
        <f t="shared" si="53"/>
        <v/>
      </c>
      <c r="X295" s="137" t="str">
        <f t="shared" si="54"/>
        <v/>
      </c>
      <c r="Y295" s="23" t="str">
        <f t="shared" si="49"/>
        <v/>
      </c>
      <c r="Z295" s="25" t="str">
        <f t="shared" si="50"/>
        <v/>
      </c>
      <c r="AA295" s="26" t="str">
        <f t="shared" si="51"/>
        <v/>
      </c>
      <c r="AB295" s="221" t="str">
        <f t="shared" si="52"/>
        <v/>
      </c>
      <c r="AC295" s="26" t="str">
        <f>IF(P295="","",('SEB Sheet'!$B$8*(AA295*P295)*(IF(C295="",1,C295))))</f>
        <v/>
      </c>
      <c r="AD295" s="158" t="str">
        <f>IF(P295="","",((AC295/'SEB Sheet'!$B$9*'SEB Sheet'!$B$5/1000*'SEB Sheet'!$B$7*'SEB Sheet'!$B$6))*1.055)</f>
        <v/>
      </c>
      <c r="AE295" s="146"/>
      <c r="AF295" s="146"/>
      <c r="AG295" s="147" t="str">
        <f>IF(B295="","",(VLOOKUP(B295,'Tree height category'!$A$2:$C$83,2,FALSE)))</f>
        <v/>
      </c>
      <c r="AH295" s="148" t="str">
        <f>IF(B295="","",(VLOOKUP(B295,'Tree height category'!$A$2:$C$83,3,FALSE)))</f>
        <v/>
      </c>
      <c r="AI295" s="161"/>
      <c r="AJ295" s="161"/>
      <c r="AK295" s="161"/>
      <c r="AL295" s="162" t="str">
        <f>IF(B295="","",(VLOOKUP(B295,'Tree height category'!$A$2:$G$77,7,FALSE)))</f>
        <v/>
      </c>
      <c r="AM295" s="163"/>
    </row>
    <row r="296" spans="1:39" x14ac:dyDescent="0.25">
      <c r="A296" s="154">
        <f>A295+1</f>
        <v>290</v>
      </c>
      <c r="B296" s="203"/>
      <c r="C296" s="204"/>
      <c r="D296" s="205"/>
      <c r="E296" s="208"/>
      <c r="F296" s="206"/>
      <c r="G296" s="206"/>
      <c r="H296" s="206"/>
      <c r="I296" s="208"/>
      <c r="J296" s="208"/>
      <c r="K296" s="208"/>
      <c r="L296" s="208"/>
      <c r="M296" s="208"/>
      <c r="N296" s="207" t="str">
        <f>IF(V296="","",IF((VLOOKUP(V296,'Tree height category'!$E$2:$F$77,2,FALSE))=0,"",(VLOOKUP(V296,'Tree height category'!$E$2:$F$77,2,FALSE))))</f>
        <v/>
      </c>
      <c r="O296" s="207" t="str">
        <f>IF(B296="","",(IF('SEB Sheet'!B$11="","",VLOOKUP('SEB Sheet'!B$11,'IBRA %'!A$4:E$385,4,FALSE))))</f>
        <v/>
      </c>
      <c r="P296" s="27"/>
      <c r="Q296" s="136" t="str">
        <f t="shared" si="44"/>
        <v/>
      </c>
      <c r="R296" s="22">
        <f t="shared" si="45"/>
        <v>0</v>
      </c>
      <c r="S296" s="139" t="str">
        <f t="shared" si="46"/>
        <v/>
      </c>
      <c r="T296" s="39" t="str">
        <f t="shared" si="47"/>
        <v/>
      </c>
      <c r="U296" s="137" t="str">
        <f t="shared" si="48"/>
        <v/>
      </c>
      <c r="V296" s="24" t="str">
        <f>IF(B296="","",VLOOKUP(B296,'Tree height category'!$A$2:$E$83,5,FALSE))</f>
        <v/>
      </c>
      <c r="W296" s="137" t="str">
        <f t="shared" si="53"/>
        <v/>
      </c>
      <c r="X296" s="137" t="str">
        <f t="shared" si="54"/>
        <v/>
      </c>
      <c r="Y296" s="23" t="str">
        <f t="shared" si="49"/>
        <v/>
      </c>
      <c r="Z296" s="25" t="str">
        <f t="shared" si="50"/>
        <v/>
      </c>
      <c r="AA296" s="26" t="str">
        <f t="shared" si="51"/>
        <v/>
      </c>
      <c r="AB296" s="221" t="str">
        <f t="shared" si="52"/>
        <v/>
      </c>
      <c r="AC296" s="26" t="str">
        <f>IF(P296="","",('SEB Sheet'!$B$8*(AA296*P296)*(IF(C296="",1,C296))))</f>
        <v/>
      </c>
      <c r="AD296" s="158" t="str">
        <f>IF(P296="","",((AC296/'SEB Sheet'!$B$9*'SEB Sheet'!$B$5/1000*'SEB Sheet'!$B$7*'SEB Sheet'!$B$6))*1.055)</f>
        <v/>
      </c>
      <c r="AE296" s="146"/>
      <c r="AF296" s="146"/>
      <c r="AG296" s="147" t="str">
        <f>IF(B296="","",(VLOOKUP(B296,'Tree height category'!$A$2:$C$83,2,FALSE)))</f>
        <v/>
      </c>
      <c r="AH296" s="148" t="str">
        <f>IF(B296="","",(VLOOKUP(B296,'Tree height category'!$A$2:$C$83,3,FALSE)))</f>
        <v/>
      </c>
      <c r="AI296" s="161"/>
      <c r="AJ296" s="161"/>
      <c r="AK296" s="161"/>
      <c r="AL296" s="162" t="str">
        <f>IF(B296="","",(VLOOKUP(B296,'Tree height category'!$A$2:$G$77,7,FALSE)))</f>
        <v/>
      </c>
      <c r="AM296" s="163"/>
    </row>
    <row r="297" spans="1:39" x14ac:dyDescent="0.25">
      <c r="A297" s="154">
        <f t="shared" ref="A297:A360" si="55">A296+1</f>
        <v>291</v>
      </c>
      <c r="B297" s="203"/>
      <c r="C297" s="204"/>
      <c r="D297" s="205"/>
      <c r="E297" s="208"/>
      <c r="F297" s="206"/>
      <c r="G297" s="206"/>
      <c r="H297" s="206"/>
      <c r="I297" s="208"/>
      <c r="J297" s="208"/>
      <c r="K297" s="208"/>
      <c r="L297" s="208"/>
      <c r="M297" s="208"/>
      <c r="N297" s="207" t="str">
        <f>IF(V297="","",IF((VLOOKUP(V297,'Tree height category'!$E$2:$F$77,2,FALSE))=0,"",(VLOOKUP(V297,'Tree height category'!$E$2:$F$77,2,FALSE))))</f>
        <v/>
      </c>
      <c r="O297" s="207" t="str">
        <f>IF(B297="","",(IF('SEB Sheet'!B$11="","",VLOOKUP('SEB Sheet'!B$11,'IBRA %'!A$4:E$385,4,FALSE))))</f>
        <v/>
      </c>
      <c r="P297" s="27"/>
      <c r="Q297" s="136" t="str">
        <f t="shared" si="44"/>
        <v/>
      </c>
      <c r="R297" s="22">
        <f t="shared" si="45"/>
        <v>0</v>
      </c>
      <c r="S297" s="139" t="str">
        <f t="shared" si="46"/>
        <v/>
      </c>
      <c r="T297" s="39" t="str">
        <f t="shared" si="47"/>
        <v/>
      </c>
      <c r="U297" s="137" t="str">
        <f t="shared" si="48"/>
        <v/>
      </c>
      <c r="V297" s="24" t="str">
        <f>IF(B297="","",VLOOKUP(B297,'Tree height category'!$A$2:$E$83,5,FALSE))</f>
        <v/>
      </c>
      <c r="W297" s="137" t="str">
        <f t="shared" si="53"/>
        <v/>
      </c>
      <c r="X297" s="137" t="str">
        <f t="shared" si="54"/>
        <v/>
      </c>
      <c r="Y297" s="23" t="str">
        <f t="shared" si="49"/>
        <v/>
      </c>
      <c r="Z297" s="25" t="str">
        <f t="shared" si="50"/>
        <v/>
      </c>
      <c r="AA297" s="26" t="str">
        <f t="shared" si="51"/>
        <v/>
      </c>
      <c r="AB297" s="221" t="str">
        <f t="shared" si="52"/>
        <v/>
      </c>
      <c r="AC297" s="26" t="str">
        <f>IF(P297="","",('SEB Sheet'!$B$8*(AA297*P297)*(IF(C297="",1,C297))))</f>
        <v/>
      </c>
      <c r="AD297" s="158" t="str">
        <f>IF(P297="","",((AC297/'SEB Sheet'!$B$9*'SEB Sheet'!$B$5/1000*'SEB Sheet'!$B$7*'SEB Sheet'!$B$6))*1.055)</f>
        <v/>
      </c>
      <c r="AE297" s="146"/>
      <c r="AF297" s="146"/>
      <c r="AG297" s="147" t="str">
        <f>IF(B297="","",(VLOOKUP(B297,'Tree height category'!$A$2:$C$83,2,FALSE)))</f>
        <v/>
      </c>
      <c r="AH297" s="148" t="str">
        <f>IF(B297="","",(VLOOKUP(B297,'Tree height category'!$A$2:$C$83,3,FALSE)))</f>
        <v/>
      </c>
      <c r="AI297" s="161"/>
      <c r="AJ297" s="161"/>
      <c r="AK297" s="161"/>
      <c r="AL297" s="162" t="str">
        <f>IF(B297="","",(VLOOKUP(B297,'Tree height category'!$A$2:$G$77,7,FALSE)))</f>
        <v/>
      </c>
      <c r="AM297" s="163"/>
    </row>
    <row r="298" spans="1:39" x14ac:dyDescent="0.25">
      <c r="A298" s="154">
        <f t="shared" si="55"/>
        <v>292</v>
      </c>
      <c r="B298" s="203"/>
      <c r="C298" s="204"/>
      <c r="D298" s="205"/>
      <c r="E298" s="208"/>
      <c r="F298" s="206"/>
      <c r="G298" s="206"/>
      <c r="H298" s="206"/>
      <c r="I298" s="208"/>
      <c r="J298" s="208"/>
      <c r="K298" s="208"/>
      <c r="L298" s="208"/>
      <c r="M298" s="208"/>
      <c r="N298" s="207" t="str">
        <f>IF(V298="","",IF((VLOOKUP(V298,'Tree height category'!$E$2:$F$77,2,FALSE))=0,"",(VLOOKUP(V298,'Tree height category'!$E$2:$F$77,2,FALSE))))</f>
        <v/>
      </c>
      <c r="O298" s="207" t="str">
        <f>IF(B298="","",(IF('SEB Sheet'!B$11="","",VLOOKUP('SEB Sheet'!B$11,'IBRA %'!A$4:E$385,4,FALSE))))</f>
        <v/>
      </c>
      <c r="P298" s="27"/>
      <c r="Q298" s="136" t="str">
        <f t="shared" si="44"/>
        <v/>
      </c>
      <c r="R298" s="22">
        <f t="shared" si="45"/>
        <v>0</v>
      </c>
      <c r="S298" s="139" t="str">
        <f t="shared" si="46"/>
        <v/>
      </c>
      <c r="T298" s="39" t="str">
        <f t="shared" si="47"/>
        <v/>
      </c>
      <c r="U298" s="137" t="str">
        <f t="shared" si="48"/>
        <v/>
      </c>
      <c r="V298" s="24" t="str">
        <f>IF(B298="","",VLOOKUP(B298,'Tree height category'!$A$2:$E$83,5,FALSE))</f>
        <v/>
      </c>
      <c r="W298" s="137" t="str">
        <f t="shared" si="53"/>
        <v/>
      </c>
      <c r="X298" s="137" t="str">
        <f t="shared" si="54"/>
        <v/>
      </c>
      <c r="Y298" s="23" t="str">
        <f t="shared" si="49"/>
        <v/>
      </c>
      <c r="Z298" s="25" t="str">
        <f t="shared" si="50"/>
        <v/>
      </c>
      <c r="AA298" s="26" t="str">
        <f t="shared" si="51"/>
        <v/>
      </c>
      <c r="AB298" s="221" t="str">
        <f t="shared" si="52"/>
        <v/>
      </c>
      <c r="AC298" s="26" t="str">
        <f>IF(P298="","",('SEB Sheet'!$B$8*(AA298*P298)*(IF(C298="",1,C298))))</f>
        <v/>
      </c>
      <c r="AD298" s="158" t="str">
        <f>IF(P298="","",((AC298/'SEB Sheet'!$B$9*'SEB Sheet'!$B$5/1000*'SEB Sheet'!$B$7*'SEB Sheet'!$B$6))*1.055)</f>
        <v/>
      </c>
      <c r="AE298" s="146"/>
      <c r="AF298" s="146"/>
      <c r="AG298" s="147" t="str">
        <f>IF(B298="","",(VLOOKUP(B298,'Tree height category'!$A$2:$C$83,2,FALSE)))</f>
        <v/>
      </c>
      <c r="AH298" s="148" t="str">
        <f>IF(B298="","",(VLOOKUP(B298,'Tree height category'!$A$2:$C$83,3,FALSE)))</f>
        <v/>
      </c>
      <c r="AI298" s="161"/>
      <c r="AJ298" s="161"/>
      <c r="AK298" s="161"/>
      <c r="AL298" s="162" t="str">
        <f>IF(B298="","",(VLOOKUP(B298,'Tree height category'!$A$2:$G$77,7,FALSE)))</f>
        <v/>
      </c>
      <c r="AM298" s="163"/>
    </row>
    <row r="299" spans="1:39" x14ac:dyDescent="0.25">
      <c r="A299" s="154">
        <f t="shared" si="55"/>
        <v>293</v>
      </c>
      <c r="B299" s="203"/>
      <c r="C299" s="204"/>
      <c r="D299" s="205"/>
      <c r="E299" s="208"/>
      <c r="F299" s="206"/>
      <c r="G299" s="206"/>
      <c r="H299" s="206"/>
      <c r="I299" s="208"/>
      <c r="J299" s="208"/>
      <c r="K299" s="208"/>
      <c r="L299" s="208"/>
      <c r="M299" s="208"/>
      <c r="N299" s="207" t="str">
        <f>IF(V299="","",IF((VLOOKUP(V299,'Tree height category'!$E$2:$F$77,2,FALSE))=0,"",(VLOOKUP(V299,'Tree height category'!$E$2:$F$77,2,FALSE))))</f>
        <v/>
      </c>
      <c r="O299" s="207" t="str">
        <f>IF(B299="","",(IF('SEB Sheet'!B$11="","",VLOOKUP('SEB Sheet'!B$11,'IBRA %'!A$4:E$385,4,FALSE))))</f>
        <v/>
      </c>
      <c r="P299" s="27"/>
      <c r="Q299" s="136" t="str">
        <f t="shared" si="44"/>
        <v/>
      </c>
      <c r="R299" s="22">
        <f t="shared" si="45"/>
        <v>0</v>
      </c>
      <c r="S299" s="139" t="str">
        <f t="shared" si="46"/>
        <v/>
      </c>
      <c r="T299" s="39" t="str">
        <f t="shared" si="47"/>
        <v/>
      </c>
      <c r="U299" s="137" t="str">
        <f t="shared" si="48"/>
        <v/>
      </c>
      <c r="V299" s="24" t="str">
        <f>IF(B299="","",VLOOKUP(B299,'Tree height category'!$A$2:$E$83,5,FALSE))</f>
        <v/>
      </c>
      <c r="W299" s="137" t="str">
        <f t="shared" si="53"/>
        <v/>
      </c>
      <c r="X299" s="137" t="str">
        <f t="shared" si="54"/>
        <v/>
      </c>
      <c r="Y299" s="23" t="str">
        <f t="shared" si="49"/>
        <v/>
      </c>
      <c r="Z299" s="25" t="str">
        <f t="shared" si="50"/>
        <v/>
      </c>
      <c r="AA299" s="26" t="str">
        <f t="shared" si="51"/>
        <v/>
      </c>
      <c r="AB299" s="221" t="str">
        <f t="shared" si="52"/>
        <v/>
      </c>
      <c r="AC299" s="26" t="str">
        <f>IF(P299="","",('SEB Sheet'!$B$8*(AA299*P299)*(IF(C299="",1,C299))))</f>
        <v/>
      </c>
      <c r="AD299" s="158" t="str">
        <f>IF(P299="","",((AC299/'SEB Sheet'!$B$9*'SEB Sheet'!$B$5/1000*'SEB Sheet'!$B$7*'SEB Sheet'!$B$6))*1.055)</f>
        <v/>
      </c>
      <c r="AE299" s="146"/>
      <c r="AF299" s="146"/>
      <c r="AG299" s="147" t="str">
        <f>IF(B299="","",(VLOOKUP(B299,'Tree height category'!$A$2:$C$83,2,FALSE)))</f>
        <v/>
      </c>
      <c r="AH299" s="148" t="str">
        <f>IF(B299="","",(VLOOKUP(B299,'Tree height category'!$A$2:$C$83,3,FALSE)))</f>
        <v/>
      </c>
      <c r="AI299" s="161"/>
      <c r="AJ299" s="161"/>
      <c r="AK299" s="161"/>
      <c r="AL299" s="162" t="str">
        <f>IF(B299="","",(VLOOKUP(B299,'Tree height category'!$A$2:$G$77,7,FALSE)))</f>
        <v/>
      </c>
      <c r="AM299" s="163"/>
    </row>
    <row r="300" spans="1:39" x14ac:dyDescent="0.25">
      <c r="A300" s="154">
        <f t="shared" si="55"/>
        <v>294</v>
      </c>
      <c r="B300" s="203"/>
      <c r="C300" s="204"/>
      <c r="D300" s="205"/>
      <c r="E300" s="208"/>
      <c r="F300" s="206"/>
      <c r="G300" s="206"/>
      <c r="H300" s="206"/>
      <c r="I300" s="208"/>
      <c r="J300" s="208"/>
      <c r="K300" s="208"/>
      <c r="L300" s="208"/>
      <c r="M300" s="208"/>
      <c r="N300" s="207" t="str">
        <f>IF(V300="","",IF((VLOOKUP(V300,'Tree height category'!$E$2:$F$77,2,FALSE))=0,"",(VLOOKUP(V300,'Tree height category'!$E$2:$F$77,2,FALSE))))</f>
        <v/>
      </c>
      <c r="O300" s="207" t="str">
        <f>IF(B300="","",(IF('SEB Sheet'!B$11="","",VLOOKUP('SEB Sheet'!B$11,'IBRA %'!A$4:E$385,4,FALSE))))</f>
        <v/>
      </c>
      <c r="P300" s="27"/>
      <c r="Q300" s="136" t="str">
        <f t="shared" si="44"/>
        <v/>
      </c>
      <c r="R300" s="22">
        <f t="shared" si="45"/>
        <v>0</v>
      </c>
      <c r="S300" s="139" t="str">
        <f t="shared" si="46"/>
        <v/>
      </c>
      <c r="T300" s="39" t="str">
        <f t="shared" si="47"/>
        <v/>
      </c>
      <c r="U300" s="137" t="str">
        <f t="shared" si="48"/>
        <v/>
      </c>
      <c r="V300" s="24" t="str">
        <f>IF(B300="","",VLOOKUP(B300,'Tree height category'!$A$2:$E$83,5,FALSE))</f>
        <v/>
      </c>
      <c r="W300" s="137" t="str">
        <f t="shared" si="53"/>
        <v/>
      </c>
      <c r="X300" s="137" t="str">
        <f t="shared" si="54"/>
        <v/>
      </c>
      <c r="Y300" s="23" t="str">
        <f t="shared" si="49"/>
        <v/>
      </c>
      <c r="Z300" s="25" t="str">
        <f t="shared" si="50"/>
        <v/>
      </c>
      <c r="AA300" s="26" t="str">
        <f t="shared" si="51"/>
        <v/>
      </c>
      <c r="AB300" s="221" t="str">
        <f t="shared" si="52"/>
        <v/>
      </c>
      <c r="AC300" s="26" t="str">
        <f>IF(P300="","",('SEB Sheet'!$B$8*(AA300*P300)*(IF(C300="",1,C300))))</f>
        <v/>
      </c>
      <c r="AD300" s="158" t="str">
        <f>IF(P300="","",((AC300/'SEB Sheet'!$B$9*'SEB Sheet'!$B$5/1000*'SEB Sheet'!$B$7*'SEB Sheet'!$B$6))*1.055)</f>
        <v/>
      </c>
      <c r="AE300" s="146"/>
      <c r="AF300" s="146"/>
      <c r="AG300" s="147" t="str">
        <f>IF(B300="","",(VLOOKUP(B300,'Tree height category'!$A$2:$C$83,2,FALSE)))</f>
        <v/>
      </c>
      <c r="AH300" s="148" t="str">
        <f>IF(B300="","",(VLOOKUP(B300,'Tree height category'!$A$2:$C$83,3,FALSE)))</f>
        <v/>
      </c>
      <c r="AI300" s="161"/>
      <c r="AJ300" s="161"/>
      <c r="AK300" s="161"/>
      <c r="AL300" s="162" t="str">
        <f>IF(B300="","",(VLOOKUP(B300,'Tree height category'!$A$2:$G$77,7,FALSE)))</f>
        <v/>
      </c>
      <c r="AM300" s="163"/>
    </row>
    <row r="301" spans="1:39" x14ac:dyDescent="0.25">
      <c r="A301" s="154">
        <f t="shared" si="55"/>
        <v>295</v>
      </c>
      <c r="B301" s="203"/>
      <c r="C301" s="204"/>
      <c r="D301" s="205"/>
      <c r="E301" s="208"/>
      <c r="F301" s="206"/>
      <c r="G301" s="206"/>
      <c r="H301" s="206"/>
      <c r="I301" s="208"/>
      <c r="J301" s="208"/>
      <c r="K301" s="208"/>
      <c r="L301" s="208"/>
      <c r="M301" s="208"/>
      <c r="N301" s="207" t="str">
        <f>IF(V301="","",IF((VLOOKUP(V301,'Tree height category'!$E$2:$F$77,2,FALSE))=0,"",(VLOOKUP(V301,'Tree height category'!$E$2:$F$77,2,FALSE))))</f>
        <v/>
      </c>
      <c r="O301" s="207" t="str">
        <f>IF(B301="","",(IF('SEB Sheet'!B$11="","",VLOOKUP('SEB Sheet'!B$11,'IBRA %'!A$4:E$385,4,FALSE))))</f>
        <v/>
      </c>
      <c r="P301" s="27"/>
      <c r="Q301" s="136" t="str">
        <f t="shared" si="44"/>
        <v/>
      </c>
      <c r="R301" s="22">
        <f t="shared" si="45"/>
        <v>0</v>
      </c>
      <c r="S301" s="139" t="str">
        <f t="shared" si="46"/>
        <v/>
      </c>
      <c r="T301" s="39" t="str">
        <f t="shared" si="47"/>
        <v/>
      </c>
      <c r="U301" s="137" t="str">
        <f t="shared" si="48"/>
        <v/>
      </c>
      <c r="V301" s="24" t="str">
        <f>IF(B301="","",VLOOKUP(B301,'Tree height category'!$A$2:$E$83,5,FALSE))</f>
        <v/>
      </c>
      <c r="W301" s="137" t="str">
        <f t="shared" si="53"/>
        <v/>
      </c>
      <c r="X301" s="137" t="str">
        <f t="shared" si="54"/>
        <v/>
      </c>
      <c r="Y301" s="23" t="str">
        <f t="shared" si="49"/>
        <v/>
      </c>
      <c r="Z301" s="25" t="str">
        <f t="shared" si="50"/>
        <v/>
      </c>
      <c r="AA301" s="26" t="str">
        <f t="shared" si="51"/>
        <v/>
      </c>
      <c r="AB301" s="221" t="str">
        <f t="shared" si="52"/>
        <v/>
      </c>
      <c r="AC301" s="26" t="str">
        <f>IF(P301="","",('SEB Sheet'!$B$8*(AA301*P301)*(IF(C301="",1,C301))))</f>
        <v/>
      </c>
      <c r="AD301" s="158" t="str">
        <f>IF(P301="","",((AC301/'SEB Sheet'!$B$9*'SEB Sheet'!$B$5/1000*'SEB Sheet'!$B$7*'SEB Sheet'!$B$6))*1.055)</f>
        <v/>
      </c>
      <c r="AE301" s="146"/>
      <c r="AF301" s="146"/>
      <c r="AG301" s="147" t="str">
        <f>IF(B301="","",(VLOOKUP(B301,'Tree height category'!$A$2:$C$83,2,FALSE)))</f>
        <v/>
      </c>
      <c r="AH301" s="148" t="str">
        <f>IF(B301="","",(VLOOKUP(B301,'Tree height category'!$A$2:$C$83,3,FALSE)))</f>
        <v/>
      </c>
      <c r="AI301" s="161"/>
      <c r="AJ301" s="161"/>
      <c r="AK301" s="161"/>
      <c r="AL301" s="162" t="str">
        <f>IF(B301="","",(VLOOKUP(B301,'Tree height category'!$A$2:$G$77,7,FALSE)))</f>
        <v/>
      </c>
      <c r="AM301" s="163"/>
    </row>
    <row r="302" spans="1:39" x14ac:dyDescent="0.25">
      <c r="A302" s="154">
        <f t="shared" si="55"/>
        <v>296</v>
      </c>
      <c r="B302" s="203"/>
      <c r="C302" s="204"/>
      <c r="D302" s="205"/>
      <c r="E302" s="208"/>
      <c r="F302" s="206"/>
      <c r="G302" s="206"/>
      <c r="H302" s="206"/>
      <c r="I302" s="208"/>
      <c r="J302" s="208"/>
      <c r="K302" s="208"/>
      <c r="L302" s="208"/>
      <c r="M302" s="208"/>
      <c r="N302" s="207" t="str">
        <f>IF(V302="","",IF((VLOOKUP(V302,'Tree height category'!$E$2:$F$77,2,FALSE))=0,"",(VLOOKUP(V302,'Tree height category'!$E$2:$F$77,2,FALSE))))</f>
        <v/>
      </c>
      <c r="O302" s="207" t="str">
        <f>IF(B302="","",(IF('SEB Sheet'!B$11="","",VLOOKUP('SEB Sheet'!B$11,'IBRA %'!A$4:E$385,4,FALSE))))</f>
        <v/>
      </c>
      <c r="P302" s="27"/>
      <c r="Q302" s="136" t="str">
        <f t="shared" si="44"/>
        <v/>
      </c>
      <c r="R302" s="22">
        <f t="shared" si="45"/>
        <v>0</v>
      </c>
      <c r="S302" s="139" t="str">
        <f t="shared" si="46"/>
        <v/>
      </c>
      <c r="T302" s="39" t="str">
        <f t="shared" si="47"/>
        <v/>
      </c>
      <c r="U302" s="137" t="str">
        <f t="shared" si="48"/>
        <v/>
      </c>
      <c r="V302" s="24" t="str">
        <f>IF(B302="","",VLOOKUP(B302,'Tree height category'!$A$2:$E$83,5,FALSE))</f>
        <v/>
      </c>
      <c r="W302" s="137" t="str">
        <f t="shared" si="53"/>
        <v/>
      </c>
      <c r="X302" s="137" t="str">
        <f t="shared" si="54"/>
        <v/>
      </c>
      <c r="Y302" s="23" t="str">
        <f t="shared" si="49"/>
        <v/>
      </c>
      <c r="Z302" s="25" t="str">
        <f t="shared" si="50"/>
        <v/>
      </c>
      <c r="AA302" s="26" t="str">
        <f t="shared" si="51"/>
        <v/>
      </c>
      <c r="AB302" s="221" t="str">
        <f t="shared" si="52"/>
        <v/>
      </c>
      <c r="AC302" s="26" t="str">
        <f>IF(P302="","",('SEB Sheet'!$B$8*(AA302*P302)*(IF(C302="",1,C302))))</f>
        <v/>
      </c>
      <c r="AD302" s="158" t="str">
        <f>IF(P302="","",((AC302/'SEB Sheet'!$B$9*'SEB Sheet'!$B$5/1000*'SEB Sheet'!$B$7*'SEB Sheet'!$B$6))*1.055)</f>
        <v/>
      </c>
      <c r="AE302" s="146"/>
      <c r="AF302" s="146"/>
      <c r="AG302" s="147" t="str">
        <f>IF(B302="","",(VLOOKUP(B302,'Tree height category'!$A$2:$C$83,2,FALSE)))</f>
        <v/>
      </c>
      <c r="AH302" s="148" t="str">
        <f>IF(B302="","",(VLOOKUP(B302,'Tree height category'!$A$2:$C$83,3,FALSE)))</f>
        <v/>
      </c>
      <c r="AI302" s="161"/>
      <c r="AJ302" s="161"/>
      <c r="AK302" s="161"/>
      <c r="AL302" s="162" t="str">
        <f>IF(B302="","",(VLOOKUP(B302,'Tree height category'!$A$2:$G$77,7,FALSE)))</f>
        <v/>
      </c>
      <c r="AM302" s="163"/>
    </row>
    <row r="303" spans="1:39" x14ac:dyDescent="0.25">
      <c r="A303" s="154">
        <f t="shared" si="55"/>
        <v>297</v>
      </c>
      <c r="B303" s="203"/>
      <c r="C303" s="204"/>
      <c r="D303" s="205"/>
      <c r="E303" s="208"/>
      <c r="F303" s="206"/>
      <c r="G303" s="206"/>
      <c r="H303" s="206"/>
      <c r="I303" s="208"/>
      <c r="J303" s="208"/>
      <c r="K303" s="208"/>
      <c r="L303" s="208"/>
      <c r="M303" s="208"/>
      <c r="N303" s="207" t="str">
        <f>IF(V303="","",IF((VLOOKUP(V303,'Tree height category'!$E$2:$F$77,2,FALSE))=0,"",(VLOOKUP(V303,'Tree height category'!$E$2:$F$77,2,FALSE))))</f>
        <v/>
      </c>
      <c r="O303" s="207" t="str">
        <f>IF(B303="","",(IF('SEB Sheet'!B$11="","",VLOOKUP('SEB Sheet'!B$11,'IBRA %'!A$4:E$385,4,FALSE))))</f>
        <v/>
      </c>
      <c r="P303" s="27"/>
      <c r="Q303" s="136" t="str">
        <f t="shared" si="44"/>
        <v/>
      </c>
      <c r="R303" s="22">
        <f t="shared" si="45"/>
        <v>0</v>
      </c>
      <c r="S303" s="139" t="str">
        <f t="shared" si="46"/>
        <v/>
      </c>
      <c r="T303" s="39" t="str">
        <f t="shared" si="47"/>
        <v/>
      </c>
      <c r="U303" s="137" t="str">
        <f t="shared" si="48"/>
        <v/>
      </c>
      <c r="V303" s="24" t="str">
        <f>IF(B303="","",VLOOKUP(B303,'Tree height category'!$A$2:$E$83,5,FALSE))</f>
        <v/>
      </c>
      <c r="W303" s="137" t="str">
        <f t="shared" si="53"/>
        <v/>
      </c>
      <c r="X303" s="137" t="str">
        <f t="shared" si="54"/>
        <v/>
      </c>
      <c r="Y303" s="23" t="str">
        <f t="shared" si="49"/>
        <v/>
      </c>
      <c r="Z303" s="25" t="str">
        <f t="shared" si="50"/>
        <v/>
      </c>
      <c r="AA303" s="26" t="str">
        <f t="shared" si="51"/>
        <v/>
      </c>
      <c r="AB303" s="221" t="str">
        <f t="shared" si="52"/>
        <v/>
      </c>
      <c r="AC303" s="26" t="str">
        <f>IF(P303="","",('SEB Sheet'!$B$8*(AA303*P303)*(IF(C303="",1,C303))))</f>
        <v/>
      </c>
      <c r="AD303" s="158" t="str">
        <f>IF(P303="","",((AC303/'SEB Sheet'!$B$9*'SEB Sheet'!$B$5/1000*'SEB Sheet'!$B$7*'SEB Sheet'!$B$6))*1.055)</f>
        <v/>
      </c>
      <c r="AE303" s="146"/>
      <c r="AF303" s="146"/>
      <c r="AG303" s="147" t="str">
        <f>IF(B303="","",(VLOOKUP(B303,'Tree height category'!$A$2:$C$83,2,FALSE)))</f>
        <v/>
      </c>
      <c r="AH303" s="148" t="str">
        <f>IF(B303="","",(VLOOKUP(B303,'Tree height category'!$A$2:$C$83,3,FALSE)))</f>
        <v/>
      </c>
      <c r="AI303" s="161"/>
      <c r="AJ303" s="161"/>
      <c r="AK303" s="161"/>
      <c r="AL303" s="162" t="str">
        <f>IF(B303="","",(VLOOKUP(B303,'Tree height category'!$A$2:$G$77,7,FALSE)))</f>
        <v/>
      </c>
      <c r="AM303" s="163"/>
    </row>
    <row r="304" spans="1:39" x14ac:dyDescent="0.25">
      <c r="A304" s="154">
        <f t="shared" si="55"/>
        <v>298</v>
      </c>
      <c r="B304" s="203"/>
      <c r="C304" s="204"/>
      <c r="D304" s="205"/>
      <c r="E304" s="208"/>
      <c r="F304" s="206"/>
      <c r="G304" s="206"/>
      <c r="H304" s="206"/>
      <c r="I304" s="208"/>
      <c r="J304" s="208"/>
      <c r="K304" s="208"/>
      <c r="L304" s="208"/>
      <c r="M304" s="208"/>
      <c r="N304" s="207" t="str">
        <f>IF(V304="","",IF((VLOOKUP(V304,'Tree height category'!$E$2:$F$77,2,FALSE))=0,"",(VLOOKUP(V304,'Tree height category'!$E$2:$F$77,2,FALSE))))</f>
        <v/>
      </c>
      <c r="O304" s="207" t="str">
        <f>IF(B304="","",(IF('SEB Sheet'!B$11="","",VLOOKUP('SEB Sheet'!B$11,'IBRA %'!A$4:E$385,4,FALSE))))</f>
        <v/>
      </c>
      <c r="P304" s="27"/>
      <c r="Q304" s="136" t="str">
        <f t="shared" si="44"/>
        <v/>
      </c>
      <c r="R304" s="22">
        <f t="shared" si="45"/>
        <v>0</v>
      </c>
      <c r="S304" s="139" t="str">
        <f t="shared" si="46"/>
        <v/>
      </c>
      <c r="T304" s="39" t="str">
        <f t="shared" si="47"/>
        <v/>
      </c>
      <c r="U304" s="137" t="str">
        <f t="shared" si="48"/>
        <v/>
      </c>
      <c r="V304" s="24" t="str">
        <f>IF(B304="","",VLOOKUP(B304,'Tree height category'!$A$2:$E$83,5,FALSE))</f>
        <v/>
      </c>
      <c r="W304" s="137" t="str">
        <f t="shared" si="53"/>
        <v/>
      </c>
      <c r="X304" s="137" t="str">
        <f t="shared" si="54"/>
        <v/>
      </c>
      <c r="Y304" s="23" t="str">
        <f t="shared" si="49"/>
        <v/>
      </c>
      <c r="Z304" s="25" t="str">
        <f t="shared" si="50"/>
        <v/>
      </c>
      <c r="AA304" s="26" t="str">
        <f t="shared" si="51"/>
        <v/>
      </c>
      <c r="AB304" s="221" t="str">
        <f t="shared" si="52"/>
        <v/>
      </c>
      <c r="AC304" s="26" t="str">
        <f>IF(P304="","",('SEB Sheet'!$B$8*(AA304*P304)*(IF(C304="",1,C304))))</f>
        <v/>
      </c>
      <c r="AD304" s="158" t="str">
        <f>IF(P304="","",((AC304/'SEB Sheet'!$B$9*'SEB Sheet'!$B$5/1000*'SEB Sheet'!$B$7*'SEB Sheet'!$B$6))*1.055)</f>
        <v/>
      </c>
      <c r="AE304" s="146"/>
      <c r="AF304" s="146"/>
      <c r="AG304" s="147" t="str">
        <f>IF(B304="","",(VLOOKUP(B304,'Tree height category'!$A$2:$C$83,2,FALSE)))</f>
        <v/>
      </c>
      <c r="AH304" s="148" t="str">
        <f>IF(B304="","",(VLOOKUP(B304,'Tree height category'!$A$2:$C$83,3,FALSE)))</f>
        <v/>
      </c>
      <c r="AI304" s="161"/>
      <c r="AJ304" s="161"/>
      <c r="AK304" s="161"/>
      <c r="AL304" s="162" t="str">
        <f>IF(B304="","",(VLOOKUP(B304,'Tree height category'!$A$2:$G$77,7,FALSE)))</f>
        <v/>
      </c>
      <c r="AM304" s="163"/>
    </row>
    <row r="305" spans="1:39" x14ac:dyDescent="0.25">
      <c r="A305" s="154">
        <f t="shared" si="55"/>
        <v>299</v>
      </c>
      <c r="B305" s="203"/>
      <c r="C305" s="204"/>
      <c r="D305" s="205"/>
      <c r="E305" s="208"/>
      <c r="F305" s="206"/>
      <c r="G305" s="206"/>
      <c r="H305" s="206"/>
      <c r="I305" s="208"/>
      <c r="J305" s="208"/>
      <c r="K305" s="208"/>
      <c r="L305" s="208"/>
      <c r="M305" s="208"/>
      <c r="N305" s="207" t="str">
        <f>IF(V305="","",IF((VLOOKUP(V305,'Tree height category'!$E$2:$F$77,2,FALSE))=0,"",(VLOOKUP(V305,'Tree height category'!$E$2:$F$77,2,FALSE))))</f>
        <v/>
      </c>
      <c r="O305" s="207" t="str">
        <f>IF(B305="","",(IF('SEB Sheet'!B$11="","",VLOOKUP('SEB Sheet'!B$11,'IBRA %'!A$4:E$385,4,FALSE))))</f>
        <v/>
      </c>
      <c r="P305" s="27"/>
      <c r="Q305" s="136" t="str">
        <f t="shared" si="44"/>
        <v/>
      </c>
      <c r="R305" s="22">
        <f t="shared" si="45"/>
        <v>0</v>
      </c>
      <c r="S305" s="139" t="str">
        <f t="shared" si="46"/>
        <v/>
      </c>
      <c r="T305" s="39" t="str">
        <f t="shared" si="47"/>
        <v/>
      </c>
      <c r="U305" s="137" t="str">
        <f t="shared" si="48"/>
        <v/>
      </c>
      <c r="V305" s="24" t="str">
        <f>IF(B305="","",VLOOKUP(B305,'Tree height category'!$A$2:$E$83,5,FALSE))</f>
        <v/>
      </c>
      <c r="W305" s="137" t="str">
        <f t="shared" si="53"/>
        <v/>
      </c>
      <c r="X305" s="137" t="str">
        <f t="shared" si="54"/>
        <v/>
      </c>
      <c r="Y305" s="23" t="str">
        <f t="shared" si="49"/>
        <v/>
      </c>
      <c r="Z305" s="25" t="str">
        <f t="shared" si="50"/>
        <v/>
      </c>
      <c r="AA305" s="26" t="str">
        <f t="shared" si="51"/>
        <v/>
      </c>
      <c r="AB305" s="221" t="str">
        <f t="shared" si="52"/>
        <v/>
      </c>
      <c r="AC305" s="26" t="str">
        <f>IF(P305="","",('SEB Sheet'!$B$8*(AA305*P305)*(IF(C305="",1,C305))))</f>
        <v/>
      </c>
      <c r="AD305" s="158" t="str">
        <f>IF(P305="","",((AC305/'SEB Sheet'!$B$9*'SEB Sheet'!$B$5/1000*'SEB Sheet'!$B$7*'SEB Sheet'!$B$6))*1.055)</f>
        <v/>
      </c>
      <c r="AE305" s="146"/>
      <c r="AF305" s="146"/>
      <c r="AG305" s="147" t="str">
        <f>IF(B305="","",(VLOOKUP(B305,'Tree height category'!$A$2:$C$83,2,FALSE)))</f>
        <v/>
      </c>
      <c r="AH305" s="148" t="str">
        <f>IF(B305="","",(VLOOKUP(B305,'Tree height category'!$A$2:$C$83,3,FALSE)))</f>
        <v/>
      </c>
      <c r="AI305" s="161"/>
      <c r="AJ305" s="161"/>
      <c r="AK305" s="161"/>
      <c r="AL305" s="162" t="str">
        <f>IF(B305="","",(VLOOKUP(B305,'Tree height category'!$A$2:$G$77,7,FALSE)))</f>
        <v/>
      </c>
      <c r="AM305" s="163"/>
    </row>
    <row r="306" spans="1:39" x14ac:dyDescent="0.25">
      <c r="A306" s="154">
        <f t="shared" si="55"/>
        <v>300</v>
      </c>
      <c r="B306" s="203"/>
      <c r="C306" s="204"/>
      <c r="D306" s="205"/>
      <c r="E306" s="208"/>
      <c r="F306" s="206"/>
      <c r="G306" s="206"/>
      <c r="H306" s="206"/>
      <c r="I306" s="208"/>
      <c r="J306" s="208"/>
      <c r="K306" s="208"/>
      <c r="L306" s="208"/>
      <c r="M306" s="208"/>
      <c r="N306" s="207" t="str">
        <f>IF(V306="","",IF((VLOOKUP(V306,'Tree height category'!$E$2:$F$77,2,FALSE))=0,"",(VLOOKUP(V306,'Tree height category'!$E$2:$F$77,2,FALSE))))</f>
        <v/>
      </c>
      <c r="O306" s="207" t="str">
        <f>IF(B306="","",(IF('SEB Sheet'!B$11="","",VLOOKUP('SEB Sheet'!B$11,'IBRA %'!A$4:E$385,4,FALSE))))</f>
        <v/>
      </c>
      <c r="P306" s="27"/>
      <c r="Q306" s="136" t="str">
        <f t="shared" si="44"/>
        <v/>
      </c>
      <c r="R306" s="22">
        <f t="shared" si="45"/>
        <v>0</v>
      </c>
      <c r="S306" s="139" t="str">
        <f t="shared" si="46"/>
        <v/>
      </c>
      <c r="T306" s="39" t="str">
        <f t="shared" si="47"/>
        <v/>
      </c>
      <c r="U306" s="137" t="str">
        <f t="shared" si="48"/>
        <v/>
      </c>
      <c r="V306" s="24" t="str">
        <f>IF(B306="","",VLOOKUP(B306,'Tree height category'!$A$2:$E$83,5,FALSE))</f>
        <v/>
      </c>
      <c r="W306" s="137" t="str">
        <f t="shared" si="53"/>
        <v/>
      </c>
      <c r="X306" s="137" t="str">
        <f t="shared" si="54"/>
        <v/>
      </c>
      <c r="Y306" s="23" t="str">
        <f t="shared" si="49"/>
        <v/>
      </c>
      <c r="Z306" s="25" t="str">
        <f t="shared" si="50"/>
        <v/>
      </c>
      <c r="AA306" s="26" t="str">
        <f t="shared" si="51"/>
        <v/>
      </c>
      <c r="AB306" s="221" t="str">
        <f t="shared" si="52"/>
        <v/>
      </c>
      <c r="AC306" s="26" t="str">
        <f>IF(P306="","",('SEB Sheet'!$B$8*(AA306*P306)*(IF(C306="",1,C306))))</f>
        <v/>
      </c>
      <c r="AD306" s="158" t="str">
        <f>IF(P306="","",((AC306/'SEB Sheet'!$B$9*'SEB Sheet'!$B$5/1000*'SEB Sheet'!$B$7*'SEB Sheet'!$B$6))*1.055)</f>
        <v/>
      </c>
      <c r="AE306" s="146"/>
      <c r="AF306" s="146"/>
      <c r="AG306" s="147" t="str">
        <f>IF(B306="","",(VLOOKUP(B306,'Tree height category'!$A$2:$C$83,2,FALSE)))</f>
        <v/>
      </c>
      <c r="AH306" s="148" t="str">
        <f>IF(B306="","",(VLOOKUP(B306,'Tree height category'!$A$2:$C$83,3,FALSE)))</f>
        <v/>
      </c>
      <c r="AI306" s="161"/>
      <c r="AJ306" s="161"/>
      <c r="AK306" s="161"/>
      <c r="AL306" s="162" t="str">
        <f>IF(B306="","",(VLOOKUP(B306,'Tree height category'!$A$2:$G$77,7,FALSE)))</f>
        <v/>
      </c>
      <c r="AM306" s="163"/>
    </row>
    <row r="307" spans="1:39" x14ac:dyDescent="0.25">
      <c r="A307" s="154">
        <f t="shared" si="55"/>
        <v>301</v>
      </c>
      <c r="B307" s="203"/>
      <c r="C307" s="204"/>
      <c r="D307" s="205"/>
      <c r="E307" s="208"/>
      <c r="F307" s="206"/>
      <c r="G307" s="206"/>
      <c r="H307" s="206"/>
      <c r="I307" s="208"/>
      <c r="J307" s="208"/>
      <c r="K307" s="208"/>
      <c r="L307" s="208"/>
      <c r="M307" s="208"/>
      <c r="N307" s="207" t="str">
        <f>IF(V307="","",IF((VLOOKUP(V307,'Tree height category'!$E$2:$F$77,2,FALSE))=0,"",(VLOOKUP(V307,'Tree height category'!$E$2:$F$77,2,FALSE))))</f>
        <v/>
      </c>
      <c r="O307" s="207" t="str">
        <f>IF(B307="","",(IF('SEB Sheet'!B$11="","",VLOOKUP('SEB Sheet'!B$11,'IBRA %'!A$4:E$385,4,FALSE))))</f>
        <v/>
      </c>
      <c r="P307" s="27"/>
      <c r="Q307" s="136" t="str">
        <f t="shared" si="44"/>
        <v/>
      </c>
      <c r="R307" s="22">
        <f t="shared" si="45"/>
        <v>0</v>
      </c>
      <c r="S307" s="139" t="str">
        <f t="shared" si="46"/>
        <v/>
      </c>
      <c r="T307" s="39" t="str">
        <f t="shared" si="47"/>
        <v/>
      </c>
      <c r="U307" s="137" t="str">
        <f t="shared" si="48"/>
        <v/>
      </c>
      <c r="V307" s="24" t="str">
        <f>IF(B307="","",VLOOKUP(B307,'Tree height category'!$A$2:$E$83,5,FALSE))</f>
        <v/>
      </c>
      <c r="W307" s="137" t="str">
        <f t="shared" si="53"/>
        <v/>
      </c>
      <c r="X307" s="137" t="str">
        <f t="shared" si="54"/>
        <v/>
      </c>
      <c r="Y307" s="23" t="str">
        <f t="shared" si="49"/>
        <v/>
      </c>
      <c r="Z307" s="25" t="str">
        <f t="shared" si="50"/>
        <v/>
      </c>
      <c r="AA307" s="26" t="str">
        <f t="shared" si="51"/>
        <v/>
      </c>
      <c r="AB307" s="221" t="str">
        <f t="shared" si="52"/>
        <v/>
      </c>
      <c r="AC307" s="26" t="str">
        <f>IF(P307="","",('SEB Sheet'!$B$8*(AA307*P307)*(IF(C307="",1,C307))))</f>
        <v/>
      </c>
      <c r="AD307" s="158" t="str">
        <f>IF(P307="","",((AC307/'SEB Sheet'!$B$9*'SEB Sheet'!$B$5/1000*'SEB Sheet'!$B$7*'SEB Sheet'!$B$6))*1.055)</f>
        <v/>
      </c>
      <c r="AE307" s="146"/>
      <c r="AF307" s="146"/>
      <c r="AG307" s="147" t="str">
        <f>IF(B307="","",(VLOOKUP(B307,'Tree height category'!$A$2:$C$83,2,FALSE)))</f>
        <v/>
      </c>
      <c r="AH307" s="148" t="str">
        <f>IF(B307="","",(VLOOKUP(B307,'Tree height category'!$A$2:$C$83,3,FALSE)))</f>
        <v/>
      </c>
      <c r="AI307" s="161"/>
      <c r="AJ307" s="161"/>
      <c r="AK307" s="161"/>
      <c r="AL307" s="162" t="str">
        <f>IF(B307="","",(VLOOKUP(B307,'Tree height category'!$A$2:$G$77,7,FALSE)))</f>
        <v/>
      </c>
      <c r="AM307" s="163"/>
    </row>
    <row r="308" spans="1:39" x14ac:dyDescent="0.25">
      <c r="A308" s="154">
        <f t="shared" si="55"/>
        <v>302</v>
      </c>
      <c r="B308" s="203"/>
      <c r="C308" s="209"/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7" t="str">
        <f>IF(V308="","",IF((VLOOKUP(V308,'Tree height category'!$E$2:$F$77,2,FALSE))=0,"",(VLOOKUP(V308,'Tree height category'!$E$2:$F$77,2,FALSE))))</f>
        <v/>
      </c>
      <c r="O308" s="207" t="str">
        <f>IF(B308="","",(IF('SEB Sheet'!B$11="","",VLOOKUP('SEB Sheet'!B$11,'IBRA %'!A$4:E$385,4,FALSE))))</f>
        <v/>
      </c>
      <c r="P308" s="27"/>
      <c r="Q308" s="136" t="str">
        <f t="shared" si="44"/>
        <v/>
      </c>
      <c r="R308" s="22">
        <f t="shared" si="45"/>
        <v>0</v>
      </c>
      <c r="S308" s="139" t="str">
        <f t="shared" si="46"/>
        <v/>
      </c>
      <c r="T308" s="39" t="str">
        <f t="shared" si="47"/>
        <v/>
      </c>
      <c r="U308" s="137" t="str">
        <f t="shared" si="48"/>
        <v/>
      </c>
      <c r="V308" s="24" t="str">
        <f>IF(B308="","",VLOOKUP(B308,'Tree height category'!$A$2:$E$83,5,FALSE))</f>
        <v/>
      </c>
      <c r="W308" s="137" t="str">
        <f t="shared" si="53"/>
        <v/>
      </c>
      <c r="X308" s="137" t="str">
        <f t="shared" si="54"/>
        <v/>
      </c>
      <c r="Y308" s="23" t="str">
        <f t="shared" si="49"/>
        <v/>
      </c>
      <c r="Z308" s="25" t="str">
        <f t="shared" si="50"/>
        <v/>
      </c>
      <c r="AA308" s="26" t="str">
        <f t="shared" si="51"/>
        <v/>
      </c>
      <c r="AB308" s="221" t="str">
        <f t="shared" si="52"/>
        <v/>
      </c>
      <c r="AC308" s="26" t="str">
        <f>IF(P308="","",('SEB Sheet'!$B$8*(AA308*P308)*(IF(C308="",1,C308))))</f>
        <v/>
      </c>
      <c r="AD308" s="158" t="str">
        <f>IF(P308="","",((AC308/'SEB Sheet'!$B$9*'SEB Sheet'!$B$5/1000*'SEB Sheet'!$B$7*'SEB Sheet'!$B$6))*1.055)</f>
        <v/>
      </c>
      <c r="AE308" s="146"/>
      <c r="AF308" s="146"/>
      <c r="AG308" s="147" t="str">
        <f>IF(B308="","",(VLOOKUP(B308,'Tree height category'!$A$2:$C$83,2,FALSE)))</f>
        <v/>
      </c>
      <c r="AH308" s="148" t="str">
        <f>IF(B308="","",(VLOOKUP(B308,'Tree height category'!$A$2:$C$83,3,FALSE)))</f>
        <v/>
      </c>
      <c r="AI308" s="161"/>
      <c r="AJ308" s="161"/>
      <c r="AK308" s="161"/>
      <c r="AL308" s="162" t="str">
        <f>IF(B308="","",(VLOOKUP(B308,'Tree height category'!$A$2:$G$77,7,FALSE)))</f>
        <v/>
      </c>
      <c r="AM308" s="163"/>
    </row>
    <row r="309" spans="1:39" x14ac:dyDescent="0.25">
      <c r="A309" s="154">
        <f t="shared" si="55"/>
        <v>303</v>
      </c>
      <c r="B309" s="203"/>
      <c r="C309" s="209"/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7" t="str">
        <f>IF(V309="","",IF((VLOOKUP(V309,'Tree height category'!$E$2:$F$77,2,FALSE))=0,"",(VLOOKUP(V309,'Tree height category'!$E$2:$F$77,2,FALSE))))</f>
        <v/>
      </c>
      <c r="O309" s="207" t="str">
        <f>IF(B309="","",(IF('SEB Sheet'!B$11="","",VLOOKUP('SEB Sheet'!B$11,'IBRA %'!A$4:E$385,4,FALSE))))</f>
        <v/>
      </c>
      <c r="P309" s="27"/>
      <c r="Q309" s="136" t="str">
        <f t="shared" si="44"/>
        <v/>
      </c>
      <c r="R309" s="22">
        <f t="shared" si="45"/>
        <v>0</v>
      </c>
      <c r="S309" s="139" t="str">
        <f t="shared" si="46"/>
        <v/>
      </c>
      <c r="T309" s="39" t="str">
        <f t="shared" si="47"/>
        <v/>
      </c>
      <c r="U309" s="137" t="str">
        <f t="shared" si="48"/>
        <v/>
      </c>
      <c r="V309" s="24" t="str">
        <f>IF(B309="","",VLOOKUP(B309,'Tree height category'!$A$2:$E$83,5,FALSE))</f>
        <v/>
      </c>
      <c r="W309" s="137" t="str">
        <f t="shared" si="53"/>
        <v/>
      </c>
      <c r="X309" s="137" t="str">
        <f t="shared" si="54"/>
        <v/>
      </c>
      <c r="Y309" s="23" t="str">
        <f t="shared" si="49"/>
        <v/>
      </c>
      <c r="Z309" s="25" t="str">
        <f t="shared" si="50"/>
        <v/>
      </c>
      <c r="AA309" s="26" t="str">
        <f t="shared" si="51"/>
        <v/>
      </c>
      <c r="AB309" s="221" t="str">
        <f t="shared" si="52"/>
        <v/>
      </c>
      <c r="AC309" s="26" t="str">
        <f>IF(P309="","",('SEB Sheet'!$B$8*(AA309*P309)*(IF(C309="",1,C309))))</f>
        <v/>
      </c>
      <c r="AD309" s="158" t="str">
        <f>IF(P309="","",((AC309/'SEB Sheet'!$B$9*'SEB Sheet'!$B$5/1000*'SEB Sheet'!$B$7*'SEB Sheet'!$B$6))*1.055)</f>
        <v/>
      </c>
      <c r="AE309" s="146"/>
      <c r="AF309" s="146"/>
      <c r="AG309" s="147" t="str">
        <f>IF(B309="","",(VLOOKUP(B309,'Tree height category'!$A$2:$C$83,2,FALSE)))</f>
        <v/>
      </c>
      <c r="AH309" s="148" t="str">
        <f>IF(B309="","",(VLOOKUP(B309,'Tree height category'!$A$2:$C$83,3,FALSE)))</f>
        <v/>
      </c>
      <c r="AI309" s="161"/>
      <c r="AJ309" s="161"/>
      <c r="AK309" s="161"/>
      <c r="AL309" s="162" t="str">
        <f>IF(B309="","",(VLOOKUP(B309,'Tree height category'!$A$2:$G$77,7,FALSE)))</f>
        <v/>
      </c>
      <c r="AM309" s="163"/>
    </row>
    <row r="310" spans="1:39" x14ac:dyDescent="0.25">
      <c r="A310" s="154">
        <f t="shared" si="55"/>
        <v>304</v>
      </c>
      <c r="B310" s="203"/>
      <c r="C310" s="209"/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7" t="str">
        <f>IF(V310="","",IF((VLOOKUP(V310,'Tree height category'!$E$2:$F$77,2,FALSE))=0,"",(VLOOKUP(V310,'Tree height category'!$E$2:$F$77,2,FALSE))))</f>
        <v/>
      </c>
      <c r="O310" s="207" t="str">
        <f>IF(B310="","",(IF('SEB Sheet'!B$11="","",VLOOKUP('SEB Sheet'!B$11,'IBRA %'!A$4:E$385,4,FALSE))))</f>
        <v/>
      </c>
      <c r="P310" s="27"/>
      <c r="Q310" s="136" t="str">
        <f t="shared" si="44"/>
        <v/>
      </c>
      <c r="R310" s="22">
        <f t="shared" si="45"/>
        <v>0</v>
      </c>
      <c r="S310" s="139" t="str">
        <f t="shared" si="46"/>
        <v/>
      </c>
      <c r="T310" s="39" t="str">
        <f t="shared" si="47"/>
        <v/>
      </c>
      <c r="U310" s="137" t="str">
        <f t="shared" si="48"/>
        <v/>
      </c>
      <c r="V310" s="24" t="str">
        <f>IF(B310="","",VLOOKUP(B310,'Tree height category'!$A$2:$E$83,5,FALSE))</f>
        <v/>
      </c>
      <c r="W310" s="137" t="str">
        <f t="shared" si="53"/>
        <v/>
      </c>
      <c r="X310" s="137" t="str">
        <f t="shared" si="54"/>
        <v/>
      </c>
      <c r="Y310" s="23" t="str">
        <f t="shared" si="49"/>
        <v/>
      </c>
      <c r="Z310" s="25" t="str">
        <f t="shared" si="50"/>
        <v/>
      </c>
      <c r="AA310" s="26" t="str">
        <f t="shared" si="51"/>
        <v/>
      </c>
      <c r="AB310" s="221" t="str">
        <f t="shared" si="52"/>
        <v/>
      </c>
      <c r="AC310" s="26" t="str">
        <f>IF(P310="","",('SEB Sheet'!$B$8*(AA310*P310)*(IF(C310="",1,C310))))</f>
        <v/>
      </c>
      <c r="AD310" s="158" t="str">
        <f>IF(P310="","",((AC310/'SEB Sheet'!$B$9*'SEB Sheet'!$B$5/1000*'SEB Sheet'!$B$7*'SEB Sheet'!$B$6))*1.055)</f>
        <v/>
      </c>
      <c r="AE310" s="146"/>
      <c r="AF310" s="146"/>
      <c r="AG310" s="147" t="str">
        <f>IF(B310="","",(VLOOKUP(B310,'Tree height category'!$A$2:$C$83,2,FALSE)))</f>
        <v/>
      </c>
      <c r="AH310" s="148" t="str">
        <f>IF(B310="","",(VLOOKUP(B310,'Tree height category'!$A$2:$C$83,3,FALSE)))</f>
        <v/>
      </c>
      <c r="AI310" s="161"/>
      <c r="AJ310" s="161"/>
      <c r="AK310" s="161"/>
      <c r="AL310" s="162" t="str">
        <f>IF(B310="","",(VLOOKUP(B310,'Tree height category'!$A$2:$G$77,7,FALSE)))</f>
        <v/>
      </c>
      <c r="AM310" s="163"/>
    </row>
    <row r="311" spans="1:39" x14ac:dyDescent="0.25">
      <c r="A311" s="154">
        <f t="shared" si="55"/>
        <v>305</v>
      </c>
      <c r="B311" s="203"/>
      <c r="C311" s="209"/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7" t="str">
        <f>IF(V311="","",IF((VLOOKUP(V311,'Tree height category'!$E$2:$F$77,2,FALSE))=0,"",(VLOOKUP(V311,'Tree height category'!$E$2:$F$77,2,FALSE))))</f>
        <v/>
      </c>
      <c r="O311" s="207" t="str">
        <f>IF(B311="","",(IF('SEB Sheet'!B$11="","",VLOOKUP('SEB Sheet'!B$11,'IBRA %'!A$4:E$385,4,FALSE))))</f>
        <v/>
      </c>
      <c r="P311" s="27"/>
      <c r="Q311" s="136" t="str">
        <f t="shared" si="44"/>
        <v/>
      </c>
      <c r="R311" s="22">
        <f t="shared" si="45"/>
        <v>0</v>
      </c>
      <c r="S311" s="139" t="str">
        <f t="shared" si="46"/>
        <v/>
      </c>
      <c r="T311" s="39" t="str">
        <f t="shared" si="47"/>
        <v/>
      </c>
      <c r="U311" s="137" t="str">
        <f t="shared" si="48"/>
        <v/>
      </c>
      <c r="V311" s="24" t="str">
        <f>IF(B311="","",VLOOKUP(B311,'Tree height category'!$A$2:$E$83,5,FALSE))</f>
        <v/>
      </c>
      <c r="W311" s="137" t="str">
        <f t="shared" si="53"/>
        <v/>
      </c>
      <c r="X311" s="137" t="str">
        <f t="shared" si="54"/>
        <v/>
      </c>
      <c r="Y311" s="23" t="str">
        <f t="shared" si="49"/>
        <v/>
      </c>
      <c r="Z311" s="25" t="str">
        <f t="shared" si="50"/>
        <v/>
      </c>
      <c r="AA311" s="26" t="str">
        <f t="shared" si="51"/>
        <v/>
      </c>
      <c r="AB311" s="221" t="str">
        <f t="shared" si="52"/>
        <v/>
      </c>
      <c r="AC311" s="26" t="str">
        <f>IF(P311="","",('SEB Sheet'!$B$8*(AA311*P311)*(IF(C311="",1,C311))))</f>
        <v/>
      </c>
      <c r="AD311" s="158" t="str">
        <f>IF(P311="","",((AC311/'SEB Sheet'!$B$9*'SEB Sheet'!$B$5/1000*'SEB Sheet'!$B$7*'SEB Sheet'!$B$6))*1.055)</f>
        <v/>
      </c>
      <c r="AE311" s="146"/>
      <c r="AF311" s="146"/>
      <c r="AG311" s="147" t="str">
        <f>IF(B311="","",(VLOOKUP(B311,'Tree height category'!$A$2:$C$83,2,FALSE)))</f>
        <v/>
      </c>
      <c r="AH311" s="148" t="str">
        <f>IF(B311="","",(VLOOKUP(B311,'Tree height category'!$A$2:$C$83,3,FALSE)))</f>
        <v/>
      </c>
      <c r="AI311" s="161"/>
      <c r="AJ311" s="161"/>
      <c r="AK311" s="161"/>
      <c r="AL311" s="162" t="str">
        <f>IF(B311="","",(VLOOKUP(B311,'Tree height category'!$A$2:$G$77,7,FALSE)))</f>
        <v/>
      </c>
      <c r="AM311" s="163"/>
    </row>
    <row r="312" spans="1:39" x14ac:dyDescent="0.25">
      <c r="A312" s="154">
        <f t="shared" si="55"/>
        <v>306</v>
      </c>
      <c r="B312" s="203"/>
      <c r="C312" s="209"/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7" t="str">
        <f>IF(V312="","",IF((VLOOKUP(V312,'Tree height category'!$E$2:$F$77,2,FALSE))=0,"",(VLOOKUP(V312,'Tree height category'!$E$2:$F$77,2,FALSE))))</f>
        <v/>
      </c>
      <c r="O312" s="207" t="str">
        <f>IF(B312="","",(IF('SEB Sheet'!B$11="","",VLOOKUP('SEB Sheet'!B$11,'IBRA %'!A$4:E$385,4,FALSE))))</f>
        <v/>
      </c>
      <c r="P312" s="27"/>
      <c r="Q312" s="136" t="str">
        <f t="shared" si="44"/>
        <v/>
      </c>
      <c r="R312" s="22">
        <f t="shared" si="45"/>
        <v>0</v>
      </c>
      <c r="S312" s="139" t="str">
        <f t="shared" si="46"/>
        <v/>
      </c>
      <c r="T312" s="39" t="str">
        <f t="shared" si="47"/>
        <v/>
      </c>
      <c r="U312" s="137" t="str">
        <f t="shared" si="48"/>
        <v/>
      </c>
      <c r="V312" s="24" t="str">
        <f>IF(B312="","",VLOOKUP(B312,'Tree height category'!$A$2:$E$83,5,FALSE))</f>
        <v/>
      </c>
      <c r="W312" s="137" t="str">
        <f t="shared" si="53"/>
        <v/>
      </c>
      <c r="X312" s="137" t="str">
        <f t="shared" si="54"/>
        <v/>
      </c>
      <c r="Y312" s="23" t="str">
        <f t="shared" si="49"/>
        <v/>
      </c>
      <c r="Z312" s="25" t="str">
        <f t="shared" si="50"/>
        <v/>
      </c>
      <c r="AA312" s="26" t="str">
        <f t="shared" si="51"/>
        <v/>
      </c>
      <c r="AB312" s="221" t="str">
        <f t="shared" si="52"/>
        <v/>
      </c>
      <c r="AC312" s="26" t="str">
        <f>IF(P312="","",('SEB Sheet'!$B$8*(AA312*P312)*(IF(C312="",1,C312))))</f>
        <v/>
      </c>
      <c r="AD312" s="158" t="str">
        <f>IF(P312="","",((AC312/'SEB Sheet'!$B$9*'SEB Sheet'!$B$5/1000*'SEB Sheet'!$B$7*'SEB Sheet'!$B$6))*1.055)</f>
        <v/>
      </c>
      <c r="AE312" s="146"/>
      <c r="AF312" s="146"/>
      <c r="AG312" s="147" t="str">
        <f>IF(B312="","",(VLOOKUP(B312,'Tree height category'!$A$2:$C$83,2,FALSE)))</f>
        <v/>
      </c>
      <c r="AH312" s="148" t="str">
        <f>IF(B312="","",(VLOOKUP(B312,'Tree height category'!$A$2:$C$83,3,FALSE)))</f>
        <v/>
      </c>
      <c r="AI312" s="161"/>
      <c r="AJ312" s="161"/>
      <c r="AK312" s="161"/>
      <c r="AL312" s="162" t="str">
        <f>IF(B312="","",(VLOOKUP(B312,'Tree height category'!$A$2:$G$77,7,FALSE)))</f>
        <v/>
      </c>
      <c r="AM312" s="163"/>
    </row>
    <row r="313" spans="1:39" x14ac:dyDescent="0.25">
      <c r="A313" s="154">
        <f t="shared" si="55"/>
        <v>307</v>
      </c>
      <c r="B313" s="203"/>
      <c r="C313" s="209"/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7" t="str">
        <f>IF(V313="","",IF((VLOOKUP(V313,'Tree height category'!$E$2:$F$77,2,FALSE))=0,"",(VLOOKUP(V313,'Tree height category'!$E$2:$F$77,2,FALSE))))</f>
        <v/>
      </c>
      <c r="O313" s="207" t="str">
        <f>IF(B313="","",(IF('SEB Sheet'!B$11="","",VLOOKUP('SEB Sheet'!B$11,'IBRA %'!A$4:E$385,4,FALSE))))</f>
        <v/>
      </c>
      <c r="P313" s="27"/>
      <c r="Q313" s="136" t="str">
        <f t="shared" si="44"/>
        <v/>
      </c>
      <c r="R313" s="22">
        <f t="shared" si="45"/>
        <v>0</v>
      </c>
      <c r="S313" s="139" t="str">
        <f t="shared" si="46"/>
        <v/>
      </c>
      <c r="T313" s="39" t="str">
        <f t="shared" si="47"/>
        <v/>
      </c>
      <c r="U313" s="137" t="str">
        <f t="shared" si="48"/>
        <v/>
      </c>
      <c r="V313" s="24" t="str">
        <f>IF(B313="","",VLOOKUP(B313,'Tree height category'!$A$2:$E$83,5,FALSE))</f>
        <v/>
      </c>
      <c r="W313" s="137" t="str">
        <f t="shared" si="53"/>
        <v/>
      </c>
      <c r="X313" s="137" t="str">
        <f t="shared" si="54"/>
        <v/>
      </c>
      <c r="Y313" s="23" t="str">
        <f t="shared" si="49"/>
        <v/>
      </c>
      <c r="Z313" s="25" t="str">
        <f t="shared" si="50"/>
        <v/>
      </c>
      <c r="AA313" s="26" t="str">
        <f t="shared" si="51"/>
        <v/>
      </c>
      <c r="AB313" s="221" t="str">
        <f t="shared" si="52"/>
        <v/>
      </c>
      <c r="AC313" s="26" t="str">
        <f>IF(P313="","",('SEB Sheet'!$B$8*(AA313*P313)*(IF(C313="",1,C313))))</f>
        <v/>
      </c>
      <c r="AD313" s="158" t="str">
        <f>IF(P313="","",((AC313/'SEB Sheet'!$B$9*'SEB Sheet'!$B$5/1000*'SEB Sheet'!$B$7*'SEB Sheet'!$B$6))*1.055)</f>
        <v/>
      </c>
      <c r="AE313" s="146"/>
      <c r="AF313" s="146"/>
      <c r="AG313" s="147" t="str">
        <f>IF(B313="","",(VLOOKUP(B313,'Tree height category'!$A$2:$C$83,2,FALSE)))</f>
        <v/>
      </c>
      <c r="AH313" s="148" t="str">
        <f>IF(B313="","",(VLOOKUP(B313,'Tree height category'!$A$2:$C$83,3,FALSE)))</f>
        <v/>
      </c>
      <c r="AI313" s="161"/>
      <c r="AJ313" s="161"/>
      <c r="AK313" s="161"/>
      <c r="AL313" s="162" t="str">
        <f>IF(B313="","",(VLOOKUP(B313,'Tree height category'!$A$2:$G$77,7,FALSE)))</f>
        <v/>
      </c>
      <c r="AM313" s="163"/>
    </row>
    <row r="314" spans="1:39" x14ac:dyDescent="0.25">
      <c r="A314" s="154">
        <f t="shared" si="55"/>
        <v>308</v>
      </c>
      <c r="B314" s="203"/>
      <c r="C314" s="209"/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7" t="str">
        <f>IF(V314="","",IF((VLOOKUP(V314,'Tree height category'!$E$2:$F$77,2,FALSE))=0,"",(VLOOKUP(V314,'Tree height category'!$E$2:$F$77,2,FALSE))))</f>
        <v/>
      </c>
      <c r="O314" s="207" t="str">
        <f>IF(B314="","",(IF('SEB Sheet'!B$11="","",VLOOKUP('SEB Sheet'!B$11,'IBRA %'!A$4:E$385,4,FALSE))))</f>
        <v/>
      </c>
      <c r="P314" s="27"/>
      <c r="Q314" s="136" t="str">
        <f t="shared" si="44"/>
        <v/>
      </c>
      <c r="R314" s="22">
        <f t="shared" si="45"/>
        <v>0</v>
      </c>
      <c r="S314" s="139" t="str">
        <f t="shared" si="46"/>
        <v/>
      </c>
      <c r="T314" s="39" t="str">
        <f t="shared" si="47"/>
        <v/>
      </c>
      <c r="U314" s="137" t="str">
        <f t="shared" si="48"/>
        <v/>
      </c>
      <c r="V314" s="24" t="str">
        <f>IF(B314="","",VLOOKUP(B314,'Tree height category'!$A$2:$E$83,5,FALSE))</f>
        <v/>
      </c>
      <c r="W314" s="137" t="str">
        <f t="shared" si="53"/>
        <v/>
      </c>
      <c r="X314" s="137" t="str">
        <f t="shared" si="54"/>
        <v/>
      </c>
      <c r="Y314" s="23" t="str">
        <f t="shared" si="49"/>
        <v/>
      </c>
      <c r="Z314" s="25" t="str">
        <f t="shared" si="50"/>
        <v/>
      </c>
      <c r="AA314" s="26" t="str">
        <f t="shared" si="51"/>
        <v/>
      </c>
      <c r="AB314" s="221" t="str">
        <f t="shared" si="52"/>
        <v/>
      </c>
      <c r="AC314" s="26" t="str">
        <f>IF(P314="","",('SEB Sheet'!$B$8*(AA314*P314)*(IF(C314="",1,C314))))</f>
        <v/>
      </c>
      <c r="AD314" s="158" t="str">
        <f>IF(P314="","",((AC314/'SEB Sheet'!$B$9*'SEB Sheet'!$B$5/1000*'SEB Sheet'!$B$7*'SEB Sheet'!$B$6))*1.055)</f>
        <v/>
      </c>
      <c r="AE314" s="146"/>
      <c r="AF314" s="146"/>
      <c r="AG314" s="147" t="str">
        <f>IF(B314="","",(VLOOKUP(B314,'Tree height category'!$A$2:$C$83,2,FALSE)))</f>
        <v/>
      </c>
      <c r="AH314" s="148" t="str">
        <f>IF(B314="","",(VLOOKUP(B314,'Tree height category'!$A$2:$C$83,3,FALSE)))</f>
        <v/>
      </c>
      <c r="AI314" s="161"/>
      <c r="AJ314" s="161"/>
      <c r="AK314" s="161"/>
      <c r="AL314" s="162" t="str">
        <f>IF(B314="","",(VLOOKUP(B314,'Tree height category'!$A$2:$G$77,7,FALSE)))</f>
        <v/>
      </c>
      <c r="AM314" s="163"/>
    </row>
    <row r="315" spans="1:39" x14ac:dyDescent="0.25">
      <c r="A315" s="154">
        <f t="shared" si="55"/>
        <v>309</v>
      </c>
      <c r="B315" s="203"/>
      <c r="C315" s="209"/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7" t="str">
        <f>IF(V315="","",IF((VLOOKUP(V315,'Tree height category'!$E$2:$F$77,2,FALSE))=0,"",(VLOOKUP(V315,'Tree height category'!$E$2:$F$77,2,FALSE))))</f>
        <v/>
      </c>
      <c r="O315" s="207" t="str">
        <f>IF(B315="","",(IF('SEB Sheet'!B$11="","",VLOOKUP('SEB Sheet'!B$11,'IBRA %'!A$4:E$385,4,FALSE))))</f>
        <v/>
      </c>
      <c r="P315" s="27"/>
      <c r="Q315" s="136" t="str">
        <f t="shared" si="44"/>
        <v/>
      </c>
      <c r="R315" s="22">
        <f t="shared" si="45"/>
        <v>0</v>
      </c>
      <c r="S315" s="139" t="str">
        <f t="shared" si="46"/>
        <v/>
      </c>
      <c r="T315" s="39" t="str">
        <f t="shared" si="47"/>
        <v/>
      </c>
      <c r="U315" s="137" t="str">
        <f t="shared" si="48"/>
        <v/>
      </c>
      <c r="V315" s="24" t="str">
        <f>IF(B315="","",VLOOKUP(B315,'Tree height category'!$A$2:$E$83,5,FALSE))</f>
        <v/>
      </c>
      <c r="W315" s="137" t="str">
        <f t="shared" si="53"/>
        <v/>
      </c>
      <c r="X315" s="137" t="str">
        <f t="shared" si="54"/>
        <v/>
      </c>
      <c r="Y315" s="23" t="str">
        <f t="shared" si="49"/>
        <v/>
      </c>
      <c r="Z315" s="25" t="str">
        <f t="shared" si="50"/>
        <v/>
      </c>
      <c r="AA315" s="26" t="str">
        <f t="shared" si="51"/>
        <v/>
      </c>
      <c r="AB315" s="221" t="str">
        <f t="shared" si="52"/>
        <v/>
      </c>
      <c r="AC315" s="26" t="str">
        <f>IF(P315="","",('SEB Sheet'!$B$8*(AA315*P315)*(IF(C315="",1,C315))))</f>
        <v/>
      </c>
      <c r="AD315" s="158" t="str">
        <f>IF(P315="","",((AC315/'SEB Sheet'!$B$9*'SEB Sheet'!$B$5/1000*'SEB Sheet'!$B$7*'SEB Sheet'!$B$6))*1.055)</f>
        <v/>
      </c>
      <c r="AE315" s="146"/>
      <c r="AF315" s="146"/>
      <c r="AG315" s="147" t="str">
        <f>IF(B315="","",(VLOOKUP(B315,'Tree height category'!$A$2:$C$83,2,FALSE)))</f>
        <v/>
      </c>
      <c r="AH315" s="148" t="str">
        <f>IF(B315="","",(VLOOKUP(B315,'Tree height category'!$A$2:$C$83,3,FALSE)))</f>
        <v/>
      </c>
      <c r="AI315" s="161"/>
      <c r="AJ315" s="161"/>
      <c r="AK315" s="161"/>
      <c r="AL315" s="162" t="str">
        <f>IF(B315="","",(VLOOKUP(B315,'Tree height category'!$A$2:$G$77,7,FALSE)))</f>
        <v/>
      </c>
      <c r="AM315" s="163"/>
    </row>
    <row r="316" spans="1:39" x14ac:dyDescent="0.25">
      <c r="A316" s="154">
        <f t="shared" si="55"/>
        <v>310</v>
      </c>
      <c r="B316" s="203"/>
      <c r="C316" s="209"/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7" t="str">
        <f>IF(V316="","",IF((VLOOKUP(V316,'Tree height category'!$E$2:$F$77,2,FALSE))=0,"",(VLOOKUP(V316,'Tree height category'!$E$2:$F$77,2,FALSE))))</f>
        <v/>
      </c>
      <c r="O316" s="207" t="str">
        <f>IF(B316="","",(IF('SEB Sheet'!B$11="","",VLOOKUP('SEB Sheet'!B$11,'IBRA %'!A$4:E$385,4,FALSE))))</f>
        <v/>
      </c>
      <c r="P316" s="27"/>
      <c r="Q316" s="136" t="str">
        <f t="shared" si="44"/>
        <v/>
      </c>
      <c r="R316" s="22">
        <f t="shared" si="45"/>
        <v>0</v>
      </c>
      <c r="S316" s="139" t="str">
        <f t="shared" si="46"/>
        <v/>
      </c>
      <c r="T316" s="39" t="str">
        <f t="shared" si="47"/>
        <v/>
      </c>
      <c r="U316" s="137" t="str">
        <f t="shared" si="48"/>
        <v/>
      </c>
      <c r="V316" s="24" t="str">
        <f>IF(B316="","",VLOOKUP(B316,'Tree height category'!$A$2:$E$83,5,FALSE))</f>
        <v/>
      </c>
      <c r="W316" s="137" t="str">
        <f t="shared" si="53"/>
        <v/>
      </c>
      <c r="X316" s="137" t="str">
        <f t="shared" si="54"/>
        <v/>
      </c>
      <c r="Y316" s="23" t="str">
        <f t="shared" si="49"/>
        <v/>
      </c>
      <c r="Z316" s="25" t="str">
        <f t="shared" si="50"/>
        <v/>
      </c>
      <c r="AA316" s="26" t="str">
        <f t="shared" si="51"/>
        <v/>
      </c>
      <c r="AB316" s="221" t="str">
        <f t="shared" si="52"/>
        <v/>
      </c>
      <c r="AC316" s="26" t="str">
        <f>IF(P316="","",('SEB Sheet'!$B$8*(AA316*P316)*(IF(C316="",1,C316))))</f>
        <v/>
      </c>
      <c r="AD316" s="158" t="str">
        <f>IF(P316="","",((AC316/'SEB Sheet'!$B$9*'SEB Sheet'!$B$5/1000*'SEB Sheet'!$B$7*'SEB Sheet'!$B$6))*1.055)</f>
        <v/>
      </c>
      <c r="AE316" s="146"/>
      <c r="AF316" s="146"/>
      <c r="AG316" s="147" t="str">
        <f>IF(B316="","",(VLOOKUP(B316,'Tree height category'!$A$2:$C$83,2,FALSE)))</f>
        <v/>
      </c>
      <c r="AH316" s="148" t="str">
        <f>IF(B316="","",(VLOOKUP(B316,'Tree height category'!$A$2:$C$83,3,FALSE)))</f>
        <v/>
      </c>
      <c r="AI316" s="161"/>
      <c r="AJ316" s="161"/>
      <c r="AK316" s="161"/>
      <c r="AL316" s="162" t="str">
        <f>IF(B316="","",(VLOOKUP(B316,'Tree height category'!$A$2:$G$77,7,FALSE)))</f>
        <v/>
      </c>
      <c r="AM316" s="163"/>
    </row>
    <row r="317" spans="1:39" x14ac:dyDescent="0.25">
      <c r="A317" s="154">
        <f t="shared" si="55"/>
        <v>311</v>
      </c>
      <c r="B317" s="203"/>
      <c r="C317" s="209"/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7" t="str">
        <f>IF(V317="","",IF((VLOOKUP(V317,'Tree height category'!$E$2:$F$77,2,FALSE))=0,"",(VLOOKUP(V317,'Tree height category'!$E$2:$F$77,2,FALSE))))</f>
        <v/>
      </c>
      <c r="O317" s="207" t="str">
        <f>IF(B317="","",(IF('SEB Sheet'!B$11="","",VLOOKUP('SEB Sheet'!B$11,'IBRA %'!A$4:E$385,4,FALSE))))</f>
        <v/>
      </c>
      <c r="P317" s="27"/>
      <c r="Q317" s="136" t="str">
        <f t="shared" si="44"/>
        <v/>
      </c>
      <c r="R317" s="22">
        <f t="shared" si="45"/>
        <v>0</v>
      </c>
      <c r="S317" s="139" t="str">
        <f t="shared" si="46"/>
        <v/>
      </c>
      <c r="T317" s="39" t="str">
        <f t="shared" si="47"/>
        <v/>
      </c>
      <c r="U317" s="137" t="str">
        <f t="shared" si="48"/>
        <v/>
      </c>
      <c r="V317" s="24" t="str">
        <f>IF(B317="","",VLOOKUP(B317,'Tree height category'!$A$2:$E$83,5,FALSE))</f>
        <v/>
      </c>
      <c r="W317" s="137" t="str">
        <f t="shared" si="53"/>
        <v/>
      </c>
      <c r="X317" s="137" t="str">
        <f t="shared" si="54"/>
        <v/>
      </c>
      <c r="Y317" s="23" t="str">
        <f t="shared" si="49"/>
        <v/>
      </c>
      <c r="Z317" s="25" t="str">
        <f t="shared" si="50"/>
        <v/>
      </c>
      <c r="AA317" s="26" t="str">
        <f t="shared" si="51"/>
        <v/>
      </c>
      <c r="AB317" s="221" t="str">
        <f t="shared" si="52"/>
        <v/>
      </c>
      <c r="AC317" s="26" t="str">
        <f>IF(P317="","",('SEB Sheet'!$B$8*(AA317*P317)*(IF(C317="",1,C317))))</f>
        <v/>
      </c>
      <c r="AD317" s="158" t="str">
        <f>IF(P317="","",((AC317/'SEB Sheet'!$B$9*'SEB Sheet'!$B$5/1000*'SEB Sheet'!$B$7*'SEB Sheet'!$B$6))*1.055)</f>
        <v/>
      </c>
      <c r="AE317" s="146"/>
      <c r="AF317" s="146"/>
      <c r="AG317" s="147" t="str">
        <f>IF(B317="","",(VLOOKUP(B317,'Tree height category'!$A$2:$C$83,2,FALSE)))</f>
        <v/>
      </c>
      <c r="AH317" s="148" t="str">
        <f>IF(B317="","",(VLOOKUP(B317,'Tree height category'!$A$2:$C$83,3,FALSE)))</f>
        <v/>
      </c>
      <c r="AI317" s="161"/>
      <c r="AJ317" s="161"/>
      <c r="AK317" s="161"/>
      <c r="AL317" s="162" t="str">
        <f>IF(B317="","",(VLOOKUP(B317,'Tree height category'!$A$2:$G$77,7,FALSE)))</f>
        <v/>
      </c>
      <c r="AM317" s="163"/>
    </row>
    <row r="318" spans="1:39" x14ac:dyDescent="0.25">
      <c r="A318" s="154">
        <f t="shared" si="55"/>
        <v>312</v>
      </c>
      <c r="B318" s="203"/>
      <c r="C318" s="209"/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7" t="str">
        <f>IF(V318="","",IF((VLOOKUP(V318,'Tree height category'!$E$2:$F$77,2,FALSE))=0,"",(VLOOKUP(V318,'Tree height category'!$E$2:$F$77,2,FALSE))))</f>
        <v/>
      </c>
      <c r="O318" s="207" t="str">
        <f>IF(B318="","",(IF('SEB Sheet'!B$11="","",VLOOKUP('SEB Sheet'!B$11,'IBRA %'!A$4:E$385,4,FALSE))))</f>
        <v/>
      </c>
      <c r="P318" s="27"/>
      <c r="Q318" s="136" t="str">
        <f t="shared" si="44"/>
        <v/>
      </c>
      <c r="R318" s="22">
        <f t="shared" si="45"/>
        <v>0</v>
      </c>
      <c r="S318" s="139" t="str">
        <f t="shared" si="46"/>
        <v/>
      </c>
      <c r="T318" s="39" t="str">
        <f t="shared" si="47"/>
        <v/>
      </c>
      <c r="U318" s="137" t="str">
        <f t="shared" si="48"/>
        <v/>
      </c>
      <c r="V318" s="24" t="str">
        <f>IF(B318="","",VLOOKUP(B318,'Tree height category'!$A$2:$E$83,5,FALSE))</f>
        <v/>
      </c>
      <c r="W318" s="137" t="str">
        <f t="shared" si="53"/>
        <v/>
      </c>
      <c r="X318" s="137" t="str">
        <f t="shared" si="54"/>
        <v/>
      </c>
      <c r="Y318" s="23" t="str">
        <f t="shared" si="49"/>
        <v/>
      </c>
      <c r="Z318" s="25" t="str">
        <f t="shared" si="50"/>
        <v/>
      </c>
      <c r="AA318" s="26" t="str">
        <f t="shared" si="51"/>
        <v/>
      </c>
      <c r="AB318" s="221" t="str">
        <f t="shared" si="52"/>
        <v/>
      </c>
      <c r="AC318" s="26" t="str">
        <f>IF(P318="","",('SEB Sheet'!$B$8*(AA318*P318)*(IF(C318="",1,C318))))</f>
        <v/>
      </c>
      <c r="AD318" s="158" t="str">
        <f>IF(P318="","",((AC318/'SEB Sheet'!$B$9*'SEB Sheet'!$B$5/1000*'SEB Sheet'!$B$7*'SEB Sheet'!$B$6))*1.055)</f>
        <v/>
      </c>
      <c r="AE318" s="146"/>
      <c r="AF318" s="146"/>
      <c r="AG318" s="147" t="str">
        <f>IF(B318="","",(VLOOKUP(B318,'Tree height category'!$A$2:$C$83,2,FALSE)))</f>
        <v/>
      </c>
      <c r="AH318" s="148" t="str">
        <f>IF(B318="","",(VLOOKUP(B318,'Tree height category'!$A$2:$C$83,3,FALSE)))</f>
        <v/>
      </c>
      <c r="AI318" s="161"/>
      <c r="AJ318" s="161"/>
      <c r="AK318" s="161"/>
      <c r="AL318" s="162" t="str">
        <f>IF(B318="","",(VLOOKUP(B318,'Tree height category'!$A$2:$G$77,7,FALSE)))</f>
        <v/>
      </c>
      <c r="AM318" s="163"/>
    </row>
    <row r="319" spans="1:39" x14ac:dyDescent="0.25">
      <c r="A319" s="154">
        <f t="shared" si="55"/>
        <v>313</v>
      </c>
      <c r="B319" s="203"/>
      <c r="C319" s="209"/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7" t="str">
        <f>IF(V319="","",IF((VLOOKUP(V319,'Tree height category'!$E$2:$F$77,2,FALSE))=0,"",(VLOOKUP(V319,'Tree height category'!$E$2:$F$77,2,FALSE))))</f>
        <v/>
      </c>
      <c r="O319" s="207" t="str">
        <f>IF(B319="","",(IF('SEB Sheet'!B$11="","",VLOOKUP('SEB Sheet'!B$11,'IBRA %'!A$4:E$385,4,FALSE))))</f>
        <v/>
      </c>
      <c r="P319" s="27"/>
      <c r="Q319" s="136" t="str">
        <f t="shared" si="44"/>
        <v/>
      </c>
      <c r="R319" s="22">
        <f t="shared" si="45"/>
        <v>0</v>
      </c>
      <c r="S319" s="139" t="str">
        <f t="shared" si="46"/>
        <v/>
      </c>
      <c r="T319" s="39" t="str">
        <f t="shared" si="47"/>
        <v/>
      </c>
      <c r="U319" s="137" t="str">
        <f t="shared" si="48"/>
        <v/>
      </c>
      <c r="V319" s="24" t="str">
        <f>IF(B319="","",VLOOKUP(B319,'Tree height category'!$A$2:$E$83,5,FALSE))</f>
        <v/>
      </c>
      <c r="W319" s="137" t="str">
        <f t="shared" si="53"/>
        <v/>
      </c>
      <c r="X319" s="137" t="str">
        <f t="shared" si="54"/>
        <v/>
      </c>
      <c r="Y319" s="23" t="str">
        <f t="shared" si="49"/>
        <v/>
      </c>
      <c r="Z319" s="25" t="str">
        <f t="shared" si="50"/>
        <v/>
      </c>
      <c r="AA319" s="26" t="str">
        <f t="shared" si="51"/>
        <v/>
      </c>
      <c r="AB319" s="221" t="str">
        <f t="shared" si="52"/>
        <v/>
      </c>
      <c r="AC319" s="26" t="str">
        <f>IF(P319="","",('SEB Sheet'!$B$8*(AA319*P319)*(IF(C319="",1,C319))))</f>
        <v/>
      </c>
      <c r="AD319" s="158" t="str">
        <f>IF(P319="","",((AC319/'SEB Sheet'!$B$9*'SEB Sheet'!$B$5/1000*'SEB Sheet'!$B$7*'SEB Sheet'!$B$6))*1.055)</f>
        <v/>
      </c>
      <c r="AE319" s="146"/>
      <c r="AF319" s="146"/>
      <c r="AG319" s="147" t="str">
        <f>IF(B319="","",(VLOOKUP(B319,'Tree height category'!$A$2:$C$83,2,FALSE)))</f>
        <v/>
      </c>
      <c r="AH319" s="148" t="str">
        <f>IF(B319="","",(VLOOKUP(B319,'Tree height category'!$A$2:$C$83,3,FALSE)))</f>
        <v/>
      </c>
      <c r="AI319" s="161"/>
      <c r="AJ319" s="161"/>
      <c r="AK319" s="161"/>
      <c r="AL319" s="162" t="str">
        <f>IF(B319="","",(VLOOKUP(B319,'Tree height category'!$A$2:$G$77,7,FALSE)))</f>
        <v/>
      </c>
      <c r="AM319" s="163"/>
    </row>
    <row r="320" spans="1:39" x14ac:dyDescent="0.25">
      <c r="A320" s="154">
        <f t="shared" si="55"/>
        <v>314</v>
      </c>
      <c r="B320" s="203"/>
      <c r="C320" s="209"/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7" t="str">
        <f>IF(V320="","",IF((VLOOKUP(V320,'Tree height category'!$E$2:$F$77,2,FALSE))=0,"",(VLOOKUP(V320,'Tree height category'!$E$2:$F$77,2,FALSE))))</f>
        <v/>
      </c>
      <c r="O320" s="207" t="str">
        <f>IF(B320="","",(IF('SEB Sheet'!B$11="","",VLOOKUP('SEB Sheet'!B$11,'IBRA %'!A$4:E$385,4,FALSE))))</f>
        <v/>
      </c>
      <c r="P320" s="27"/>
      <c r="Q320" s="136" t="str">
        <f t="shared" si="44"/>
        <v/>
      </c>
      <c r="R320" s="22">
        <f t="shared" si="45"/>
        <v>0</v>
      </c>
      <c r="S320" s="139" t="str">
        <f t="shared" si="46"/>
        <v/>
      </c>
      <c r="T320" s="39" t="str">
        <f t="shared" si="47"/>
        <v/>
      </c>
      <c r="U320" s="137" t="str">
        <f t="shared" si="48"/>
        <v/>
      </c>
      <c r="V320" s="24" t="str">
        <f>IF(B320="","",VLOOKUP(B320,'Tree height category'!$A$2:$E$83,5,FALSE))</f>
        <v/>
      </c>
      <c r="W320" s="137" t="str">
        <f t="shared" si="53"/>
        <v/>
      </c>
      <c r="X320" s="137" t="str">
        <f t="shared" si="54"/>
        <v/>
      </c>
      <c r="Y320" s="23" t="str">
        <f t="shared" si="49"/>
        <v/>
      </c>
      <c r="Z320" s="25" t="str">
        <f t="shared" si="50"/>
        <v/>
      </c>
      <c r="AA320" s="26" t="str">
        <f t="shared" si="51"/>
        <v/>
      </c>
      <c r="AB320" s="221" t="str">
        <f t="shared" si="52"/>
        <v/>
      </c>
      <c r="AC320" s="26" t="str">
        <f>IF(P320="","",('SEB Sheet'!$B$8*(AA320*P320)*(IF(C320="",1,C320))))</f>
        <v/>
      </c>
      <c r="AD320" s="158" t="str">
        <f>IF(P320="","",((AC320/'SEB Sheet'!$B$9*'SEB Sheet'!$B$5/1000*'SEB Sheet'!$B$7*'SEB Sheet'!$B$6))*1.055)</f>
        <v/>
      </c>
      <c r="AE320" s="146"/>
      <c r="AF320" s="146"/>
      <c r="AG320" s="147" t="str">
        <f>IF(B320="","",(VLOOKUP(B320,'Tree height category'!$A$2:$C$83,2,FALSE)))</f>
        <v/>
      </c>
      <c r="AH320" s="148" t="str">
        <f>IF(B320="","",(VLOOKUP(B320,'Tree height category'!$A$2:$C$83,3,FALSE)))</f>
        <v/>
      </c>
      <c r="AI320" s="161"/>
      <c r="AJ320" s="161"/>
      <c r="AK320" s="161"/>
      <c r="AL320" s="162" t="str">
        <f>IF(B320="","",(VLOOKUP(B320,'Tree height category'!$A$2:$G$77,7,FALSE)))</f>
        <v/>
      </c>
      <c r="AM320" s="163"/>
    </row>
    <row r="321" spans="1:39" x14ac:dyDescent="0.25">
      <c r="A321" s="154">
        <f t="shared" si="55"/>
        <v>315</v>
      </c>
      <c r="B321" s="203"/>
      <c r="C321" s="209"/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7" t="str">
        <f>IF(V321="","",IF((VLOOKUP(V321,'Tree height category'!$E$2:$F$77,2,FALSE))=0,"",(VLOOKUP(V321,'Tree height category'!$E$2:$F$77,2,FALSE))))</f>
        <v/>
      </c>
      <c r="O321" s="207" t="str">
        <f>IF(B321="","",(IF('SEB Sheet'!B$11="","",VLOOKUP('SEB Sheet'!B$11,'IBRA %'!A$4:E$385,4,FALSE))))</f>
        <v/>
      </c>
      <c r="P321" s="27"/>
      <c r="Q321" s="136" t="str">
        <f t="shared" si="44"/>
        <v/>
      </c>
      <c r="R321" s="22">
        <f t="shared" si="45"/>
        <v>0</v>
      </c>
      <c r="S321" s="139" t="str">
        <f t="shared" si="46"/>
        <v/>
      </c>
      <c r="T321" s="39" t="str">
        <f t="shared" si="47"/>
        <v/>
      </c>
      <c r="U321" s="137" t="str">
        <f t="shared" si="48"/>
        <v/>
      </c>
      <c r="V321" s="24" t="str">
        <f>IF(B321="","",VLOOKUP(B321,'Tree height category'!$A$2:$E$83,5,FALSE))</f>
        <v/>
      </c>
      <c r="W321" s="137" t="str">
        <f t="shared" si="53"/>
        <v/>
      </c>
      <c r="X321" s="137" t="str">
        <f t="shared" si="54"/>
        <v/>
      </c>
      <c r="Y321" s="23" t="str">
        <f t="shared" si="49"/>
        <v/>
      </c>
      <c r="Z321" s="25" t="str">
        <f t="shared" si="50"/>
        <v/>
      </c>
      <c r="AA321" s="26" t="str">
        <f t="shared" si="51"/>
        <v/>
      </c>
      <c r="AB321" s="221" t="str">
        <f t="shared" si="52"/>
        <v/>
      </c>
      <c r="AC321" s="26" t="str">
        <f>IF(P321="","",('SEB Sheet'!$B$8*(AA321*P321)*(IF(C321="",1,C321))))</f>
        <v/>
      </c>
      <c r="AD321" s="158" t="str">
        <f>IF(P321="","",((AC321/'SEB Sheet'!$B$9*'SEB Sheet'!$B$5/1000*'SEB Sheet'!$B$7*'SEB Sheet'!$B$6))*1.055)</f>
        <v/>
      </c>
      <c r="AE321" s="146"/>
      <c r="AF321" s="146"/>
      <c r="AG321" s="147" t="str">
        <f>IF(B321="","",(VLOOKUP(B321,'Tree height category'!$A$2:$C$83,2,FALSE)))</f>
        <v/>
      </c>
      <c r="AH321" s="148" t="str">
        <f>IF(B321="","",(VLOOKUP(B321,'Tree height category'!$A$2:$C$83,3,FALSE)))</f>
        <v/>
      </c>
      <c r="AI321" s="161"/>
      <c r="AJ321" s="161"/>
      <c r="AK321" s="161"/>
      <c r="AL321" s="162" t="str">
        <f>IF(B321="","",(VLOOKUP(B321,'Tree height category'!$A$2:$G$77,7,FALSE)))</f>
        <v/>
      </c>
      <c r="AM321" s="163"/>
    </row>
    <row r="322" spans="1:39" x14ac:dyDescent="0.25">
      <c r="A322" s="154">
        <f t="shared" si="55"/>
        <v>316</v>
      </c>
      <c r="B322" s="203"/>
      <c r="C322" s="209"/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7" t="str">
        <f>IF(V322="","",IF((VLOOKUP(V322,'Tree height category'!$E$2:$F$77,2,FALSE))=0,"",(VLOOKUP(V322,'Tree height category'!$E$2:$F$77,2,FALSE))))</f>
        <v/>
      </c>
      <c r="O322" s="207" t="str">
        <f>IF(B322="","",(IF('SEB Sheet'!B$11="","",VLOOKUP('SEB Sheet'!B$11,'IBRA %'!A$4:E$385,4,FALSE))))</f>
        <v/>
      </c>
      <c r="P322" s="27"/>
      <c r="Q322" s="136" t="str">
        <f t="shared" si="44"/>
        <v/>
      </c>
      <c r="R322" s="22">
        <f t="shared" si="45"/>
        <v>0</v>
      </c>
      <c r="S322" s="139" t="str">
        <f t="shared" si="46"/>
        <v/>
      </c>
      <c r="T322" s="39" t="str">
        <f t="shared" si="47"/>
        <v/>
      </c>
      <c r="U322" s="137" t="str">
        <f t="shared" si="48"/>
        <v/>
      </c>
      <c r="V322" s="24" t="str">
        <f>IF(B322="","",VLOOKUP(B322,'Tree height category'!$A$2:$E$83,5,FALSE))</f>
        <v/>
      </c>
      <c r="W322" s="137" t="str">
        <f t="shared" si="53"/>
        <v/>
      </c>
      <c r="X322" s="137" t="str">
        <f t="shared" si="54"/>
        <v/>
      </c>
      <c r="Y322" s="23" t="str">
        <f t="shared" si="49"/>
        <v/>
      </c>
      <c r="Z322" s="25" t="str">
        <f t="shared" si="50"/>
        <v/>
      </c>
      <c r="AA322" s="26" t="str">
        <f t="shared" si="51"/>
        <v/>
      </c>
      <c r="AB322" s="221" t="str">
        <f t="shared" si="52"/>
        <v/>
      </c>
      <c r="AC322" s="26" t="str">
        <f>IF(P322="","",('SEB Sheet'!$B$8*(AA322*P322)*(IF(C322="",1,C322))))</f>
        <v/>
      </c>
      <c r="AD322" s="158" t="str">
        <f>IF(P322="","",((AC322/'SEB Sheet'!$B$9*'SEB Sheet'!$B$5/1000*'SEB Sheet'!$B$7*'SEB Sheet'!$B$6))*1.055)</f>
        <v/>
      </c>
      <c r="AE322" s="146"/>
      <c r="AF322" s="146"/>
      <c r="AG322" s="147" t="str">
        <f>IF(B322="","",(VLOOKUP(B322,'Tree height category'!$A$2:$C$83,2,FALSE)))</f>
        <v/>
      </c>
      <c r="AH322" s="148" t="str">
        <f>IF(B322="","",(VLOOKUP(B322,'Tree height category'!$A$2:$C$83,3,FALSE)))</f>
        <v/>
      </c>
      <c r="AI322" s="161"/>
      <c r="AJ322" s="161"/>
      <c r="AK322" s="161"/>
      <c r="AL322" s="162" t="str">
        <f>IF(B322="","",(VLOOKUP(B322,'Tree height category'!$A$2:$G$77,7,FALSE)))</f>
        <v/>
      </c>
      <c r="AM322" s="163"/>
    </row>
    <row r="323" spans="1:39" x14ac:dyDescent="0.25">
      <c r="A323" s="154">
        <f t="shared" si="55"/>
        <v>317</v>
      </c>
      <c r="B323" s="203"/>
      <c r="C323" s="209"/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7" t="str">
        <f>IF(V323="","",IF((VLOOKUP(V323,'Tree height category'!$E$2:$F$77,2,FALSE))=0,"",(VLOOKUP(V323,'Tree height category'!$E$2:$F$77,2,FALSE))))</f>
        <v/>
      </c>
      <c r="O323" s="207" t="str">
        <f>IF(B323="","",(IF('SEB Sheet'!B$11="","",VLOOKUP('SEB Sheet'!B$11,'IBRA %'!A$4:E$385,4,FALSE))))</f>
        <v/>
      </c>
      <c r="P323" s="27"/>
      <c r="Q323" s="136" t="str">
        <f t="shared" si="44"/>
        <v/>
      </c>
      <c r="R323" s="22">
        <f t="shared" si="45"/>
        <v>0</v>
      </c>
      <c r="S323" s="139" t="str">
        <f t="shared" si="46"/>
        <v/>
      </c>
      <c r="T323" s="39" t="str">
        <f t="shared" si="47"/>
        <v/>
      </c>
      <c r="U323" s="137" t="str">
        <f t="shared" si="48"/>
        <v/>
      </c>
      <c r="V323" s="24" t="str">
        <f>IF(B323="","",VLOOKUP(B323,'Tree height category'!$A$2:$E$83,5,FALSE))</f>
        <v/>
      </c>
      <c r="W323" s="137" t="str">
        <f t="shared" si="53"/>
        <v/>
      </c>
      <c r="X323" s="137" t="str">
        <f t="shared" si="54"/>
        <v/>
      </c>
      <c r="Y323" s="23" t="str">
        <f t="shared" si="49"/>
        <v/>
      </c>
      <c r="Z323" s="25" t="str">
        <f t="shared" si="50"/>
        <v/>
      </c>
      <c r="AA323" s="26" t="str">
        <f t="shared" si="51"/>
        <v/>
      </c>
      <c r="AB323" s="221" t="str">
        <f t="shared" si="52"/>
        <v/>
      </c>
      <c r="AC323" s="26" t="str">
        <f>IF(P323="","",('SEB Sheet'!$B$8*(AA323*P323)*(IF(C323="",1,C323))))</f>
        <v/>
      </c>
      <c r="AD323" s="158" t="str">
        <f>IF(P323="","",((AC323/'SEB Sheet'!$B$9*'SEB Sheet'!$B$5/1000*'SEB Sheet'!$B$7*'SEB Sheet'!$B$6))*1.055)</f>
        <v/>
      </c>
      <c r="AE323" s="146"/>
      <c r="AF323" s="146"/>
      <c r="AG323" s="147" t="str">
        <f>IF(B323="","",(VLOOKUP(B323,'Tree height category'!$A$2:$C$83,2,FALSE)))</f>
        <v/>
      </c>
      <c r="AH323" s="148" t="str">
        <f>IF(B323="","",(VLOOKUP(B323,'Tree height category'!$A$2:$C$83,3,FALSE)))</f>
        <v/>
      </c>
      <c r="AI323" s="161"/>
      <c r="AJ323" s="161"/>
      <c r="AK323" s="161"/>
      <c r="AL323" s="162" t="str">
        <f>IF(B323="","",(VLOOKUP(B323,'Tree height category'!$A$2:$G$77,7,FALSE)))</f>
        <v/>
      </c>
      <c r="AM323" s="163"/>
    </row>
    <row r="324" spans="1:39" x14ac:dyDescent="0.25">
      <c r="A324" s="154">
        <f t="shared" si="55"/>
        <v>318</v>
      </c>
      <c r="B324" s="203"/>
      <c r="C324" s="209"/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7" t="str">
        <f>IF(V324="","",IF((VLOOKUP(V324,'Tree height category'!$E$2:$F$77,2,FALSE))=0,"",(VLOOKUP(V324,'Tree height category'!$E$2:$F$77,2,FALSE))))</f>
        <v/>
      </c>
      <c r="O324" s="207" t="str">
        <f>IF(B324="","",(IF('SEB Sheet'!B$11="","",VLOOKUP('SEB Sheet'!B$11,'IBRA %'!A$4:E$385,4,FALSE))))</f>
        <v/>
      </c>
      <c r="P324" s="27"/>
      <c r="Q324" s="136" t="str">
        <f t="shared" si="44"/>
        <v/>
      </c>
      <c r="R324" s="22">
        <f t="shared" si="45"/>
        <v>0</v>
      </c>
      <c r="S324" s="139" t="str">
        <f t="shared" si="46"/>
        <v/>
      </c>
      <c r="T324" s="39" t="str">
        <f t="shared" si="47"/>
        <v/>
      </c>
      <c r="U324" s="137" t="str">
        <f t="shared" si="48"/>
        <v/>
      </c>
      <c r="V324" s="24" t="str">
        <f>IF(B324="","",VLOOKUP(B324,'Tree height category'!$A$2:$E$83,5,FALSE))</f>
        <v/>
      </c>
      <c r="W324" s="137" t="str">
        <f t="shared" si="53"/>
        <v/>
      </c>
      <c r="X324" s="137" t="str">
        <f t="shared" si="54"/>
        <v/>
      </c>
      <c r="Y324" s="23" t="str">
        <f t="shared" si="49"/>
        <v/>
      </c>
      <c r="Z324" s="25" t="str">
        <f t="shared" si="50"/>
        <v/>
      </c>
      <c r="AA324" s="26" t="str">
        <f t="shared" si="51"/>
        <v/>
      </c>
      <c r="AB324" s="221" t="str">
        <f t="shared" si="52"/>
        <v/>
      </c>
      <c r="AC324" s="26" t="str">
        <f>IF(P324="","",('SEB Sheet'!$B$8*(AA324*P324)*(IF(C324="",1,C324))))</f>
        <v/>
      </c>
      <c r="AD324" s="158" t="str">
        <f>IF(P324="","",((AC324/'SEB Sheet'!$B$9*'SEB Sheet'!$B$5/1000*'SEB Sheet'!$B$7*'SEB Sheet'!$B$6))*1.055)</f>
        <v/>
      </c>
      <c r="AE324" s="146"/>
      <c r="AF324" s="146"/>
      <c r="AG324" s="147" t="str">
        <f>IF(B324="","",(VLOOKUP(B324,'Tree height category'!$A$2:$C$83,2,FALSE)))</f>
        <v/>
      </c>
      <c r="AH324" s="148" t="str">
        <f>IF(B324="","",(VLOOKUP(B324,'Tree height category'!$A$2:$C$83,3,FALSE)))</f>
        <v/>
      </c>
      <c r="AI324" s="161"/>
      <c r="AJ324" s="161"/>
      <c r="AK324" s="161"/>
      <c r="AL324" s="162" t="str">
        <f>IF(B324="","",(VLOOKUP(B324,'Tree height category'!$A$2:$G$77,7,FALSE)))</f>
        <v/>
      </c>
      <c r="AM324" s="163"/>
    </row>
    <row r="325" spans="1:39" x14ac:dyDescent="0.25">
      <c r="A325" s="154">
        <f t="shared" si="55"/>
        <v>319</v>
      </c>
      <c r="B325" s="203"/>
      <c r="C325" s="209"/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7" t="str">
        <f>IF(V325="","",IF((VLOOKUP(V325,'Tree height category'!$E$2:$F$77,2,FALSE))=0,"",(VLOOKUP(V325,'Tree height category'!$E$2:$F$77,2,FALSE))))</f>
        <v/>
      </c>
      <c r="O325" s="207" t="str">
        <f>IF(B325="","",(IF('SEB Sheet'!B$11="","",VLOOKUP('SEB Sheet'!B$11,'IBRA %'!A$4:E$385,4,FALSE))))</f>
        <v/>
      </c>
      <c r="P325" s="27"/>
      <c r="Q325" s="136" t="str">
        <f t="shared" si="44"/>
        <v/>
      </c>
      <c r="R325" s="22">
        <f t="shared" si="45"/>
        <v>0</v>
      </c>
      <c r="S325" s="139" t="str">
        <f t="shared" si="46"/>
        <v/>
      </c>
      <c r="T325" s="39" t="str">
        <f t="shared" si="47"/>
        <v/>
      </c>
      <c r="U325" s="137" t="str">
        <f t="shared" si="48"/>
        <v/>
      </c>
      <c r="V325" s="24" t="str">
        <f>IF(B325="","",VLOOKUP(B325,'Tree height category'!$A$2:$E$83,5,FALSE))</f>
        <v/>
      </c>
      <c r="W325" s="137" t="str">
        <f t="shared" si="53"/>
        <v/>
      </c>
      <c r="X325" s="137" t="str">
        <f t="shared" si="54"/>
        <v/>
      </c>
      <c r="Y325" s="23" t="str">
        <f t="shared" si="49"/>
        <v/>
      </c>
      <c r="Z325" s="25" t="str">
        <f t="shared" si="50"/>
        <v/>
      </c>
      <c r="AA325" s="26" t="str">
        <f t="shared" si="51"/>
        <v/>
      </c>
      <c r="AB325" s="221" t="str">
        <f t="shared" si="52"/>
        <v/>
      </c>
      <c r="AC325" s="26" t="str">
        <f>IF(P325="","",('SEB Sheet'!$B$8*(AA325*P325)*(IF(C325="",1,C325))))</f>
        <v/>
      </c>
      <c r="AD325" s="158" t="str">
        <f>IF(P325="","",((AC325/'SEB Sheet'!$B$9*'SEB Sheet'!$B$5/1000*'SEB Sheet'!$B$7*'SEB Sheet'!$B$6))*1.055)</f>
        <v/>
      </c>
      <c r="AE325" s="146"/>
      <c r="AF325" s="146"/>
      <c r="AG325" s="147" t="str">
        <f>IF(B325="","",(VLOOKUP(B325,'Tree height category'!$A$2:$C$83,2,FALSE)))</f>
        <v/>
      </c>
      <c r="AH325" s="148" t="str">
        <f>IF(B325="","",(VLOOKUP(B325,'Tree height category'!$A$2:$C$83,3,FALSE)))</f>
        <v/>
      </c>
      <c r="AI325" s="161"/>
      <c r="AJ325" s="161"/>
      <c r="AK325" s="161"/>
      <c r="AL325" s="162" t="str">
        <f>IF(B325="","",(VLOOKUP(B325,'Tree height category'!$A$2:$G$77,7,FALSE)))</f>
        <v/>
      </c>
      <c r="AM325" s="163"/>
    </row>
    <row r="326" spans="1:39" x14ac:dyDescent="0.25">
      <c r="A326" s="154">
        <f t="shared" si="55"/>
        <v>320</v>
      </c>
      <c r="B326" s="203"/>
      <c r="C326" s="209"/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7" t="str">
        <f>IF(V326="","",IF((VLOOKUP(V326,'Tree height category'!$E$2:$F$77,2,FALSE))=0,"",(VLOOKUP(V326,'Tree height category'!$E$2:$F$77,2,FALSE))))</f>
        <v/>
      </c>
      <c r="O326" s="207" t="str">
        <f>IF(B326="","",(IF('SEB Sheet'!B$11="","",VLOOKUP('SEB Sheet'!B$11,'IBRA %'!A$4:E$385,4,FALSE))))</f>
        <v/>
      </c>
      <c r="P326" s="27"/>
      <c r="Q326" s="136" t="str">
        <f t="shared" si="44"/>
        <v/>
      </c>
      <c r="R326" s="22">
        <f t="shared" si="45"/>
        <v>0</v>
      </c>
      <c r="S326" s="139" t="str">
        <f t="shared" si="46"/>
        <v/>
      </c>
      <c r="T326" s="39" t="str">
        <f t="shared" si="47"/>
        <v/>
      </c>
      <c r="U326" s="137" t="str">
        <f t="shared" si="48"/>
        <v/>
      </c>
      <c r="V326" s="24" t="str">
        <f>IF(B326="","",VLOOKUP(B326,'Tree height category'!$A$2:$E$83,5,FALSE))</f>
        <v/>
      </c>
      <c r="W326" s="137" t="str">
        <f t="shared" si="53"/>
        <v/>
      </c>
      <c r="X326" s="137" t="str">
        <f t="shared" si="54"/>
        <v/>
      </c>
      <c r="Y326" s="23" t="str">
        <f t="shared" si="49"/>
        <v/>
      </c>
      <c r="Z326" s="25" t="str">
        <f t="shared" si="50"/>
        <v/>
      </c>
      <c r="AA326" s="26" t="str">
        <f t="shared" si="51"/>
        <v/>
      </c>
      <c r="AB326" s="221" t="str">
        <f t="shared" si="52"/>
        <v/>
      </c>
      <c r="AC326" s="26" t="str">
        <f>IF(P326="","",('SEB Sheet'!$B$8*(AA326*P326)*(IF(C326="",1,C326))))</f>
        <v/>
      </c>
      <c r="AD326" s="158" t="str">
        <f>IF(P326="","",((AC326/'SEB Sheet'!$B$9*'SEB Sheet'!$B$5/1000*'SEB Sheet'!$B$7*'SEB Sheet'!$B$6))*1.055)</f>
        <v/>
      </c>
      <c r="AE326" s="146"/>
      <c r="AF326" s="146"/>
      <c r="AG326" s="147" t="str">
        <f>IF(B326="","",(VLOOKUP(B326,'Tree height category'!$A$2:$C$83,2,FALSE)))</f>
        <v/>
      </c>
      <c r="AH326" s="148" t="str">
        <f>IF(B326="","",(VLOOKUP(B326,'Tree height category'!$A$2:$C$83,3,FALSE)))</f>
        <v/>
      </c>
      <c r="AI326" s="161"/>
      <c r="AJ326" s="161"/>
      <c r="AK326" s="161"/>
      <c r="AL326" s="162" t="str">
        <f>IF(B326="","",(VLOOKUP(B326,'Tree height category'!$A$2:$G$77,7,FALSE)))</f>
        <v/>
      </c>
      <c r="AM326" s="163"/>
    </row>
    <row r="327" spans="1:39" x14ac:dyDescent="0.25">
      <c r="A327" s="154">
        <f t="shared" si="55"/>
        <v>321</v>
      </c>
      <c r="B327" s="203"/>
      <c r="C327" s="209"/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7" t="str">
        <f>IF(V327="","",IF((VLOOKUP(V327,'Tree height category'!$E$2:$F$77,2,FALSE))=0,"",(VLOOKUP(V327,'Tree height category'!$E$2:$F$77,2,FALSE))))</f>
        <v/>
      </c>
      <c r="O327" s="207" t="str">
        <f>IF(B327="","",(IF('SEB Sheet'!B$11="","",VLOOKUP('SEB Sheet'!B$11,'IBRA %'!A$4:E$385,4,FALSE))))</f>
        <v/>
      </c>
      <c r="P327" s="27"/>
      <c r="Q327" s="136" t="str">
        <f t="shared" ref="Q327:Q390" si="56">IF(D327="","",(IF($D327&gt;(AH327*1.333333),4,($D327/AH327*3)))*1.25)</f>
        <v/>
      </c>
      <c r="R327" s="22">
        <f t="shared" ref="R327:R390" si="57">IF(E327&lt;=40,E327*0.08,(IF(E327&lt;=80,3.2+(E327-40)*0.04,(IF(E327&gt;80,4.8+(E327-80)*0.02," ")))))</f>
        <v>0</v>
      </c>
      <c r="S327" s="139" t="str">
        <f t="shared" ref="S327:S390" si="58">IF(F327="","",((100-$F327)*0.03))</f>
        <v/>
      </c>
      <c r="T327" s="39" t="str">
        <f t="shared" ref="T327:T390" si="59">IF(B327="","",(IF((G327*1+H327*4+I327*8)&lt;1,0,IF((AND((G327*1+H327*4+I327*8)&gt;=1,(G327*1+H327*4+I327*8)&lt;5)),1,IF((G327*1+H327*4+I327*8)&gt;=5,2))))*0.6)</f>
        <v/>
      </c>
      <c r="U327" s="137" t="str">
        <f t="shared" ref="U327:U390" si="60">IF(O327="","",((100-O327)*0.016))</f>
        <v/>
      </c>
      <c r="V327" s="24" t="str">
        <f>IF(B327="","",VLOOKUP(B327,'Tree height category'!$A$2:$E$83,5,FALSE))</f>
        <v/>
      </c>
      <c r="W327" s="137" t="str">
        <f t="shared" si="53"/>
        <v/>
      </c>
      <c r="X327" s="137" t="str">
        <f t="shared" si="54"/>
        <v/>
      </c>
      <c r="Y327" s="23" t="str">
        <f t="shared" ref="Y327:Y390" si="61">IF(B327="","",(((SUM(Q327,R327,S327,T327,W327,X327,U327))*SUM(Q327,R327,S327,T327,W327,X327,U327))*SUM(Q327,R327,S327,T327,W327,X327,U327))/55.5)</f>
        <v/>
      </c>
      <c r="Z327" s="25" t="str">
        <f t="shared" ref="Z327:Z390" si="62">IF(B327="","",(IF(Y327&lt;20,0.032,IF(AND(Y327&gt;=20,Y327&lt;30),0.048,IF(AND(Y327&gt;=30,Y327&lt;41),0.064,IF(AND(Y327&gt;=41,Y327&lt;61),0.08,IF(Y327&gt;=61,0.096,0)))))))</f>
        <v/>
      </c>
      <c r="AA327" s="26" t="str">
        <f t="shared" ref="AA327:AA390" si="63">IF(B327="","",IF(Y327&gt;155.3,15,(Y327*Z327)))</f>
        <v/>
      </c>
      <c r="AB327" s="221" t="str">
        <f t="shared" ref="AB327:AB390" si="64">IF(B327="","",(AA327*(IF(C327="",1,C327))))</f>
        <v/>
      </c>
      <c r="AC327" s="26" t="str">
        <f>IF(P327="","",('SEB Sheet'!$B$8*(AA327*P327)*(IF(C327="",1,C327))))</f>
        <v/>
      </c>
      <c r="AD327" s="158" t="str">
        <f>IF(P327="","",((AC327/'SEB Sheet'!$B$9*'SEB Sheet'!$B$5/1000*'SEB Sheet'!$B$7*'SEB Sheet'!$B$6))*1.055)</f>
        <v/>
      </c>
      <c r="AE327" s="146"/>
      <c r="AF327" s="146"/>
      <c r="AG327" s="147" t="str">
        <f>IF(B327="","",(VLOOKUP(B327,'Tree height category'!$A$2:$C$83,2,FALSE)))</f>
        <v/>
      </c>
      <c r="AH327" s="148" t="str">
        <f>IF(B327="","",(VLOOKUP(B327,'Tree height category'!$A$2:$C$83,3,FALSE)))</f>
        <v/>
      </c>
      <c r="AI327" s="161"/>
      <c r="AJ327" s="161"/>
      <c r="AK327" s="161"/>
      <c r="AL327" s="162" t="str">
        <f>IF(B327="","",(VLOOKUP(B327,'Tree height category'!$A$2:$G$77,7,FALSE)))</f>
        <v/>
      </c>
      <c r="AM327" s="163"/>
    </row>
    <row r="328" spans="1:39" x14ac:dyDescent="0.25">
      <c r="A328" s="154">
        <f t="shared" si="55"/>
        <v>322</v>
      </c>
      <c r="B328" s="203"/>
      <c r="C328" s="209"/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7" t="str">
        <f>IF(V328="","",IF((VLOOKUP(V328,'Tree height category'!$E$2:$F$77,2,FALSE))=0,"",(VLOOKUP(V328,'Tree height category'!$E$2:$F$77,2,FALSE))))</f>
        <v/>
      </c>
      <c r="O328" s="207" t="str">
        <f>IF(B328="","",(IF('SEB Sheet'!B$11="","",VLOOKUP('SEB Sheet'!B$11,'IBRA %'!A$4:E$385,4,FALSE))))</f>
        <v/>
      </c>
      <c r="P328" s="27"/>
      <c r="Q328" s="136" t="str">
        <f t="shared" si="56"/>
        <v/>
      </c>
      <c r="R328" s="22">
        <f t="shared" si="57"/>
        <v>0</v>
      </c>
      <c r="S328" s="139" t="str">
        <f t="shared" si="58"/>
        <v/>
      </c>
      <c r="T328" s="39" t="str">
        <f t="shared" si="59"/>
        <v/>
      </c>
      <c r="U328" s="137" t="str">
        <f t="shared" si="60"/>
        <v/>
      </c>
      <c r="V328" s="24" t="str">
        <f>IF(B328="","",VLOOKUP(B328,'Tree height category'!$A$2:$E$83,5,FALSE))</f>
        <v/>
      </c>
      <c r="W328" s="137" t="str">
        <f t="shared" ref="W328:W391" si="65">IF(B328="","",IF((J328*0.125+K328*0.5+L328*4+M328*16)&lt;0.125,0,IF((J328*0.125+K328*0.5+L328*4+M328*16)&lt;0.5,0.6,IF((J328*0.125+K328*0.5+L328*4+M328*16)&lt;4,1,IF((J328*0.125+K328*0.5+L328*4+M328*16)&lt;16,1.4,IF((J328*0.125+K328*0.5+L328*4+M328*16)&gt;=16,1.8))))))</f>
        <v/>
      </c>
      <c r="X328" s="137" t="str">
        <f t="shared" ref="X328:X391" si="66">IF(B328="","",((IF(N328="R",1,IF(N328="V",2,IF(N328="E",3,0)))))*0.3)</f>
        <v/>
      </c>
      <c r="Y328" s="23" t="str">
        <f t="shared" si="61"/>
        <v/>
      </c>
      <c r="Z328" s="25" t="str">
        <f t="shared" si="62"/>
        <v/>
      </c>
      <c r="AA328" s="26" t="str">
        <f t="shared" si="63"/>
        <v/>
      </c>
      <c r="AB328" s="221" t="str">
        <f t="shared" si="64"/>
        <v/>
      </c>
      <c r="AC328" s="26" t="str">
        <f>IF(P328="","",('SEB Sheet'!$B$8*(AA328*P328)*(IF(C328="",1,C328))))</f>
        <v/>
      </c>
      <c r="AD328" s="158" t="str">
        <f>IF(P328="","",((AC328/'SEB Sheet'!$B$9*'SEB Sheet'!$B$5/1000*'SEB Sheet'!$B$7*'SEB Sheet'!$B$6))*1.055)</f>
        <v/>
      </c>
      <c r="AE328" s="146"/>
      <c r="AF328" s="146"/>
      <c r="AG328" s="147" t="str">
        <f>IF(B328="","",(VLOOKUP(B328,'Tree height category'!$A$2:$C$83,2,FALSE)))</f>
        <v/>
      </c>
      <c r="AH328" s="148" t="str">
        <f>IF(B328="","",(VLOOKUP(B328,'Tree height category'!$A$2:$C$83,3,FALSE)))</f>
        <v/>
      </c>
      <c r="AI328" s="161"/>
      <c r="AJ328" s="161"/>
      <c r="AK328" s="161"/>
      <c r="AL328" s="162" t="str">
        <f>IF(B328="","",(VLOOKUP(B328,'Tree height category'!$A$2:$G$77,7,FALSE)))</f>
        <v/>
      </c>
      <c r="AM328" s="163"/>
    </row>
    <row r="329" spans="1:39" x14ac:dyDescent="0.25">
      <c r="A329" s="154">
        <f t="shared" si="55"/>
        <v>323</v>
      </c>
      <c r="B329" s="203"/>
      <c r="C329" s="209"/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7" t="str">
        <f>IF(V329="","",IF((VLOOKUP(V329,'Tree height category'!$E$2:$F$77,2,FALSE))=0,"",(VLOOKUP(V329,'Tree height category'!$E$2:$F$77,2,FALSE))))</f>
        <v/>
      </c>
      <c r="O329" s="207" t="str">
        <f>IF(B329="","",(IF('SEB Sheet'!B$11="","",VLOOKUP('SEB Sheet'!B$11,'IBRA %'!A$4:E$385,4,FALSE))))</f>
        <v/>
      </c>
      <c r="P329" s="27"/>
      <c r="Q329" s="136" t="str">
        <f t="shared" si="56"/>
        <v/>
      </c>
      <c r="R329" s="22">
        <f t="shared" si="57"/>
        <v>0</v>
      </c>
      <c r="S329" s="139" t="str">
        <f t="shared" si="58"/>
        <v/>
      </c>
      <c r="T329" s="39" t="str">
        <f t="shared" si="59"/>
        <v/>
      </c>
      <c r="U329" s="137" t="str">
        <f t="shared" si="60"/>
        <v/>
      </c>
      <c r="V329" s="24" t="str">
        <f>IF(B329="","",VLOOKUP(B329,'Tree height category'!$A$2:$E$83,5,FALSE))</f>
        <v/>
      </c>
      <c r="W329" s="137" t="str">
        <f t="shared" si="65"/>
        <v/>
      </c>
      <c r="X329" s="137" t="str">
        <f t="shared" si="66"/>
        <v/>
      </c>
      <c r="Y329" s="23" t="str">
        <f t="shared" si="61"/>
        <v/>
      </c>
      <c r="Z329" s="25" t="str">
        <f t="shared" si="62"/>
        <v/>
      </c>
      <c r="AA329" s="26" t="str">
        <f t="shared" si="63"/>
        <v/>
      </c>
      <c r="AB329" s="221" t="str">
        <f t="shared" si="64"/>
        <v/>
      </c>
      <c r="AC329" s="26" t="str">
        <f>IF(P329="","",('SEB Sheet'!$B$8*(AA329*P329)*(IF(C329="",1,C329))))</f>
        <v/>
      </c>
      <c r="AD329" s="158" t="str">
        <f>IF(P329="","",((AC329/'SEB Sheet'!$B$9*'SEB Sheet'!$B$5/1000*'SEB Sheet'!$B$7*'SEB Sheet'!$B$6))*1.055)</f>
        <v/>
      </c>
      <c r="AE329" s="146"/>
      <c r="AF329" s="146"/>
      <c r="AG329" s="147" t="str">
        <f>IF(B329="","",(VLOOKUP(B329,'Tree height category'!$A$2:$C$83,2,FALSE)))</f>
        <v/>
      </c>
      <c r="AH329" s="148" t="str">
        <f>IF(B329="","",(VLOOKUP(B329,'Tree height category'!$A$2:$C$83,3,FALSE)))</f>
        <v/>
      </c>
      <c r="AI329" s="161"/>
      <c r="AJ329" s="161"/>
      <c r="AK329" s="161"/>
      <c r="AL329" s="162" t="str">
        <f>IF(B329="","",(VLOOKUP(B329,'Tree height category'!$A$2:$G$77,7,FALSE)))</f>
        <v/>
      </c>
      <c r="AM329" s="163"/>
    </row>
    <row r="330" spans="1:39" x14ac:dyDescent="0.25">
      <c r="A330" s="154">
        <f t="shared" si="55"/>
        <v>324</v>
      </c>
      <c r="B330" s="203"/>
      <c r="C330" s="209"/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7" t="str">
        <f>IF(V330="","",IF((VLOOKUP(V330,'Tree height category'!$E$2:$F$77,2,FALSE))=0,"",(VLOOKUP(V330,'Tree height category'!$E$2:$F$77,2,FALSE))))</f>
        <v/>
      </c>
      <c r="O330" s="207" t="str">
        <f>IF(B330="","",(IF('SEB Sheet'!B$11="","",VLOOKUP('SEB Sheet'!B$11,'IBRA %'!A$4:E$385,4,FALSE))))</f>
        <v/>
      </c>
      <c r="P330" s="27"/>
      <c r="Q330" s="136" t="str">
        <f t="shared" si="56"/>
        <v/>
      </c>
      <c r="R330" s="22">
        <f t="shared" si="57"/>
        <v>0</v>
      </c>
      <c r="S330" s="139" t="str">
        <f t="shared" si="58"/>
        <v/>
      </c>
      <c r="T330" s="39" t="str">
        <f t="shared" si="59"/>
        <v/>
      </c>
      <c r="U330" s="137" t="str">
        <f t="shared" si="60"/>
        <v/>
      </c>
      <c r="V330" s="24" t="str">
        <f>IF(B330="","",VLOOKUP(B330,'Tree height category'!$A$2:$E$83,5,FALSE))</f>
        <v/>
      </c>
      <c r="W330" s="137" t="str">
        <f t="shared" si="65"/>
        <v/>
      </c>
      <c r="X330" s="137" t="str">
        <f t="shared" si="66"/>
        <v/>
      </c>
      <c r="Y330" s="23" t="str">
        <f t="shared" si="61"/>
        <v/>
      </c>
      <c r="Z330" s="25" t="str">
        <f t="shared" si="62"/>
        <v/>
      </c>
      <c r="AA330" s="26" t="str">
        <f t="shared" si="63"/>
        <v/>
      </c>
      <c r="AB330" s="221" t="str">
        <f t="shared" si="64"/>
        <v/>
      </c>
      <c r="AC330" s="26" t="str">
        <f>IF(P330="","",('SEB Sheet'!$B$8*(AA330*P330)*(IF(C330="",1,C330))))</f>
        <v/>
      </c>
      <c r="AD330" s="158" t="str">
        <f>IF(P330="","",((AC330/'SEB Sheet'!$B$9*'SEB Sheet'!$B$5/1000*'SEB Sheet'!$B$7*'SEB Sheet'!$B$6))*1.055)</f>
        <v/>
      </c>
      <c r="AE330" s="146"/>
      <c r="AF330" s="146"/>
      <c r="AG330" s="147" t="str">
        <f>IF(B330="","",(VLOOKUP(B330,'Tree height category'!$A$2:$C$83,2,FALSE)))</f>
        <v/>
      </c>
      <c r="AH330" s="148" t="str">
        <f>IF(B330="","",(VLOOKUP(B330,'Tree height category'!$A$2:$C$83,3,FALSE)))</f>
        <v/>
      </c>
      <c r="AI330" s="161"/>
      <c r="AJ330" s="161"/>
      <c r="AK330" s="161"/>
      <c r="AL330" s="162" t="str">
        <f>IF(B330="","",(VLOOKUP(B330,'Tree height category'!$A$2:$G$77,7,FALSE)))</f>
        <v/>
      </c>
      <c r="AM330" s="163"/>
    </row>
    <row r="331" spans="1:39" x14ac:dyDescent="0.25">
      <c r="A331" s="154">
        <f t="shared" si="55"/>
        <v>325</v>
      </c>
      <c r="B331" s="203"/>
      <c r="C331" s="209"/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7" t="str">
        <f>IF(V331="","",IF((VLOOKUP(V331,'Tree height category'!$E$2:$F$77,2,FALSE))=0,"",(VLOOKUP(V331,'Tree height category'!$E$2:$F$77,2,FALSE))))</f>
        <v/>
      </c>
      <c r="O331" s="207" t="str">
        <f>IF(B331="","",(IF('SEB Sheet'!B$11="","",VLOOKUP('SEB Sheet'!B$11,'IBRA %'!A$4:E$385,4,FALSE))))</f>
        <v/>
      </c>
      <c r="P331" s="27"/>
      <c r="Q331" s="136" t="str">
        <f t="shared" si="56"/>
        <v/>
      </c>
      <c r="R331" s="22">
        <f t="shared" si="57"/>
        <v>0</v>
      </c>
      <c r="S331" s="139" t="str">
        <f t="shared" si="58"/>
        <v/>
      </c>
      <c r="T331" s="39" t="str">
        <f t="shared" si="59"/>
        <v/>
      </c>
      <c r="U331" s="137" t="str">
        <f t="shared" si="60"/>
        <v/>
      </c>
      <c r="V331" s="24" t="str">
        <f>IF(B331="","",VLOOKUP(B331,'Tree height category'!$A$2:$E$83,5,FALSE))</f>
        <v/>
      </c>
      <c r="W331" s="137" t="str">
        <f t="shared" si="65"/>
        <v/>
      </c>
      <c r="X331" s="137" t="str">
        <f t="shared" si="66"/>
        <v/>
      </c>
      <c r="Y331" s="23" t="str">
        <f t="shared" si="61"/>
        <v/>
      </c>
      <c r="Z331" s="25" t="str">
        <f t="shared" si="62"/>
        <v/>
      </c>
      <c r="AA331" s="26" t="str">
        <f t="shared" si="63"/>
        <v/>
      </c>
      <c r="AB331" s="221" t="str">
        <f t="shared" si="64"/>
        <v/>
      </c>
      <c r="AC331" s="26" t="str">
        <f>IF(P331="","",('SEB Sheet'!$B$8*(AA331*P331)*(IF(C331="",1,C331))))</f>
        <v/>
      </c>
      <c r="AD331" s="158" t="str">
        <f>IF(P331="","",((AC331/'SEB Sheet'!$B$9*'SEB Sheet'!$B$5/1000*'SEB Sheet'!$B$7*'SEB Sheet'!$B$6))*1.055)</f>
        <v/>
      </c>
      <c r="AE331" s="146"/>
      <c r="AF331" s="146"/>
      <c r="AG331" s="147" t="str">
        <f>IF(B331="","",(VLOOKUP(B331,'Tree height category'!$A$2:$C$83,2,FALSE)))</f>
        <v/>
      </c>
      <c r="AH331" s="148" t="str">
        <f>IF(B331="","",(VLOOKUP(B331,'Tree height category'!$A$2:$C$83,3,FALSE)))</f>
        <v/>
      </c>
      <c r="AI331" s="161"/>
      <c r="AJ331" s="161"/>
      <c r="AK331" s="161"/>
      <c r="AL331" s="162" t="str">
        <f>IF(B331="","",(VLOOKUP(B331,'Tree height category'!$A$2:$G$77,7,FALSE)))</f>
        <v/>
      </c>
      <c r="AM331" s="163"/>
    </row>
    <row r="332" spans="1:39" x14ac:dyDescent="0.25">
      <c r="A332" s="154">
        <f t="shared" si="55"/>
        <v>326</v>
      </c>
      <c r="B332" s="203"/>
      <c r="C332" s="209"/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7" t="str">
        <f>IF(V332="","",IF((VLOOKUP(V332,'Tree height category'!$E$2:$F$77,2,FALSE))=0,"",(VLOOKUP(V332,'Tree height category'!$E$2:$F$77,2,FALSE))))</f>
        <v/>
      </c>
      <c r="O332" s="207" t="str">
        <f>IF(B332="","",(IF('SEB Sheet'!B$11="","",VLOOKUP('SEB Sheet'!B$11,'IBRA %'!A$4:E$385,4,FALSE))))</f>
        <v/>
      </c>
      <c r="P332" s="27"/>
      <c r="Q332" s="136" t="str">
        <f t="shared" si="56"/>
        <v/>
      </c>
      <c r="R332" s="22">
        <f t="shared" si="57"/>
        <v>0</v>
      </c>
      <c r="S332" s="139" t="str">
        <f t="shared" si="58"/>
        <v/>
      </c>
      <c r="T332" s="39" t="str">
        <f t="shared" si="59"/>
        <v/>
      </c>
      <c r="U332" s="137" t="str">
        <f t="shared" si="60"/>
        <v/>
      </c>
      <c r="V332" s="24" t="str">
        <f>IF(B332="","",VLOOKUP(B332,'Tree height category'!$A$2:$E$83,5,FALSE))</f>
        <v/>
      </c>
      <c r="W332" s="137" t="str">
        <f t="shared" si="65"/>
        <v/>
      </c>
      <c r="X332" s="137" t="str">
        <f t="shared" si="66"/>
        <v/>
      </c>
      <c r="Y332" s="23" t="str">
        <f t="shared" si="61"/>
        <v/>
      </c>
      <c r="Z332" s="25" t="str">
        <f t="shared" si="62"/>
        <v/>
      </c>
      <c r="AA332" s="26" t="str">
        <f t="shared" si="63"/>
        <v/>
      </c>
      <c r="AB332" s="221" t="str">
        <f t="shared" si="64"/>
        <v/>
      </c>
      <c r="AC332" s="26" t="str">
        <f>IF(P332="","",('SEB Sheet'!$B$8*(AA332*P332)*(IF(C332="",1,C332))))</f>
        <v/>
      </c>
      <c r="AD332" s="158" t="str">
        <f>IF(P332="","",((AC332/'SEB Sheet'!$B$9*'SEB Sheet'!$B$5/1000*'SEB Sheet'!$B$7*'SEB Sheet'!$B$6))*1.055)</f>
        <v/>
      </c>
      <c r="AE332" s="146"/>
      <c r="AF332" s="146"/>
      <c r="AG332" s="147" t="str">
        <f>IF(B332="","",(VLOOKUP(B332,'Tree height category'!$A$2:$C$83,2,FALSE)))</f>
        <v/>
      </c>
      <c r="AH332" s="148" t="str">
        <f>IF(B332="","",(VLOOKUP(B332,'Tree height category'!$A$2:$C$83,3,FALSE)))</f>
        <v/>
      </c>
      <c r="AI332" s="161"/>
      <c r="AJ332" s="161"/>
      <c r="AK332" s="161"/>
      <c r="AL332" s="162" t="str">
        <f>IF(B332="","",(VLOOKUP(B332,'Tree height category'!$A$2:$G$77,7,FALSE)))</f>
        <v/>
      </c>
      <c r="AM332" s="163"/>
    </row>
    <row r="333" spans="1:39" x14ac:dyDescent="0.25">
      <c r="A333" s="154">
        <f t="shared" si="55"/>
        <v>327</v>
      </c>
      <c r="B333" s="203"/>
      <c r="C333" s="209"/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7" t="str">
        <f>IF(V333="","",IF((VLOOKUP(V333,'Tree height category'!$E$2:$F$77,2,FALSE))=0,"",(VLOOKUP(V333,'Tree height category'!$E$2:$F$77,2,FALSE))))</f>
        <v/>
      </c>
      <c r="O333" s="207" t="str">
        <f>IF(B333="","",(IF('SEB Sheet'!B$11="","",VLOOKUP('SEB Sheet'!B$11,'IBRA %'!A$4:E$385,4,FALSE))))</f>
        <v/>
      </c>
      <c r="P333" s="27"/>
      <c r="Q333" s="136" t="str">
        <f t="shared" si="56"/>
        <v/>
      </c>
      <c r="R333" s="22">
        <f t="shared" si="57"/>
        <v>0</v>
      </c>
      <c r="S333" s="139" t="str">
        <f t="shared" si="58"/>
        <v/>
      </c>
      <c r="T333" s="39" t="str">
        <f t="shared" si="59"/>
        <v/>
      </c>
      <c r="U333" s="137" t="str">
        <f t="shared" si="60"/>
        <v/>
      </c>
      <c r="V333" s="24" t="str">
        <f>IF(B333="","",VLOOKUP(B333,'Tree height category'!$A$2:$E$83,5,FALSE))</f>
        <v/>
      </c>
      <c r="W333" s="137" t="str">
        <f t="shared" si="65"/>
        <v/>
      </c>
      <c r="X333" s="137" t="str">
        <f t="shared" si="66"/>
        <v/>
      </c>
      <c r="Y333" s="23" t="str">
        <f t="shared" si="61"/>
        <v/>
      </c>
      <c r="Z333" s="25" t="str">
        <f t="shared" si="62"/>
        <v/>
      </c>
      <c r="AA333" s="26" t="str">
        <f t="shared" si="63"/>
        <v/>
      </c>
      <c r="AB333" s="221" t="str">
        <f t="shared" si="64"/>
        <v/>
      </c>
      <c r="AC333" s="26" t="str">
        <f>IF(P333="","",('SEB Sheet'!$B$8*(AA333*P333)*(IF(C333="",1,C333))))</f>
        <v/>
      </c>
      <c r="AD333" s="158" t="str">
        <f>IF(P333="","",((AC333/'SEB Sheet'!$B$9*'SEB Sheet'!$B$5/1000*'SEB Sheet'!$B$7*'SEB Sheet'!$B$6))*1.055)</f>
        <v/>
      </c>
      <c r="AE333" s="146"/>
      <c r="AF333" s="146"/>
      <c r="AG333" s="147" t="str">
        <f>IF(B333="","",(VLOOKUP(B333,'Tree height category'!$A$2:$C$83,2,FALSE)))</f>
        <v/>
      </c>
      <c r="AH333" s="148" t="str">
        <f>IF(B333="","",(VLOOKUP(B333,'Tree height category'!$A$2:$C$83,3,FALSE)))</f>
        <v/>
      </c>
      <c r="AI333" s="161"/>
      <c r="AJ333" s="161"/>
      <c r="AK333" s="161"/>
      <c r="AL333" s="162" t="str">
        <f>IF(B333="","",(VLOOKUP(B333,'Tree height category'!$A$2:$G$77,7,FALSE)))</f>
        <v/>
      </c>
      <c r="AM333" s="163"/>
    </row>
    <row r="334" spans="1:39" x14ac:dyDescent="0.25">
      <c r="A334" s="154">
        <f t="shared" si="55"/>
        <v>328</v>
      </c>
      <c r="B334" s="203"/>
      <c r="C334" s="209"/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7" t="str">
        <f>IF(V334="","",IF((VLOOKUP(V334,'Tree height category'!$E$2:$F$77,2,FALSE))=0,"",(VLOOKUP(V334,'Tree height category'!$E$2:$F$77,2,FALSE))))</f>
        <v/>
      </c>
      <c r="O334" s="207" t="str">
        <f>IF(B334="","",(IF('SEB Sheet'!B$11="","",VLOOKUP('SEB Sheet'!B$11,'IBRA %'!A$4:E$385,4,FALSE))))</f>
        <v/>
      </c>
      <c r="P334" s="27"/>
      <c r="Q334" s="136" t="str">
        <f t="shared" si="56"/>
        <v/>
      </c>
      <c r="R334" s="22">
        <f t="shared" si="57"/>
        <v>0</v>
      </c>
      <c r="S334" s="139" t="str">
        <f t="shared" si="58"/>
        <v/>
      </c>
      <c r="T334" s="39" t="str">
        <f t="shared" si="59"/>
        <v/>
      </c>
      <c r="U334" s="137" t="str">
        <f t="shared" si="60"/>
        <v/>
      </c>
      <c r="V334" s="24" t="str">
        <f>IF(B334="","",VLOOKUP(B334,'Tree height category'!$A$2:$E$83,5,FALSE))</f>
        <v/>
      </c>
      <c r="W334" s="137" t="str">
        <f t="shared" si="65"/>
        <v/>
      </c>
      <c r="X334" s="137" t="str">
        <f t="shared" si="66"/>
        <v/>
      </c>
      <c r="Y334" s="23" t="str">
        <f t="shared" si="61"/>
        <v/>
      </c>
      <c r="Z334" s="25" t="str">
        <f t="shared" si="62"/>
        <v/>
      </c>
      <c r="AA334" s="26" t="str">
        <f t="shared" si="63"/>
        <v/>
      </c>
      <c r="AB334" s="221" t="str">
        <f t="shared" si="64"/>
        <v/>
      </c>
      <c r="AC334" s="26" t="str">
        <f>IF(P334="","",('SEB Sheet'!$B$8*(AA334*P334)*(IF(C334="",1,C334))))</f>
        <v/>
      </c>
      <c r="AD334" s="158" t="str">
        <f>IF(P334="","",((AC334/'SEB Sheet'!$B$9*'SEB Sheet'!$B$5/1000*'SEB Sheet'!$B$7*'SEB Sheet'!$B$6))*1.055)</f>
        <v/>
      </c>
      <c r="AE334" s="146"/>
      <c r="AF334" s="146"/>
      <c r="AG334" s="147" t="str">
        <f>IF(B334="","",(VLOOKUP(B334,'Tree height category'!$A$2:$C$83,2,FALSE)))</f>
        <v/>
      </c>
      <c r="AH334" s="148" t="str">
        <f>IF(B334="","",(VLOOKUP(B334,'Tree height category'!$A$2:$C$83,3,FALSE)))</f>
        <v/>
      </c>
      <c r="AI334" s="161"/>
      <c r="AJ334" s="161"/>
      <c r="AK334" s="161"/>
      <c r="AL334" s="162" t="str">
        <f>IF(B334="","",(VLOOKUP(B334,'Tree height category'!$A$2:$G$77,7,FALSE)))</f>
        <v/>
      </c>
      <c r="AM334" s="163"/>
    </row>
    <row r="335" spans="1:39" x14ac:dyDescent="0.25">
      <c r="A335" s="154">
        <f t="shared" si="55"/>
        <v>329</v>
      </c>
      <c r="B335" s="203"/>
      <c r="C335" s="209"/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7" t="str">
        <f>IF(V335="","",IF((VLOOKUP(V335,'Tree height category'!$E$2:$F$77,2,FALSE))=0,"",(VLOOKUP(V335,'Tree height category'!$E$2:$F$77,2,FALSE))))</f>
        <v/>
      </c>
      <c r="O335" s="207" t="str">
        <f>IF(B335="","",(IF('SEB Sheet'!B$11="","",VLOOKUP('SEB Sheet'!B$11,'IBRA %'!A$4:E$385,4,FALSE))))</f>
        <v/>
      </c>
      <c r="P335" s="27"/>
      <c r="Q335" s="136" t="str">
        <f t="shared" si="56"/>
        <v/>
      </c>
      <c r="R335" s="22">
        <f t="shared" si="57"/>
        <v>0</v>
      </c>
      <c r="S335" s="139" t="str">
        <f t="shared" si="58"/>
        <v/>
      </c>
      <c r="T335" s="39" t="str">
        <f t="shared" si="59"/>
        <v/>
      </c>
      <c r="U335" s="137" t="str">
        <f t="shared" si="60"/>
        <v/>
      </c>
      <c r="V335" s="24" t="str">
        <f>IF(B335="","",VLOOKUP(B335,'Tree height category'!$A$2:$E$83,5,FALSE))</f>
        <v/>
      </c>
      <c r="W335" s="137" t="str">
        <f t="shared" si="65"/>
        <v/>
      </c>
      <c r="X335" s="137" t="str">
        <f t="shared" si="66"/>
        <v/>
      </c>
      <c r="Y335" s="23" t="str">
        <f t="shared" si="61"/>
        <v/>
      </c>
      <c r="Z335" s="25" t="str">
        <f t="shared" si="62"/>
        <v/>
      </c>
      <c r="AA335" s="26" t="str">
        <f t="shared" si="63"/>
        <v/>
      </c>
      <c r="AB335" s="221" t="str">
        <f t="shared" si="64"/>
        <v/>
      </c>
      <c r="AC335" s="26" t="str">
        <f>IF(P335="","",('SEB Sheet'!$B$8*(AA335*P335)*(IF(C335="",1,C335))))</f>
        <v/>
      </c>
      <c r="AD335" s="158" t="str">
        <f>IF(P335="","",((AC335/'SEB Sheet'!$B$9*'SEB Sheet'!$B$5/1000*'SEB Sheet'!$B$7*'SEB Sheet'!$B$6))*1.055)</f>
        <v/>
      </c>
      <c r="AE335" s="146"/>
      <c r="AF335" s="146"/>
      <c r="AG335" s="147" t="str">
        <f>IF(B335="","",(VLOOKUP(B335,'Tree height category'!$A$2:$C$83,2,FALSE)))</f>
        <v/>
      </c>
      <c r="AH335" s="148" t="str">
        <f>IF(B335="","",(VLOOKUP(B335,'Tree height category'!$A$2:$C$83,3,FALSE)))</f>
        <v/>
      </c>
      <c r="AI335" s="161"/>
      <c r="AJ335" s="161"/>
      <c r="AK335" s="161"/>
      <c r="AL335" s="162" t="str">
        <f>IF(B335="","",(VLOOKUP(B335,'Tree height category'!$A$2:$G$77,7,FALSE)))</f>
        <v/>
      </c>
      <c r="AM335" s="163"/>
    </row>
    <row r="336" spans="1:39" x14ac:dyDescent="0.25">
      <c r="A336" s="154">
        <f t="shared" si="55"/>
        <v>330</v>
      </c>
      <c r="B336" s="203"/>
      <c r="C336" s="209"/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7" t="str">
        <f>IF(V336="","",IF((VLOOKUP(V336,'Tree height category'!$E$2:$F$77,2,FALSE))=0,"",(VLOOKUP(V336,'Tree height category'!$E$2:$F$77,2,FALSE))))</f>
        <v/>
      </c>
      <c r="O336" s="207" t="str">
        <f>IF(B336="","",(IF('SEB Sheet'!B$11="","",VLOOKUP('SEB Sheet'!B$11,'IBRA %'!A$4:E$385,4,FALSE))))</f>
        <v/>
      </c>
      <c r="P336" s="27"/>
      <c r="Q336" s="136" t="str">
        <f t="shared" si="56"/>
        <v/>
      </c>
      <c r="R336" s="22">
        <f t="shared" si="57"/>
        <v>0</v>
      </c>
      <c r="S336" s="139" t="str">
        <f t="shared" si="58"/>
        <v/>
      </c>
      <c r="T336" s="39" t="str">
        <f t="shared" si="59"/>
        <v/>
      </c>
      <c r="U336" s="137" t="str">
        <f t="shared" si="60"/>
        <v/>
      </c>
      <c r="V336" s="24" t="str">
        <f>IF(B336="","",VLOOKUP(B336,'Tree height category'!$A$2:$E$83,5,FALSE))</f>
        <v/>
      </c>
      <c r="W336" s="137" t="str">
        <f t="shared" si="65"/>
        <v/>
      </c>
      <c r="X336" s="137" t="str">
        <f t="shared" si="66"/>
        <v/>
      </c>
      <c r="Y336" s="23" t="str">
        <f t="shared" si="61"/>
        <v/>
      </c>
      <c r="Z336" s="25" t="str">
        <f t="shared" si="62"/>
        <v/>
      </c>
      <c r="AA336" s="26" t="str">
        <f t="shared" si="63"/>
        <v/>
      </c>
      <c r="AB336" s="221" t="str">
        <f t="shared" si="64"/>
        <v/>
      </c>
      <c r="AC336" s="26" t="str">
        <f>IF(P336="","",('SEB Sheet'!$B$8*(AA336*P336)*(IF(C336="",1,C336))))</f>
        <v/>
      </c>
      <c r="AD336" s="158" t="str">
        <f>IF(P336="","",((AC336/'SEB Sheet'!$B$9*'SEB Sheet'!$B$5/1000*'SEB Sheet'!$B$7*'SEB Sheet'!$B$6))*1.055)</f>
        <v/>
      </c>
      <c r="AE336" s="146"/>
      <c r="AF336" s="146"/>
      <c r="AG336" s="147" t="str">
        <f>IF(B336="","",(VLOOKUP(B336,'Tree height category'!$A$2:$C$83,2,FALSE)))</f>
        <v/>
      </c>
      <c r="AH336" s="148" t="str">
        <f>IF(B336="","",(VLOOKUP(B336,'Tree height category'!$A$2:$C$83,3,FALSE)))</f>
        <v/>
      </c>
      <c r="AI336" s="161"/>
      <c r="AJ336" s="161"/>
      <c r="AK336" s="161"/>
      <c r="AL336" s="162" t="str">
        <f>IF(B336="","",(VLOOKUP(B336,'Tree height category'!$A$2:$G$77,7,FALSE)))</f>
        <v/>
      </c>
      <c r="AM336" s="163"/>
    </row>
    <row r="337" spans="1:39" x14ac:dyDescent="0.25">
      <c r="A337" s="154">
        <f t="shared" si="55"/>
        <v>331</v>
      </c>
      <c r="B337" s="203"/>
      <c r="C337" s="209"/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7" t="str">
        <f>IF(V337="","",IF((VLOOKUP(V337,'Tree height category'!$E$2:$F$77,2,FALSE))=0,"",(VLOOKUP(V337,'Tree height category'!$E$2:$F$77,2,FALSE))))</f>
        <v/>
      </c>
      <c r="O337" s="207" t="str">
        <f>IF(B337="","",(IF('SEB Sheet'!B$11="","",VLOOKUP('SEB Sheet'!B$11,'IBRA %'!A$4:E$385,4,FALSE))))</f>
        <v/>
      </c>
      <c r="P337" s="27"/>
      <c r="Q337" s="136" t="str">
        <f t="shared" si="56"/>
        <v/>
      </c>
      <c r="R337" s="22">
        <f t="shared" si="57"/>
        <v>0</v>
      </c>
      <c r="S337" s="139" t="str">
        <f t="shared" si="58"/>
        <v/>
      </c>
      <c r="T337" s="39" t="str">
        <f t="shared" si="59"/>
        <v/>
      </c>
      <c r="U337" s="137" t="str">
        <f t="shared" si="60"/>
        <v/>
      </c>
      <c r="V337" s="24" t="str">
        <f>IF(B337="","",VLOOKUP(B337,'Tree height category'!$A$2:$E$83,5,FALSE))</f>
        <v/>
      </c>
      <c r="W337" s="137" t="str">
        <f t="shared" si="65"/>
        <v/>
      </c>
      <c r="X337" s="137" t="str">
        <f t="shared" si="66"/>
        <v/>
      </c>
      <c r="Y337" s="23" t="str">
        <f t="shared" si="61"/>
        <v/>
      </c>
      <c r="Z337" s="25" t="str">
        <f t="shared" si="62"/>
        <v/>
      </c>
      <c r="AA337" s="26" t="str">
        <f t="shared" si="63"/>
        <v/>
      </c>
      <c r="AB337" s="221" t="str">
        <f t="shared" si="64"/>
        <v/>
      </c>
      <c r="AC337" s="26" t="str">
        <f>IF(P337="","",('SEB Sheet'!$B$8*(AA337*P337)*(IF(C337="",1,C337))))</f>
        <v/>
      </c>
      <c r="AD337" s="158" t="str">
        <f>IF(P337="","",((AC337/'SEB Sheet'!$B$9*'SEB Sheet'!$B$5/1000*'SEB Sheet'!$B$7*'SEB Sheet'!$B$6))*1.055)</f>
        <v/>
      </c>
      <c r="AE337" s="146"/>
      <c r="AF337" s="146"/>
      <c r="AG337" s="147" t="str">
        <f>IF(B337="","",(VLOOKUP(B337,'Tree height category'!$A$2:$C$83,2,FALSE)))</f>
        <v/>
      </c>
      <c r="AH337" s="148" t="str">
        <f>IF(B337="","",(VLOOKUP(B337,'Tree height category'!$A$2:$C$83,3,FALSE)))</f>
        <v/>
      </c>
      <c r="AI337" s="161"/>
      <c r="AJ337" s="161"/>
      <c r="AK337" s="161"/>
      <c r="AL337" s="162" t="str">
        <f>IF(B337="","",(VLOOKUP(B337,'Tree height category'!$A$2:$G$77,7,FALSE)))</f>
        <v/>
      </c>
      <c r="AM337" s="163"/>
    </row>
    <row r="338" spans="1:39" x14ac:dyDescent="0.25">
      <c r="A338" s="154">
        <f t="shared" si="55"/>
        <v>332</v>
      </c>
      <c r="B338" s="203"/>
      <c r="C338" s="209"/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7" t="str">
        <f>IF(V338="","",IF((VLOOKUP(V338,'Tree height category'!$E$2:$F$77,2,FALSE))=0,"",(VLOOKUP(V338,'Tree height category'!$E$2:$F$77,2,FALSE))))</f>
        <v/>
      </c>
      <c r="O338" s="207" t="str">
        <f>IF(B338="","",(IF('SEB Sheet'!B$11="","",VLOOKUP('SEB Sheet'!B$11,'IBRA %'!A$4:E$385,4,FALSE))))</f>
        <v/>
      </c>
      <c r="P338" s="27"/>
      <c r="Q338" s="136" t="str">
        <f t="shared" si="56"/>
        <v/>
      </c>
      <c r="R338" s="22">
        <f t="shared" si="57"/>
        <v>0</v>
      </c>
      <c r="S338" s="139" t="str">
        <f t="shared" si="58"/>
        <v/>
      </c>
      <c r="T338" s="39" t="str">
        <f t="shared" si="59"/>
        <v/>
      </c>
      <c r="U338" s="137" t="str">
        <f t="shared" si="60"/>
        <v/>
      </c>
      <c r="V338" s="24" t="str">
        <f>IF(B338="","",VLOOKUP(B338,'Tree height category'!$A$2:$E$83,5,FALSE))</f>
        <v/>
      </c>
      <c r="W338" s="137" t="str">
        <f t="shared" si="65"/>
        <v/>
      </c>
      <c r="X338" s="137" t="str">
        <f t="shared" si="66"/>
        <v/>
      </c>
      <c r="Y338" s="23" t="str">
        <f t="shared" si="61"/>
        <v/>
      </c>
      <c r="Z338" s="25" t="str">
        <f t="shared" si="62"/>
        <v/>
      </c>
      <c r="AA338" s="26" t="str">
        <f t="shared" si="63"/>
        <v/>
      </c>
      <c r="AB338" s="221" t="str">
        <f t="shared" si="64"/>
        <v/>
      </c>
      <c r="AC338" s="26" t="str">
        <f>IF(P338="","",('SEB Sheet'!$B$8*(AA338*P338)*(IF(C338="",1,C338))))</f>
        <v/>
      </c>
      <c r="AD338" s="158" t="str">
        <f>IF(P338="","",((AC338/'SEB Sheet'!$B$9*'SEB Sheet'!$B$5/1000*'SEB Sheet'!$B$7*'SEB Sheet'!$B$6))*1.055)</f>
        <v/>
      </c>
      <c r="AE338" s="146"/>
      <c r="AF338" s="146"/>
      <c r="AG338" s="147" t="str">
        <f>IF(B338="","",(VLOOKUP(B338,'Tree height category'!$A$2:$C$83,2,FALSE)))</f>
        <v/>
      </c>
      <c r="AH338" s="148" t="str">
        <f>IF(B338="","",(VLOOKUP(B338,'Tree height category'!$A$2:$C$83,3,FALSE)))</f>
        <v/>
      </c>
      <c r="AI338" s="161"/>
      <c r="AJ338" s="161"/>
      <c r="AK338" s="161"/>
      <c r="AL338" s="162" t="str">
        <f>IF(B338="","",(VLOOKUP(B338,'Tree height category'!$A$2:$G$77,7,FALSE)))</f>
        <v/>
      </c>
      <c r="AM338" s="163"/>
    </row>
    <row r="339" spans="1:39" x14ac:dyDescent="0.25">
      <c r="A339" s="154">
        <f t="shared" si="55"/>
        <v>333</v>
      </c>
      <c r="B339" s="203"/>
      <c r="C339" s="209"/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7" t="str">
        <f>IF(V339="","",IF((VLOOKUP(V339,'Tree height category'!$E$2:$F$77,2,FALSE))=0,"",(VLOOKUP(V339,'Tree height category'!$E$2:$F$77,2,FALSE))))</f>
        <v/>
      </c>
      <c r="O339" s="207" t="str">
        <f>IF(B339="","",(IF('SEB Sheet'!B$11="","",VLOOKUP('SEB Sheet'!B$11,'IBRA %'!A$4:E$385,4,FALSE))))</f>
        <v/>
      </c>
      <c r="P339" s="27"/>
      <c r="Q339" s="136" t="str">
        <f t="shared" si="56"/>
        <v/>
      </c>
      <c r="R339" s="22">
        <f t="shared" si="57"/>
        <v>0</v>
      </c>
      <c r="S339" s="139" t="str">
        <f t="shared" si="58"/>
        <v/>
      </c>
      <c r="T339" s="39" t="str">
        <f t="shared" si="59"/>
        <v/>
      </c>
      <c r="U339" s="137" t="str">
        <f t="shared" si="60"/>
        <v/>
      </c>
      <c r="V339" s="24" t="str">
        <f>IF(B339="","",VLOOKUP(B339,'Tree height category'!$A$2:$E$83,5,FALSE))</f>
        <v/>
      </c>
      <c r="W339" s="137" t="str">
        <f t="shared" si="65"/>
        <v/>
      </c>
      <c r="X339" s="137" t="str">
        <f t="shared" si="66"/>
        <v/>
      </c>
      <c r="Y339" s="23" t="str">
        <f t="shared" si="61"/>
        <v/>
      </c>
      <c r="Z339" s="25" t="str">
        <f t="shared" si="62"/>
        <v/>
      </c>
      <c r="AA339" s="26" t="str">
        <f t="shared" si="63"/>
        <v/>
      </c>
      <c r="AB339" s="221" t="str">
        <f t="shared" si="64"/>
        <v/>
      </c>
      <c r="AC339" s="26" t="str">
        <f>IF(P339="","",('SEB Sheet'!$B$8*(AA339*P339)*(IF(C339="",1,C339))))</f>
        <v/>
      </c>
      <c r="AD339" s="158" t="str">
        <f>IF(P339="","",((AC339/'SEB Sheet'!$B$9*'SEB Sheet'!$B$5/1000*'SEB Sheet'!$B$7*'SEB Sheet'!$B$6))*1.055)</f>
        <v/>
      </c>
      <c r="AE339" s="146"/>
      <c r="AF339" s="146"/>
      <c r="AG339" s="147" t="str">
        <f>IF(B339="","",(VLOOKUP(B339,'Tree height category'!$A$2:$C$83,2,FALSE)))</f>
        <v/>
      </c>
      <c r="AH339" s="148" t="str">
        <f>IF(B339="","",(VLOOKUP(B339,'Tree height category'!$A$2:$C$83,3,FALSE)))</f>
        <v/>
      </c>
      <c r="AI339" s="161"/>
      <c r="AJ339" s="161"/>
      <c r="AK339" s="161"/>
      <c r="AL339" s="162" t="str">
        <f>IF(B339="","",(VLOOKUP(B339,'Tree height category'!$A$2:$G$77,7,FALSE)))</f>
        <v/>
      </c>
      <c r="AM339" s="163"/>
    </row>
    <row r="340" spans="1:39" x14ac:dyDescent="0.25">
      <c r="A340" s="154">
        <f t="shared" si="55"/>
        <v>334</v>
      </c>
      <c r="B340" s="203"/>
      <c r="C340" s="209"/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7" t="str">
        <f>IF(V340="","",IF((VLOOKUP(V340,'Tree height category'!$E$2:$F$77,2,FALSE))=0,"",(VLOOKUP(V340,'Tree height category'!$E$2:$F$77,2,FALSE))))</f>
        <v/>
      </c>
      <c r="O340" s="207" t="str">
        <f>IF(B340="","",(IF('SEB Sheet'!B$11="","",VLOOKUP('SEB Sheet'!B$11,'IBRA %'!A$4:E$385,4,FALSE))))</f>
        <v/>
      </c>
      <c r="P340" s="27"/>
      <c r="Q340" s="136" t="str">
        <f t="shared" si="56"/>
        <v/>
      </c>
      <c r="R340" s="22">
        <f t="shared" si="57"/>
        <v>0</v>
      </c>
      <c r="S340" s="139" t="str">
        <f t="shared" si="58"/>
        <v/>
      </c>
      <c r="T340" s="39" t="str">
        <f t="shared" si="59"/>
        <v/>
      </c>
      <c r="U340" s="137" t="str">
        <f t="shared" si="60"/>
        <v/>
      </c>
      <c r="V340" s="24" t="str">
        <f>IF(B340="","",VLOOKUP(B340,'Tree height category'!$A$2:$E$83,5,FALSE))</f>
        <v/>
      </c>
      <c r="W340" s="137" t="str">
        <f t="shared" si="65"/>
        <v/>
      </c>
      <c r="X340" s="137" t="str">
        <f t="shared" si="66"/>
        <v/>
      </c>
      <c r="Y340" s="23" t="str">
        <f t="shared" si="61"/>
        <v/>
      </c>
      <c r="Z340" s="25" t="str">
        <f t="shared" si="62"/>
        <v/>
      </c>
      <c r="AA340" s="26" t="str">
        <f t="shared" si="63"/>
        <v/>
      </c>
      <c r="AB340" s="221" t="str">
        <f t="shared" si="64"/>
        <v/>
      </c>
      <c r="AC340" s="26" t="str">
        <f>IF(P340="","",('SEB Sheet'!$B$8*(AA340*P340)*(IF(C340="",1,C340))))</f>
        <v/>
      </c>
      <c r="AD340" s="158" t="str">
        <f>IF(P340="","",((AC340/'SEB Sheet'!$B$9*'SEB Sheet'!$B$5/1000*'SEB Sheet'!$B$7*'SEB Sheet'!$B$6))*1.055)</f>
        <v/>
      </c>
      <c r="AE340" s="146"/>
      <c r="AF340" s="146"/>
      <c r="AG340" s="147" t="str">
        <f>IF(B340="","",(VLOOKUP(B340,'Tree height category'!$A$2:$C$83,2,FALSE)))</f>
        <v/>
      </c>
      <c r="AH340" s="148" t="str">
        <f>IF(B340="","",(VLOOKUP(B340,'Tree height category'!$A$2:$C$83,3,FALSE)))</f>
        <v/>
      </c>
      <c r="AI340" s="161"/>
      <c r="AJ340" s="161"/>
      <c r="AK340" s="161"/>
      <c r="AL340" s="162" t="str">
        <f>IF(B340="","",(VLOOKUP(B340,'Tree height category'!$A$2:$G$77,7,FALSE)))</f>
        <v/>
      </c>
      <c r="AM340" s="163"/>
    </row>
    <row r="341" spans="1:39" x14ac:dyDescent="0.25">
      <c r="A341" s="154">
        <f t="shared" si="55"/>
        <v>335</v>
      </c>
      <c r="B341" s="203"/>
      <c r="C341" s="209"/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7" t="str">
        <f>IF(V341="","",IF((VLOOKUP(V341,'Tree height category'!$E$2:$F$77,2,FALSE))=0,"",(VLOOKUP(V341,'Tree height category'!$E$2:$F$77,2,FALSE))))</f>
        <v/>
      </c>
      <c r="O341" s="207" t="str">
        <f>IF(B341="","",(IF('SEB Sheet'!B$11="","",VLOOKUP('SEB Sheet'!B$11,'IBRA %'!A$4:E$385,4,FALSE))))</f>
        <v/>
      </c>
      <c r="P341" s="27"/>
      <c r="Q341" s="136" t="str">
        <f t="shared" si="56"/>
        <v/>
      </c>
      <c r="R341" s="22">
        <f t="shared" si="57"/>
        <v>0</v>
      </c>
      <c r="S341" s="139" t="str">
        <f t="shared" si="58"/>
        <v/>
      </c>
      <c r="T341" s="39" t="str">
        <f t="shared" si="59"/>
        <v/>
      </c>
      <c r="U341" s="137" t="str">
        <f t="shared" si="60"/>
        <v/>
      </c>
      <c r="V341" s="24" t="str">
        <f>IF(B341="","",VLOOKUP(B341,'Tree height category'!$A$2:$E$83,5,FALSE))</f>
        <v/>
      </c>
      <c r="W341" s="137" t="str">
        <f t="shared" si="65"/>
        <v/>
      </c>
      <c r="X341" s="137" t="str">
        <f t="shared" si="66"/>
        <v/>
      </c>
      <c r="Y341" s="23" t="str">
        <f t="shared" si="61"/>
        <v/>
      </c>
      <c r="Z341" s="25" t="str">
        <f t="shared" si="62"/>
        <v/>
      </c>
      <c r="AA341" s="26" t="str">
        <f t="shared" si="63"/>
        <v/>
      </c>
      <c r="AB341" s="221" t="str">
        <f t="shared" si="64"/>
        <v/>
      </c>
      <c r="AC341" s="26" t="str">
        <f>IF(P341="","",('SEB Sheet'!$B$8*(AA341*P341)*(IF(C341="",1,C341))))</f>
        <v/>
      </c>
      <c r="AD341" s="158" t="str">
        <f>IF(P341="","",((AC341/'SEB Sheet'!$B$9*'SEB Sheet'!$B$5/1000*'SEB Sheet'!$B$7*'SEB Sheet'!$B$6))*1.055)</f>
        <v/>
      </c>
      <c r="AE341" s="146"/>
      <c r="AF341" s="146"/>
      <c r="AG341" s="147" t="str">
        <f>IF(B341="","",(VLOOKUP(B341,'Tree height category'!$A$2:$C$83,2,FALSE)))</f>
        <v/>
      </c>
      <c r="AH341" s="148" t="str">
        <f>IF(B341="","",(VLOOKUP(B341,'Tree height category'!$A$2:$C$83,3,FALSE)))</f>
        <v/>
      </c>
      <c r="AI341" s="161"/>
      <c r="AJ341" s="161"/>
      <c r="AK341" s="161"/>
      <c r="AL341" s="162" t="str">
        <f>IF(B341="","",(VLOOKUP(B341,'Tree height category'!$A$2:$G$77,7,FALSE)))</f>
        <v/>
      </c>
      <c r="AM341" s="163"/>
    </row>
    <row r="342" spans="1:39" x14ac:dyDescent="0.25">
      <c r="A342" s="154">
        <f t="shared" si="55"/>
        <v>336</v>
      </c>
      <c r="B342" s="203"/>
      <c r="C342" s="209"/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7" t="str">
        <f>IF(V342="","",IF((VLOOKUP(V342,'Tree height category'!$E$2:$F$77,2,FALSE))=0,"",(VLOOKUP(V342,'Tree height category'!$E$2:$F$77,2,FALSE))))</f>
        <v/>
      </c>
      <c r="O342" s="207" t="str">
        <f>IF(B342="","",(IF('SEB Sheet'!B$11="","",VLOOKUP('SEB Sheet'!B$11,'IBRA %'!A$4:E$385,4,FALSE))))</f>
        <v/>
      </c>
      <c r="P342" s="27"/>
      <c r="Q342" s="136" t="str">
        <f t="shared" si="56"/>
        <v/>
      </c>
      <c r="R342" s="22">
        <f t="shared" si="57"/>
        <v>0</v>
      </c>
      <c r="S342" s="139" t="str">
        <f t="shared" si="58"/>
        <v/>
      </c>
      <c r="T342" s="39" t="str">
        <f t="shared" si="59"/>
        <v/>
      </c>
      <c r="U342" s="137" t="str">
        <f t="shared" si="60"/>
        <v/>
      </c>
      <c r="V342" s="24" t="str">
        <f>IF(B342="","",VLOOKUP(B342,'Tree height category'!$A$2:$E$83,5,FALSE))</f>
        <v/>
      </c>
      <c r="W342" s="137" t="str">
        <f t="shared" si="65"/>
        <v/>
      </c>
      <c r="X342" s="137" t="str">
        <f t="shared" si="66"/>
        <v/>
      </c>
      <c r="Y342" s="23" t="str">
        <f t="shared" si="61"/>
        <v/>
      </c>
      <c r="Z342" s="25" t="str">
        <f t="shared" si="62"/>
        <v/>
      </c>
      <c r="AA342" s="26" t="str">
        <f t="shared" si="63"/>
        <v/>
      </c>
      <c r="AB342" s="221" t="str">
        <f t="shared" si="64"/>
        <v/>
      </c>
      <c r="AC342" s="26" t="str">
        <f>IF(P342="","",('SEB Sheet'!$B$8*(AA342*P342)*(IF(C342="",1,C342))))</f>
        <v/>
      </c>
      <c r="AD342" s="158" t="str">
        <f>IF(P342="","",((AC342/'SEB Sheet'!$B$9*'SEB Sheet'!$B$5/1000*'SEB Sheet'!$B$7*'SEB Sheet'!$B$6))*1.055)</f>
        <v/>
      </c>
      <c r="AE342" s="146"/>
      <c r="AF342" s="146"/>
      <c r="AG342" s="147" t="str">
        <f>IF(B342="","",(VLOOKUP(B342,'Tree height category'!$A$2:$C$83,2,FALSE)))</f>
        <v/>
      </c>
      <c r="AH342" s="148" t="str">
        <f>IF(B342="","",(VLOOKUP(B342,'Tree height category'!$A$2:$C$83,3,FALSE)))</f>
        <v/>
      </c>
      <c r="AI342" s="161"/>
      <c r="AJ342" s="161"/>
      <c r="AK342" s="161"/>
      <c r="AL342" s="162" t="str">
        <f>IF(B342="","",(VLOOKUP(B342,'Tree height category'!$A$2:$G$77,7,FALSE)))</f>
        <v/>
      </c>
      <c r="AM342" s="163"/>
    </row>
    <row r="343" spans="1:39" x14ac:dyDescent="0.25">
      <c r="A343" s="154">
        <f t="shared" si="55"/>
        <v>337</v>
      </c>
      <c r="B343" s="203"/>
      <c r="C343" s="209"/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7" t="str">
        <f>IF(V343="","",IF((VLOOKUP(V343,'Tree height category'!$E$2:$F$77,2,FALSE))=0,"",(VLOOKUP(V343,'Tree height category'!$E$2:$F$77,2,FALSE))))</f>
        <v/>
      </c>
      <c r="O343" s="207" t="str">
        <f>IF(B343="","",(IF('SEB Sheet'!B$11="","",VLOOKUP('SEB Sheet'!B$11,'IBRA %'!A$4:E$385,4,FALSE))))</f>
        <v/>
      </c>
      <c r="P343" s="27"/>
      <c r="Q343" s="136" t="str">
        <f t="shared" si="56"/>
        <v/>
      </c>
      <c r="R343" s="22">
        <f t="shared" si="57"/>
        <v>0</v>
      </c>
      <c r="S343" s="139" t="str">
        <f t="shared" si="58"/>
        <v/>
      </c>
      <c r="T343" s="39" t="str">
        <f t="shared" si="59"/>
        <v/>
      </c>
      <c r="U343" s="137" t="str">
        <f t="shared" si="60"/>
        <v/>
      </c>
      <c r="V343" s="24" t="str">
        <f>IF(B343="","",VLOOKUP(B343,'Tree height category'!$A$2:$E$83,5,FALSE))</f>
        <v/>
      </c>
      <c r="W343" s="137" t="str">
        <f t="shared" si="65"/>
        <v/>
      </c>
      <c r="X343" s="137" t="str">
        <f t="shared" si="66"/>
        <v/>
      </c>
      <c r="Y343" s="23" t="str">
        <f t="shared" si="61"/>
        <v/>
      </c>
      <c r="Z343" s="25" t="str">
        <f t="shared" si="62"/>
        <v/>
      </c>
      <c r="AA343" s="26" t="str">
        <f t="shared" si="63"/>
        <v/>
      </c>
      <c r="AB343" s="221" t="str">
        <f t="shared" si="64"/>
        <v/>
      </c>
      <c r="AC343" s="26" t="str">
        <f>IF(P343="","",('SEB Sheet'!$B$8*(AA343*P343)*(IF(C343="",1,C343))))</f>
        <v/>
      </c>
      <c r="AD343" s="158" t="str">
        <f>IF(P343="","",((AC343/'SEB Sheet'!$B$9*'SEB Sheet'!$B$5/1000*'SEB Sheet'!$B$7*'SEB Sheet'!$B$6))*1.055)</f>
        <v/>
      </c>
      <c r="AE343" s="146"/>
      <c r="AF343" s="146"/>
      <c r="AG343" s="147" t="str">
        <f>IF(B343="","",(VLOOKUP(B343,'Tree height category'!$A$2:$C$83,2,FALSE)))</f>
        <v/>
      </c>
      <c r="AH343" s="148" t="str">
        <f>IF(B343="","",(VLOOKUP(B343,'Tree height category'!$A$2:$C$83,3,FALSE)))</f>
        <v/>
      </c>
      <c r="AI343" s="161"/>
      <c r="AJ343" s="161"/>
      <c r="AK343" s="161"/>
      <c r="AL343" s="162" t="str">
        <f>IF(B343="","",(VLOOKUP(B343,'Tree height category'!$A$2:$G$77,7,FALSE)))</f>
        <v/>
      </c>
      <c r="AM343" s="163"/>
    </row>
    <row r="344" spans="1:39" x14ac:dyDescent="0.25">
      <c r="A344" s="154">
        <f t="shared" si="55"/>
        <v>338</v>
      </c>
      <c r="B344" s="203"/>
      <c r="C344" s="209"/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7" t="str">
        <f>IF(V344="","",IF((VLOOKUP(V344,'Tree height category'!$E$2:$F$77,2,FALSE))=0,"",(VLOOKUP(V344,'Tree height category'!$E$2:$F$77,2,FALSE))))</f>
        <v/>
      </c>
      <c r="O344" s="207" t="str">
        <f>IF(B344="","",(IF('SEB Sheet'!B$11="","",VLOOKUP('SEB Sheet'!B$11,'IBRA %'!A$4:E$385,4,FALSE))))</f>
        <v/>
      </c>
      <c r="P344" s="27"/>
      <c r="Q344" s="136" t="str">
        <f t="shared" si="56"/>
        <v/>
      </c>
      <c r="R344" s="22">
        <f t="shared" si="57"/>
        <v>0</v>
      </c>
      <c r="S344" s="139" t="str">
        <f t="shared" si="58"/>
        <v/>
      </c>
      <c r="T344" s="39" t="str">
        <f t="shared" si="59"/>
        <v/>
      </c>
      <c r="U344" s="137" t="str">
        <f t="shared" si="60"/>
        <v/>
      </c>
      <c r="V344" s="24" t="str">
        <f>IF(B344="","",VLOOKUP(B344,'Tree height category'!$A$2:$E$83,5,FALSE))</f>
        <v/>
      </c>
      <c r="W344" s="137" t="str">
        <f t="shared" si="65"/>
        <v/>
      </c>
      <c r="X344" s="137" t="str">
        <f t="shared" si="66"/>
        <v/>
      </c>
      <c r="Y344" s="23" t="str">
        <f t="shared" si="61"/>
        <v/>
      </c>
      <c r="Z344" s="25" t="str">
        <f t="shared" si="62"/>
        <v/>
      </c>
      <c r="AA344" s="26" t="str">
        <f t="shared" si="63"/>
        <v/>
      </c>
      <c r="AB344" s="221" t="str">
        <f t="shared" si="64"/>
        <v/>
      </c>
      <c r="AC344" s="26" t="str">
        <f>IF(P344="","",('SEB Sheet'!$B$8*(AA344*P344)*(IF(C344="",1,C344))))</f>
        <v/>
      </c>
      <c r="AD344" s="158" t="str">
        <f>IF(P344="","",((AC344/'SEB Sheet'!$B$9*'SEB Sheet'!$B$5/1000*'SEB Sheet'!$B$7*'SEB Sheet'!$B$6))*1.055)</f>
        <v/>
      </c>
      <c r="AE344" s="146"/>
      <c r="AF344" s="146"/>
      <c r="AG344" s="147" t="str">
        <f>IF(B344="","",(VLOOKUP(B344,'Tree height category'!$A$2:$C$83,2,FALSE)))</f>
        <v/>
      </c>
      <c r="AH344" s="148" t="str">
        <f>IF(B344="","",(VLOOKUP(B344,'Tree height category'!$A$2:$C$83,3,FALSE)))</f>
        <v/>
      </c>
      <c r="AI344" s="161"/>
      <c r="AJ344" s="161"/>
      <c r="AK344" s="161"/>
      <c r="AL344" s="162" t="str">
        <f>IF(B344="","",(VLOOKUP(B344,'Tree height category'!$A$2:$G$77,7,FALSE)))</f>
        <v/>
      </c>
      <c r="AM344" s="163"/>
    </row>
    <row r="345" spans="1:39" x14ac:dyDescent="0.25">
      <c r="A345" s="154">
        <f t="shared" si="55"/>
        <v>339</v>
      </c>
      <c r="B345" s="203"/>
      <c r="C345" s="209"/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7" t="str">
        <f>IF(V345="","",IF((VLOOKUP(V345,'Tree height category'!$E$2:$F$77,2,FALSE))=0,"",(VLOOKUP(V345,'Tree height category'!$E$2:$F$77,2,FALSE))))</f>
        <v/>
      </c>
      <c r="O345" s="207" t="str">
        <f>IF(B345="","",(IF('SEB Sheet'!B$11="","",VLOOKUP('SEB Sheet'!B$11,'IBRA %'!A$4:E$385,4,FALSE))))</f>
        <v/>
      </c>
      <c r="P345" s="27"/>
      <c r="Q345" s="136" t="str">
        <f t="shared" si="56"/>
        <v/>
      </c>
      <c r="R345" s="22">
        <f t="shared" si="57"/>
        <v>0</v>
      </c>
      <c r="S345" s="139" t="str">
        <f t="shared" si="58"/>
        <v/>
      </c>
      <c r="T345" s="39" t="str">
        <f t="shared" si="59"/>
        <v/>
      </c>
      <c r="U345" s="137" t="str">
        <f t="shared" si="60"/>
        <v/>
      </c>
      <c r="V345" s="24" t="str">
        <f>IF(B345="","",VLOOKUP(B345,'Tree height category'!$A$2:$E$83,5,FALSE))</f>
        <v/>
      </c>
      <c r="W345" s="137" t="str">
        <f t="shared" si="65"/>
        <v/>
      </c>
      <c r="X345" s="137" t="str">
        <f t="shared" si="66"/>
        <v/>
      </c>
      <c r="Y345" s="23" t="str">
        <f t="shared" si="61"/>
        <v/>
      </c>
      <c r="Z345" s="25" t="str">
        <f t="shared" si="62"/>
        <v/>
      </c>
      <c r="AA345" s="26" t="str">
        <f t="shared" si="63"/>
        <v/>
      </c>
      <c r="AB345" s="221" t="str">
        <f t="shared" si="64"/>
        <v/>
      </c>
      <c r="AC345" s="26" t="str">
        <f>IF(P345="","",('SEB Sheet'!$B$8*(AA345*P345)*(IF(C345="",1,C345))))</f>
        <v/>
      </c>
      <c r="AD345" s="158" t="str">
        <f>IF(P345="","",((AC345/'SEB Sheet'!$B$9*'SEB Sheet'!$B$5/1000*'SEB Sheet'!$B$7*'SEB Sheet'!$B$6))*1.055)</f>
        <v/>
      </c>
      <c r="AE345" s="146"/>
      <c r="AF345" s="146"/>
      <c r="AG345" s="147" t="str">
        <f>IF(B345="","",(VLOOKUP(B345,'Tree height category'!$A$2:$C$83,2,FALSE)))</f>
        <v/>
      </c>
      <c r="AH345" s="148" t="str">
        <f>IF(B345="","",(VLOOKUP(B345,'Tree height category'!$A$2:$C$83,3,FALSE)))</f>
        <v/>
      </c>
      <c r="AI345" s="161"/>
      <c r="AJ345" s="161"/>
      <c r="AK345" s="161"/>
      <c r="AL345" s="162" t="str">
        <f>IF(B345="","",(VLOOKUP(B345,'Tree height category'!$A$2:$G$77,7,FALSE)))</f>
        <v/>
      </c>
      <c r="AM345" s="163"/>
    </row>
    <row r="346" spans="1:39" x14ac:dyDescent="0.25">
      <c r="A346" s="154">
        <f t="shared" si="55"/>
        <v>340</v>
      </c>
      <c r="B346" s="203"/>
      <c r="C346" s="209"/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7" t="str">
        <f>IF(V346="","",IF((VLOOKUP(V346,'Tree height category'!$E$2:$F$77,2,FALSE))=0,"",(VLOOKUP(V346,'Tree height category'!$E$2:$F$77,2,FALSE))))</f>
        <v/>
      </c>
      <c r="O346" s="207" t="str">
        <f>IF(B346="","",(IF('SEB Sheet'!B$11="","",VLOOKUP('SEB Sheet'!B$11,'IBRA %'!A$4:E$385,4,FALSE))))</f>
        <v/>
      </c>
      <c r="P346" s="27"/>
      <c r="Q346" s="136" t="str">
        <f t="shared" si="56"/>
        <v/>
      </c>
      <c r="R346" s="22">
        <f t="shared" si="57"/>
        <v>0</v>
      </c>
      <c r="S346" s="139" t="str">
        <f t="shared" si="58"/>
        <v/>
      </c>
      <c r="T346" s="39" t="str">
        <f t="shared" si="59"/>
        <v/>
      </c>
      <c r="U346" s="137" t="str">
        <f t="shared" si="60"/>
        <v/>
      </c>
      <c r="V346" s="24" t="str">
        <f>IF(B346="","",VLOOKUP(B346,'Tree height category'!$A$2:$E$83,5,FALSE))</f>
        <v/>
      </c>
      <c r="W346" s="137" t="str">
        <f t="shared" si="65"/>
        <v/>
      </c>
      <c r="X346" s="137" t="str">
        <f t="shared" si="66"/>
        <v/>
      </c>
      <c r="Y346" s="23" t="str">
        <f t="shared" si="61"/>
        <v/>
      </c>
      <c r="Z346" s="25" t="str">
        <f t="shared" si="62"/>
        <v/>
      </c>
      <c r="AA346" s="26" t="str">
        <f t="shared" si="63"/>
        <v/>
      </c>
      <c r="AB346" s="221" t="str">
        <f t="shared" si="64"/>
        <v/>
      </c>
      <c r="AC346" s="26" t="str">
        <f>IF(P346="","",('SEB Sheet'!$B$8*(AA346*P346)*(IF(C346="",1,C346))))</f>
        <v/>
      </c>
      <c r="AD346" s="158" t="str">
        <f>IF(P346="","",((AC346/'SEB Sheet'!$B$9*'SEB Sheet'!$B$5/1000*'SEB Sheet'!$B$7*'SEB Sheet'!$B$6))*1.055)</f>
        <v/>
      </c>
      <c r="AE346" s="146"/>
      <c r="AF346" s="146"/>
      <c r="AG346" s="147" t="str">
        <f>IF(B346="","",(VLOOKUP(B346,'Tree height category'!$A$2:$C$83,2,FALSE)))</f>
        <v/>
      </c>
      <c r="AH346" s="148" t="str">
        <f>IF(B346="","",(VLOOKUP(B346,'Tree height category'!$A$2:$C$83,3,FALSE)))</f>
        <v/>
      </c>
      <c r="AI346" s="161"/>
      <c r="AJ346" s="161"/>
      <c r="AK346" s="161"/>
      <c r="AL346" s="162" t="str">
        <f>IF(B346="","",(VLOOKUP(B346,'Tree height category'!$A$2:$G$77,7,FALSE)))</f>
        <v/>
      </c>
      <c r="AM346" s="163"/>
    </row>
    <row r="347" spans="1:39" x14ac:dyDescent="0.25">
      <c r="A347" s="154">
        <f t="shared" si="55"/>
        <v>341</v>
      </c>
      <c r="B347" s="203"/>
      <c r="C347" s="209"/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7" t="str">
        <f>IF(V347="","",IF((VLOOKUP(V347,'Tree height category'!$E$2:$F$77,2,FALSE))=0,"",(VLOOKUP(V347,'Tree height category'!$E$2:$F$77,2,FALSE))))</f>
        <v/>
      </c>
      <c r="O347" s="207" t="str">
        <f>IF(B347="","",(IF('SEB Sheet'!B$11="","",VLOOKUP('SEB Sheet'!B$11,'IBRA %'!A$4:E$385,4,FALSE))))</f>
        <v/>
      </c>
      <c r="P347" s="27"/>
      <c r="Q347" s="136" t="str">
        <f t="shared" si="56"/>
        <v/>
      </c>
      <c r="R347" s="22">
        <f t="shared" si="57"/>
        <v>0</v>
      </c>
      <c r="S347" s="139" t="str">
        <f t="shared" si="58"/>
        <v/>
      </c>
      <c r="T347" s="39" t="str">
        <f t="shared" si="59"/>
        <v/>
      </c>
      <c r="U347" s="137" t="str">
        <f t="shared" si="60"/>
        <v/>
      </c>
      <c r="V347" s="24" t="str">
        <f>IF(B347="","",VLOOKUP(B347,'Tree height category'!$A$2:$E$83,5,FALSE))</f>
        <v/>
      </c>
      <c r="W347" s="137" t="str">
        <f t="shared" si="65"/>
        <v/>
      </c>
      <c r="X347" s="137" t="str">
        <f t="shared" si="66"/>
        <v/>
      </c>
      <c r="Y347" s="23" t="str">
        <f t="shared" si="61"/>
        <v/>
      </c>
      <c r="Z347" s="25" t="str">
        <f t="shared" si="62"/>
        <v/>
      </c>
      <c r="AA347" s="26" t="str">
        <f t="shared" si="63"/>
        <v/>
      </c>
      <c r="AB347" s="221" t="str">
        <f t="shared" si="64"/>
        <v/>
      </c>
      <c r="AC347" s="26" t="str">
        <f>IF(P347="","",('SEB Sheet'!$B$8*(AA347*P347)*(IF(C347="",1,C347))))</f>
        <v/>
      </c>
      <c r="AD347" s="158" t="str">
        <f>IF(P347="","",((AC347/'SEB Sheet'!$B$9*'SEB Sheet'!$B$5/1000*'SEB Sheet'!$B$7*'SEB Sheet'!$B$6))*1.055)</f>
        <v/>
      </c>
      <c r="AE347" s="146"/>
      <c r="AF347" s="146"/>
      <c r="AG347" s="147" t="str">
        <f>IF(B347="","",(VLOOKUP(B347,'Tree height category'!$A$2:$C$83,2,FALSE)))</f>
        <v/>
      </c>
      <c r="AH347" s="148" t="str">
        <f>IF(B347="","",(VLOOKUP(B347,'Tree height category'!$A$2:$C$83,3,FALSE)))</f>
        <v/>
      </c>
      <c r="AI347" s="161"/>
      <c r="AJ347" s="161"/>
      <c r="AK347" s="161"/>
      <c r="AL347" s="162" t="str">
        <f>IF(B347="","",(VLOOKUP(B347,'Tree height category'!$A$2:$G$77,7,FALSE)))</f>
        <v/>
      </c>
      <c r="AM347" s="163"/>
    </row>
    <row r="348" spans="1:39" x14ac:dyDescent="0.25">
      <c r="A348" s="154">
        <f t="shared" si="55"/>
        <v>342</v>
      </c>
      <c r="B348" s="203"/>
      <c r="C348" s="209"/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7" t="str">
        <f>IF(V348="","",IF((VLOOKUP(V348,'Tree height category'!$E$2:$F$77,2,FALSE))=0,"",(VLOOKUP(V348,'Tree height category'!$E$2:$F$77,2,FALSE))))</f>
        <v/>
      </c>
      <c r="O348" s="207" t="str">
        <f>IF(B348="","",(IF('SEB Sheet'!B$11="","",VLOOKUP('SEB Sheet'!B$11,'IBRA %'!A$4:E$385,4,FALSE))))</f>
        <v/>
      </c>
      <c r="P348" s="27"/>
      <c r="Q348" s="136" t="str">
        <f t="shared" si="56"/>
        <v/>
      </c>
      <c r="R348" s="22">
        <f t="shared" si="57"/>
        <v>0</v>
      </c>
      <c r="S348" s="139" t="str">
        <f t="shared" si="58"/>
        <v/>
      </c>
      <c r="T348" s="39" t="str">
        <f t="shared" si="59"/>
        <v/>
      </c>
      <c r="U348" s="137" t="str">
        <f t="shared" si="60"/>
        <v/>
      </c>
      <c r="V348" s="24" t="str">
        <f>IF(B348="","",VLOOKUP(B348,'Tree height category'!$A$2:$E$83,5,FALSE))</f>
        <v/>
      </c>
      <c r="W348" s="137" t="str">
        <f t="shared" si="65"/>
        <v/>
      </c>
      <c r="X348" s="137" t="str">
        <f t="shared" si="66"/>
        <v/>
      </c>
      <c r="Y348" s="23" t="str">
        <f t="shared" si="61"/>
        <v/>
      </c>
      <c r="Z348" s="25" t="str">
        <f t="shared" si="62"/>
        <v/>
      </c>
      <c r="AA348" s="26" t="str">
        <f t="shared" si="63"/>
        <v/>
      </c>
      <c r="AB348" s="221" t="str">
        <f t="shared" si="64"/>
        <v/>
      </c>
      <c r="AC348" s="26" t="str">
        <f>IF(P348="","",('SEB Sheet'!$B$8*(AA348*P348)*(IF(C348="",1,C348))))</f>
        <v/>
      </c>
      <c r="AD348" s="158" t="str">
        <f>IF(P348="","",((AC348/'SEB Sheet'!$B$9*'SEB Sheet'!$B$5/1000*'SEB Sheet'!$B$7*'SEB Sheet'!$B$6))*1.055)</f>
        <v/>
      </c>
      <c r="AE348" s="146"/>
      <c r="AF348" s="146"/>
      <c r="AG348" s="147" t="str">
        <f>IF(B348="","",(VLOOKUP(B348,'Tree height category'!$A$2:$C$83,2,FALSE)))</f>
        <v/>
      </c>
      <c r="AH348" s="148" t="str">
        <f>IF(B348="","",(VLOOKUP(B348,'Tree height category'!$A$2:$C$83,3,FALSE)))</f>
        <v/>
      </c>
      <c r="AI348" s="161"/>
      <c r="AJ348" s="161"/>
      <c r="AK348" s="161"/>
      <c r="AL348" s="162" t="str">
        <f>IF(B348="","",(VLOOKUP(B348,'Tree height category'!$A$2:$G$77,7,FALSE)))</f>
        <v/>
      </c>
      <c r="AM348" s="163"/>
    </row>
    <row r="349" spans="1:39" x14ac:dyDescent="0.25">
      <c r="A349" s="154">
        <f t="shared" si="55"/>
        <v>343</v>
      </c>
      <c r="B349" s="203"/>
      <c r="C349" s="209"/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7" t="str">
        <f>IF(V349="","",IF((VLOOKUP(V349,'Tree height category'!$E$2:$F$77,2,FALSE))=0,"",(VLOOKUP(V349,'Tree height category'!$E$2:$F$77,2,FALSE))))</f>
        <v/>
      </c>
      <c r="O349" s="207" t="str">
        <f>IF(B349="","",(IF('SEB Sheet'!B$11="","",VLOOKUP('SEB Sheet'!B$11,'IBRA %'!A$4:E$385,4,FALSE))))</f>
        <v/>
      </c>
      <c r="P349" s="27"/>
      <c r="Q349" s="136" t="str">
        <f t="shared" si="56"/>
        <v/>
      </c>
      <c r="R349" s="22">
        <f t="shared" si="57"/>
        <v>0</v>
      </c>
      <c r="S349" s="139" t="str">
        <f t="shared" si="58"/>
        <v/>
      </c>
      <c r="T349" s="39" t="str">
        <f t="shared" si="59"/>
        <v/>
      </c>
      <c r="U349" s="137" t="str">
        <f t="shared" si="60"/>
        <v/>
      </c>
      <c r="V349" s="24" t="str">
        <f>IF(B349="","",VLOOKUP(B349,'Tree height category'!$A$2:$E$83,5,FALSE))</f>
        <v/>
      </c>
      <c r="W349" s="137" t="str">
        <f t="shared" si="65"/>
        <v/>
      </c>
      <c r="X349" s="137" t="str">
        <f t="shared" si="66"/>
        <v/>
      </c>
      <c r="Y349" s="23" t="str">
        <f t="shared" si="61"/>
        <v/>
      </c>
      <c r="Z349" s="25" t="str">
        <f t="shared" si="62"/>
        <v/>
      </c>
      <c r="AA349" s="26" t="str">
        <f t="shared" si="63"/>
        <v/>
      </c>
      <c r="AB349" s="221" t="str">
        <f t="shared" si="64"/>
        <v/>
      </c>
      <c r="AC349" s="26" t="str">
        <f>IF(P349="","",('SEB Sheet'!$B$8*(AA349*P349)*(IF(C349="",1,C349))))</f>
        <v/>
      </c>
      <c r="AD349" s="158" t="str">
        <f>IF(P349="","",((AC349/'SEB Sheet'!$B$9*'SEB Sheet'!$B$5/1000*'SEB Sheet'!$B$7*'SEB Sheet'!$B$6))*1.055)</f>
        <v/>
      </c>
      <c r="AE349" s="146"/>
      <c r="AF349" s="146"/>
      <c r="AG349" s="147" t="str">
        <f>IF(B349="","",(VLOOKUP(B349,'Tree height category'!$A$2:$C$83,2,FALSE)))</f>
        <v/>
      </c>
      <c r="AH349" s="148" t="str">
        <f>IF(B349="","",(VLOOKUP(B349,'Tree height category'!$A$2:$C$83,3,FALSE)))</f>
        <v/>
      </c>
      <c r="AI349" s="161"/>
      <c r="AJ349" s="161"/>
      <c r="AK349" s="161"/>
      <c r="AL349" s="162" t="str">
        <f>IF(B349="","",(VLOOKUP(B349,'Tree height category'!$A$2:$G$77,7,FALSE)))</f>
        <v/>
      </c>
      <c r="AM349" s="163"/>
    </row>
    <row r="350" spans="1:39" x14ac:dyDescent="0.25">
      <c r="A350" s="154">
        <f t="shared" si="55"/>
        <v>344</v>
      </c>
      <c r="B350" s="203"/>
      <c r="C350" s="209"/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7" t="str">
        <f>IF(V350="","",IF((VLOOKUP(V350,'Tree height category'!$E$2:$F$77,2,FALSE))=0,"",(VLOOKUP(V350,'Tree height category'!$E$2:$F$77,2,FALSE))))</f>
        <v/>
      </c>
      <c r="O350" s="207" t="str">
        <f>IF(B350="","",(IF('SEB Sheet'!B$11="","",VLOOKUP('SEB Sheet'!B$11,'IBRA %'!A$4:E$385,4,FALSE))))</f>
        <v/>
      </c>
      <c r="P350" s="27"/>
      <c r="Q350" s="136" t="str">
        <f t="shared" si="56"/>
        <v/>
      </c>
      <c r="R350" s="22">
        <f t="shared" si="57"/>
        <v>0</v>
      </c>
      <c r="S350" s="139" t="str">
        <f t="shared" si="58"/>
        <v/>
      </c>
      <c r="T350" s="39" t="str">
        <f t="shared" si="59"/>
        <v/>
      </c>
      <c r="U350" s="137" t="str">
        <f t="shared" si="60"/>
        <v/>
      </c>
      <c r="V350" s="24" t="str">
        <f>IF(B350="","",VLOOKUP(B350,'Tree height category'!$A$2:$E$83,5,FALSE))</f>
        <v/>
      </c>
      <c r="W350" s="137" t="str">
        <f t="shared" si="65"/>
        <v/>
      </c>
      <c r="X350" s="137" t="str">
        <f t="shared" si="66"/>
        <v/>
      </c>
      <c r="Y350" s="23" t="str">
        <f t="shared" si="61"/>
        <v/>
      </c>
      <c r="Z350" s="25" t="str">
        <f t="shared" si="62"/>
        <v/>
      </c>
      <c r="AA350" s="26" t="str">
        <f t="shared" si="63"/>
        <v/>
      </c>
      <c r="AB350" s="221" t="str">
        <f t="shared" si="64"/>
        <v/>
      </c>
      <c r="AC350" s="26" t="str">
        <f>IF(P350="","",('SEB Sheet'!$B$8*(AA350*P350)*(IF(C350="",1,C350))))</f>
        <v/>
      </c>
      <c r="AD350" s="158" t="str">
        <f>IF(P350="","",((AC350/'SEB Sheet'!$B$9*'SEB Sheet'!$B$5/1000*'SEB Sheet'!$B$7*'SEB Sheet'!$B$6))*1.055)</f>
        <v/>
      </c>
      <c r="AE350" s="146"/>
      <c r="AF350" s="146"/>
      <c r="AG350" s="147" t="str">
        <f>IF(B350="","",(VLOOKUP(B350,'Tree height category'!$A$2:$C$83,2,FALSE)))</f>
        <v/>
      </c>
      <c r="AH350" s="148" t="str">
        <f>IF(B350="","",(VLOOKUP(B350,'Tree height category'!$A$2:$C$83,3,FALSE)))</f>
        <v/>
      </c>
      <c r="AI350" s="161"/>
      <c r="AJ350" s="161"/>
      <c r="AK350" s="161"/>
      <c r="AL350" s="162" t="str">
        <f>IF(B350="","",(VLOOKUP(B350,'Tree height category'!$A$2:$G$77,7,FALSE)))</f>
        <v/>
      </c>
      <c r="AM350" s="163"/>
    </row>
    <row r="351" spans="1:39" x14ac:dyDescent="0.25">
      <c r="A351" s="154">
        <f t="shared" si="55"/>
        <v>345</v>
      </c>
      <c r="B351" s="203"/>
      <c r="C351" s="209"/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7" t="str">
        <f>IF(V351="","",IF((VLOOKUP(V351,'Tree height category'!$E$2:$F$77,2,FALSE))=0,"",(VLOOKUP(V351,'Tree height category'!$E$2:$F$77,2,FALSE))))</f>
        <v/>
      </c>
      <c r="O351" s="207" t="str">
        <f>IF(B351="","",(IF('SEB Sheet'!B$11="","",VLOOKUP('SEB Sheet'!B$11,'IBRA %'!A$4:E$385,4,FALSE))))</f>
        <v/>
      </c>
      <c r="P351" s="27"/>
      <c r="Q351" s="136" t="str">
        <f t="shared" si="56"/>
        <v/>
      </c>
      <c r="R351" s="22">
        <f t="shared" si="57"/>
        <v>0</v>
      </c>
      <c r="S351" s="139" t="str">
        <f t="shared" si="58"/>
        <v/>
      </c>
      <c r="T351" s="39" t="str">
        <f t="shared" si="59"/>
        <v/>
      </c>
      <c r="U351" s="137" t="str">
        <f t="shared" si="60"/>
        <v/>
      </c>
      <c r="V351" s="24" t="str">
        <f>IF(B351="","",VLOOKUP(B351,'Tree height category'!$A$2:$E$83,5,FALSE))</f>
        <v/>
      </c>
      <c r="W351" s="137" t="str">
        <f t="shared" si="65"/>
        <v/>
      </c>
      <c r="X351" s="137" t="str">
        <f t="shared" si="66"/>
        <v/>
      </c>
      <c r="Y351" s="23" t="str">
        <f t="shared" si="61"/>
        <v/>
      </c>
      <c r="Z351" s="25" t="str">
        <f t="shared" si="62"/>
        <v/>
      </c>
      <c r="AA351" s="26" t="str">
        <f t="shared" si="63"/>
        <v/>
      </c>
      <c r="AB351" s="221" t="str">
        <f t="shared" si="64"/>
        <v/>
      </c>
      <c r="AC351" s="26" t="str">
        <f>IF(P351="","",('SEB Sheet'!$B$8*(AA351*P351)*(IF(C351="",1,C351))))</f>
        <v/>
      </c>
      <c r="AD351" s="158" t="str">
        <f>IF(P351="","",((AC351/'SEB Sheet'!$B$9*'SEB Sheet'!$B$5/1000*'SEB Sheet'!$B$7*'SEB Sheet'!$B$6))*1.055)</f>
        <v/>
      </c>
      <c r="AE351" s="146"/>
      <c r="AF351" s="146"/>
      <c r="AG351" s="147" t="str">
        <f>IF(B351="","",(VLOOKUP(B351,'Tree height category'!$A$2:$C$83,2,FALSE)))</f>
        <v/>
      </c>
      <c r="AH351" s="148" t="str">
        <f>IF(B351="","",(VLOOKUP(B351,'Tree height category'!$A$2:$C$83,3,FALSE)))</f>
        <v/>
      </c>
      <c r="AI351" s="161"/>
      <c r="AJ351" s="161"/>
      <c r="AK351" s="161"/>
      <c r="AL351" s="162" t="str">
        <f>IF(B351="","",(VLOOKUP(B351,'Tree height category'!$A$2:$G$77,7,FALSE)))</f>
        <v/>
      </c>
      <c r="AM351" s="163"/>
    </row>
    <row r="352" spans="1:39" x14ac:dyDescent="0.25">
      <c r="A352" s="154">
        <f t="shared" si="55"/>
        <v>346</v>
      </c>
      <c r="B352" s="203"/>
      <c r="C352" s="209"/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7" t="str">
        <f>IF(V352="","",IF((VLOOKUP(V352,'Tree height category'!$E$2:$F$77,2,FALSE))=0,"",(VLOOKUP(V352,'Tree height category'!$E$2:$F$77,2,FALSE))))</f>
        <v/>
      </c>
      <c r="O352" s="207" t="str">
        <f>IF(B352="","",(IF('SEB Sheet'!B$11="","",VLOOKUP('SEB Sheet'!B$11,'IBRA %'!A$4:E$385,4,FALSE))))</f>
        <v/>
      </c>
      <c r="P352" s="27"/>
      <c r="Q352" s="136" t="str">
        <f t="shared" si="56"/>
        <v/>
      </c>
      <c r="R352" s="22">
        <f t="shared" si="57"/>
        <v>0</v>
      </c>
      <c r="S352" s="139" t="str">
        <f t="shared" si="58"/>
        <v/>
      </c>
      <c r="T352" s="39" t="str">
        <f t="shared" si="59"/>
        <v/>
      </c>
      <c r="U352" s="137" t="str">
        <f t="shared" si="60"/>
        <v/>
      </c>
      <c r="V352" s="24" t="str">
        <f>IF(B352="","",VLOOKUP(B352,'Tree height category'!$A$2:$E$83,5,FALSE))</f>
        <v/>
      </c>
      <c r="W352" s="137" t="str">
        <f t="shared" si="65"/>
        <v/>
      </c>
      <c r="X352" s="137" t="str">
        <f t="shared" si="66"/>
        <v/>
      </c>
      <c r="Y352" s="23" t="str">
        <f t="shared" si="61"/>
        <v/>
      </c>
      <c r="Z352" s="25" t="str">
        <f t="shared" si="62"/>
        <v/>
      </c>
      <c r="AA352" s="26" t="str">
        <f t="shared" si="63"/>
        <v/>
      </c>
      <c r="AB352" s="221" t="str">
        <f t="shared" si="64"/>
        <v/>
      </c>
      <c r="AC352" s="26" t="str">
        <f>IF(P352="","",('SEB Sheet'!$B$8*(AA352*P352)*(IF(C352="",1,C352))))</f>
        <v/>
      </c>
      <c r="AD352" s="158" t="str">
        <f>IF(P352="","",((AC352/'SEB Sheet'!$B$9*'SEB Sheet'!$B$5/1000*'SEB Sheet'!$B$7*'SEB Sheet'!$B$6))*1.055)</f>
        <v/>
      </c>
      <c r="AE352" s="146"/>
      <c r="AF352" s="146"/>
      <c r="AG352" s="147" t="str">
        <f>IF(B352="","",(VLOOKUP(B352,'Tree height category'!$A$2:$C$83,2,FALSE)))</f>
        <v/>
      </c>
      <c r="AH352" s="148" t="str">
        <f>IF(B352="","",(VLOOKUP(B352,'Tree height category'!$A$2:$C$83,3,FALSE)))</f>
        <v/>
      </c>
      <c r="AI352" s="161"/>
      <c r="AJ352" s="161"/>
      <c r="AK352" s="161"/>
      <c r="AL352" s="162" t="str">
        <f>IF(B352="","",(VLOOKUP(B352,'Tree height category'!$A$2:$G$77,7,FALSE)))</f>
        <v/>
      </c>
      <c r="AM352" s="163"/>
    </row>
    <row r="353" spans="1:39" x14ac:dyDescent="0.25">
      <c r="A353" s="154">
        <f t="shared" si="55"/>
        <v>347</v>
      </c>
      <c r="B353" s="203"/>
      <c r="C353" s="209"/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7" t="str">
        <f>IF(V353="","",IF((VLOOKUP(V353,'Tree height category'!$E$2:$F$77,2,FALSE))=0,"",(VLOOKUP(V353,'Tree height category'!$E$2:$F$77,2,FALSE))))</f>
        <v/>
      </c>
      <c r="O353" s="207" t="str">
        <f>IF(B353="","",(IF('SEB Sheet'!B$11="","",VLOOKUP('SEB Sheet'!B$11,'IBRA %'!A$4:E$385,4,FALSE))))</f>
        <v/>
      </c>
      <c r="P353" s="27"/>
      <c r="Q353" s="136" t="str">
        <f t="shared" si="56"/>
        <v/>
      </c>
      <c r="R353" s="22">
        <f t="shared" si="57"/>
        <v>0</v>
      </c>
      <c r="S353" s="139" t="str">
        <f t="shared" si="58"/>
        <v/>
      </c>
      <c r="T353" s="39" t="str">
        <f t="shared" si="59"/>
        <v/>
      </c>
      <c r="U353" s="137" t="str">
        <f t="shared" si="60"/>
        <v/>
      </c>
      <c r="V353" s="24" t="str">
        <f>IF(B353="","",VLOOKUP(B353,'Tree height category'!$A$2:$E$83,5,FALSE))</f>
        <v/>
      </c>
      <c r="W353" s="137" t="str">
        <f t="shared" si="65"/>
        <v/>
      </c>
      <c r="X353" s="137" t="str">
        <f t="shared" si="66"/>
        <v/>
      </c>
      <c r="Y353" s="23" t="str">
        <f t="shared" si="61"/>
        <v/>
      </c>
      <c r="Z353" s="25" t="str">
        <f t="shared" si="62"/>
        <v/>
      </c>
      <c r="AA353" s="26" t="str">
        <f t="shared" si="63"/>
        <v/>
      </c>
      <c r="AB353" s="221" t="str">
        <f t="shared" si="64"/>
        <v/>
      </c>
      <c r="AC353" s="26" t="str">
        <f>IF(P353="","",('SEB Sheet'!$B$8*(AA353*P353)*(IF(C353="",1,C353))))</f>
        <v/>
      </c>
      <c r="AD353" s="158" t="str">
        <f>IF(P353="","",((AC353/'SEB Sheet'!$B$9*'SEB Sheet'!$B$5/1000*'SEB Sheet'!$B$7*'SEB Sheet'!$B$6))*1.055)</f>
        <v/>
      </c>
      <c r="AE353" s="146"/>
      <c r="AF353" s="146"/>
      <c r="AG353" s="147" t="str">
        <f>IF(B353="","",(VLOOKUP(B353,'Tree height category'!$A$2:$C$83,2,FALSE)))</f>
        <v/>
      </c>
      <c r="AH353" s="148" t="str">
        <f>IF(B353="","",(VLOOKUP(B353,'Tree height category'!$A$2:$C$83,3,FALSE)))</f>
        <v/>
      </c>
      <c r="AI353" s="161"/>
      <c r="AJ353" s="161"/>
      <c r="AK353" s="161"/>
      <c r="AL353" s="162" t="str">
        <f>IF(B353="","",(VLOOKUP(B353,'Tree height category'!$A$2:$G$77,7,FALSE)))</f>
        <v/>
      </c>
      <c r="AM353" s="163"/>
    </row>
    <row r="354" spans="1:39" x14ac:dyDescent="0.25">
      <c r="A354" s="154">
        <f t="shared" si="55"/>
        <v>348</v>
      </c>
      <c r="B354" s="203"/>
      <c r="C354" s="209"/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7" t="str">
        <f>IF(V354="","",IF((VLOOKUP(V354,'Tree height category'!$E$2:$F$77,2,FALSE))=0,"",(VLOOKUP(V354,'Tree height category'!$E$2:$F$77,2,FALSE))))</f>
        <v/>
      </c>
      <c r="O354" s="207" t="str">
        <f>IF(B354="","",(IF('SEB Sheet'!B$11="","",VLOOKUP('SEB Sheet'!B$11,'IBRA %'!A$4:E$385,4,FALSE))))</f>
        <v/>
      </c>
      <c r="P354" s="27"/>
      <c r="Q354" s="136" t="str">
        <f t="shared" si="56"/>
        <v/>
      </c>
      <c r="R354" s="22">
        <f t="shared" si="57"/>
        <v>0</v>
      </c>
      <c r="S354" s="139" t="str">
        <f t="shared" si="58"/>
        <v/>
      </c>
      <c r="T354" s="39" t="str">
        <f t="shared" si="59"/>
        <v/>
      </c>
      <c r="U354" s="137" t="str">
        <f t="shared" si="60"/>
        <v/>
      </c>
      <c r="V354" s="24" t="str">
        <f>IF(B354="","",VLOOKUP(B354,'Tree height category'!$A$2:$E$83,5,FALSE))</f>
        <v/>
      </c>
      <c r="W354" s="137" t="str">
        <f t="shared" si="65"/>
        <v/>
      </c>
      <c r="X354" s="137" t="str">
        <f t="shared" si="66"/>
        <v/>
      </c>
      <c r="Y354" s="23" t="str">
        <f t="shared" si="61"/>
        <v/>
      </c>
      <c r="Z354" s="25" t="str">
        <f t="shared" si="62"/>
        <v/>
      </c>
      <c r="AA354" s="26" t="str">
        <f t="shared" si="63"/>
        <v/>
      </c>
      <c r="AB354" s="221" t="str">
        <f t="shared" si="64"/>
        <v/>
      </c>
      <c r="AC354" s="26" t="str">
        <f>IF(P354="","",('SEB Sheet'!$B$8*(AA354*P354)*(IF(C354="",1,C354))))</f>
        <v/>
      </c>
      <c r="AD354" s="158" t="str">
        <f>IF(P354="","",((AC354/'SEB Sheet'!$B$9*'SEB Sheet'!$B$5/1000*'SEB Sheet'!$B$7*'SEB Sheet'!$B$6))*1.055)</f>
        <v/>
      </c>
      <c r="AE354" s="146"/>
      <c r="AF354" s="146"/>
      <c r="AG354" s="147" t="str">
        <f>IF(B354="","",(VLOOKUP(B354,'Tree height category'!$A$2:$C$83,2,FALSE)))</f>
        <v/>
      </c>
      <c r="AH354" s="148" t="str">
        <f>IF(B354="","",(VLOOKUP(B354,'Tree height category'!$A$2:$C$83,3,FALSE)))</f>
        <v/>
      </c>
      <c r="AI354" s="161"/>
      <c r="AJ354" s="161"/>
      <c r="AK354" s="161"/>
      <c r="AL354" s="162" t="str">
        <f>IF(B354="","",(VLOOKUP(B354,'Tree height category'!$A$2:$G$77,7,FALSE)))</f>
        <v/>
      </c>
      <c r="AM354" s="163"/>
    </row>
    <row r="355" spans="1:39" x14ac:dyDescent="0.25">
      <c r="A355" s="154">
        <f t="shared" si="55"/>
        <v>349</v>
      </c>
      <c r="B355" s="203"/>
      <c r="C355" s="209"/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7" t="str">
        <f>IF(V355="","",IF((VLOOKUP(V355,'Tree height category'!$E$2:$F$77,2,FALSE))=0,"",(VLOOKUP(V355,'Tree height category'!$E$2:$F$77,2,FALSE))))</f>
        <v/>
      </c>
      <c r="O355" s="207" t="str">
        <f>IF(B355="","",(IF('SEB Sheet'!B$11="","",VLOOKUP('SEB Sheet'!B$11,'IBRA %'!A$4:E$385,4,FALSE))))</f>
        <v/>
      </c>
      <c r="P355" s="27"/>
      <c r="Q355" s="136" t="str">
        <f t="shared" si="56"/>
        <v/>
      </c>
      <c r="R355" s="22">
        <f t="shared" si="57"/>
        <v>0</v>
      </c>
      <c r="S355" s="139" t="str">
        <f t="shared" si="58"/>
        <v/>
      </c>
      <c r="T355" s="39" t="str">
        <f t="shared" si="59"/>
        <v/>
      </c>
      <c r="U355" s="137" t="str">
        <f t="shared" si="60"/>
        <v/>
      </c>
      <c r="V355" s="24" t="str">
        <f>IF(B355="","",VLOOKUP(B355,'Tree height category'!$A$2:$E$83,5,FALSE))</f>
        <v/>
      </c>
      <c r="W355" s="137" t="str">
        <f t="shared" si="65"/>
        <v/>
      </c>
      <c r="X355" s="137" t="str">
        <f t="shared" si="66"/>
        <v/>
      </c>
      <c r="Y355" s="23" t="str">
        <f t="shared" si="61"/>
        <v/>
      </c>
      <c r="Z355" s="25" t="str">
        <f t="shared" si="62"/>
        <v/>
      </c>
      <c r="AA355" s="26" t="str">
        <f t="shared" si="63"/>
        <v/>
      </c>
      <c r="AB355" s="221" t="str">
        <f t="shared" si="64"/>
        <v/>
      </c>
      <c r="AC355" s="26" t="str">
        <f>IF(P355="","",('SEB Sheet'!$B$8*(AA355*P355)*(IF(C355="",1,C355))))</f>
        <v/>
      </c>
      <c r="AD355" s="158" t="str">
        <f>IF(P355="","",((AC355/'SEB Sheet'!$B$9*'SEB Sheet'!$B$5/1000*'SEB Sheet'!$B$7*'SEB Sheet'!$B$6))*1.055)</f>
        <v/>
      </c>
      <c r="AE355" s="146"/>
      <c r="AF355" s="146"/>
      <c r="AG355" s="147" t="str">
        <f>IF(B355="","",(VLOOKUP(B355,'Tree height category'!$A$2:$C$83,2,FALSE)))</f>
        <v/>
      </c>
      <c r="AH355" s="148" t="str">
        <f>IF(B355="","",(VLOOKUP(B355,'Tree height category'!$A$2:$C$83,3,FALSE)))</f>
        <v/>
      </c>
      <c r="AI355" s="161"/>
      <c r="AJ355" s="161"/>
      <c r="AK355" s="161"/>
      <c r="AL355" s="162" t="str">
        <f>IF(B355="","",(VLOOKUP(B355,'Tree height category'!$A$2:$G$77,7,FALSE)))</f>
        <v/>
      </c>
      <c r="AM355" s="163"/>
    </row>
    <row r="356" spans="1:39" x14ac:dyDescent="0.25">
      <c r="A356" s="154">
        <f t="shared" si="55"/>
        <v>350</v>
      </c>
      <c r="B356" s="203"/>
      <c r="C356" s="209"/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7" t="str">
        <f>IF(V356="","",IF((VLOOKUP(V356,'Tree height category'!$E$2:$F$77,2,FALSE))=0,"",(VLOOKUP(V356,'Tree height category'!$E$2:$F$77,2,FALSE))))</f>
        <v/>
      </c>
      <c r="O356" s="207" t="str">
        <f>IF(B356="","",(IF('SEB Sheet'!B$11="","",VLOOKUP('SEB Sheet'!B$11,'IBRA %'!A$4:E$385,4,FALSE))))</f>
        <v/>
      </c>
      <c r="P356" s="27"/>
      <c r="Q356" s="136" t="str">
        <f t="shared" si="56"/>
        <v/>
      </c>
      <c r="R356" s="22">
        <f t="shared" si="57"/>
        <v>0</v>
      </c>
      <c r="S356" s="139" t="str">
        <f t="shared" si="58"/>
        <v/>
      </c>
      <c r="T356" s="39" t="str">
        <f t="shared" si="59"/>
        <v/>
      </c>
      <c r="U356" s="137" t="str">
        <f t="shared" si="60"/>
        <v/>
      </c>
      <c r="V356" s="24" t="str">
        <f>IF(B356="","",VLOOKUP(B356,'Tree height category'!$A$2:$E$83,5,FALSE))</f>
        <v/>
      </c>
      <c r="W356" s="137" t="str">
        <f t="shared" si="65"/>
        <v/>
      </c>
      <c r="X356" s="137" t="str">
        <f t="shared" si="66"/>
        <v/>
      </c>
      <c r="Y356" s="23" t="str">
        <f t="shared" si="61"/>
        <v/>
      </c>
      <c r="Z356" s="25" t="str">
        <f t="shared" si="62"/>
        <v/>
      </c>
      <c r="AA356" s="26" t="str">
        <f t="shared" si="63"/>
        <v/>
      </c>
      <c r="AB356" s="221" t="str">
        <f t="shared" si="64"/>
        <v/>
      </c>
      <c r="AC356" s="26" t="str">
        <f>IF(P356="","",('SEB Sheet'!$B$8*(AA356*P356)*(IF(C356="",1,C356))))</f>
        <v/>
      </c>
      <c r="AD356" s="158" t="str">
        <f>IF(P356="","",((AC356/'SEB Sheet'!$B$9*'SEB Sheet'!$B$5/1000*'SEB Sheet'!$B$7*'SEB Sheet'!$B$6))*1.055)</f>
        <v/>
      </c>
      <c r="AE356" s="146"/>
      <c r="AF356" s="146"/>
      <c r="AG356" s="147" t="str">
        <f>IF(B356="","",(VLOOKUP(B356,'Tree height category'!$A$2:$C$83,2,FALSE)))</f>
        <v/>
      </c>
      <c r="AH356" s="148" t="str">
        <f>IF(B356="","",(VLOOKUP(B356,'Tree height category'!$A$2:$C$83,3,FALSE)))</f>
        <v/>
      </c>
      <c r="AI356" s="161"/>
      <c r="AJ356" s="161"/>
      <c r="AK356" s="161"/>
      <c r="AL356" s="162" t="str">
        <f>IF(B356="","",(VLOOKUP(B356,'Tree height category'!$A$2:$G$77,7,FALSE)))</f>
        <v/>
      </c>
      <c r="AM356" s="163"/>
    </row>
    <row r="357" spans="1:39" x14ac:dyDescent="0.25">
      <c r="A357" s="154">
        <f t="shared" si="55"/>
        <v>351</v>
      </c>
      <c r="B357" s="203"/>
      <c r="C357" s="209"/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7" t="str">
        <f>IF(V357="","",IF((VLOOKUP(V357,'Tree height category'!$E$2:$F$77,2,FALSE))=0,"",(VLOOKUP(V357,'Tree height category'!$E$2:$F$77,2,FALSE))))</f>
        <v/>
      </c>
      <c r="O357" s="207" t="str">
        <f>IF(B357="","",(IF('SEB Sheet'!B$11="","",VLOOKUP('SEB Sheet'!B$11,'IBRA %'!A$4:E$385,4,FALSE))))</f>
        <v/>
      </c>
      <c r="P357" s="27"/>
      <c r="Q357" s="136" t="str">
        <f t="shared" si="56"/>
        <v/>
      </c>
      <c r="R357" s="22">
        <f t="shared" si="57"/>
        <v>0</v>
      </c>
      <c r="S357" s="139" t="str">
        <f t="shared" si="58"/>
        <v/>
      </c>
      <c r="T357" s="39" t="str">
        <f t="shared" si="59"/>
        <v/>
      </c>
      <c r="U357" s="137" t="str">
        <f t="shared" si="60"/>
        <v/>
      </c>
      <c r="V357" s="24" t="str">
        <f>IF(B357="","",VLOOKUP(B357,'Tree height category'!$A$2:$E$83,5,FALSE))</f>
        <v/>
      </c>
      <c r="W357" s="137" t="str">
        <f t="shared" si="65"/>
        <v/>
      </c>
      <c r="X357" s="137" t="str">
        <f t="shared" si="66"/>
        <v/>
      </c>
      <c r="Y357" s="23" t="str">
        <f t="shared" si="61"/>
        <v/>
      </c>
      <c r="Z357" s="25" t="str">
        <f t="shared" si="62"/>
        <v/>
      </c>
      <c r="AA357" s="26" t="str">
        <f t="shared" si="63"/>
        <v/>
      </c>
      <c r="AB357" s="221" t="str">
        <f t="shared" si="64"/>
        <v/>
      </c>
      <c r="AC357" s="26" t="str">
        <f>IF(P357="","",('SEB Sheet'!$B$8*(AA357*P357)*(IF(C357="",1,C357))))</f>
        <v/>
      </c>
      <c r="AD357" s="158" t="str">
        <f>IF(P357="","",((AC357/'SEB Sheet'!$B$9*'SEB Sheet'!$B$5/1000*'SEB Sheet'!$B$7*'SEB Sheet'!$B$6))*1.055)</f>
        <v/>
      </c>
      <c r="AE357" s="146"/>
      <c r="AF357" s="146"/>
      <c r="AG357" s="147" t="str">
        <f>IF(B357="","",(VLOOKUP(B357,'Tree height category'!$A$2:$C$83,2,FALSE)))</f>
        <v/>
      </c>
      <c r="AH357" s="148" t="str">
        <f>IF(B357="","",(VLOOKUP(B357,'Tree height category'!$A$2:$C$83,3,FALSE)))</f>
        <v/>
      </c>
      <c r="AI357" s="161"/>
      <c r="AJ357" s="161"/>
      <c r="AK357" s="161"/>
      <c r="AL357" s="162" t="str">
        <f>IF(B357="","",(VLOOKUP(B357,'Tree height category'!$A$2:$G$77,7,FALSE)))</f>
        <v/>
      </c>
      <c r="AM357" s="163"/>
    </row>
    <row r="358" spans="1:39" x14ac:dyDescent="0.25">
      <c r="A358" s="154">
        <f t="shared" si="55"/>
        <v>352</v>
      </c>
      <c r="B358" s="203"/>
      <c r="C358" s="209"/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7" t="str">
        <f>IF(V358="","",IF((VLOOKUP(V358,'Tree height category'!$E$2:$F$77,2,FALSE))=0,"",(VLOOKUP(V358,'Tree height category'!$E$2:$F$77,2,FALSE))))</f>
        <v/>
      </c>
      <c r="O358" s="207" t="str">
        <f>IF(B358="","",(IF('SEB Sheet'!B$11="","",VLOOKUP('SEB Sheet'!B$11,'IBRA %'!A$4:E$385,4,FALSE))))</f>
        <v/>
      </c>
      <c r="P358" s="27"/>
      <c r="Q358" s="136" t="str">
        <f t="shared" si="56"/>
        <v/>
      </c>
      <c r="R358" s="22">
        <f t="shared" si="57"/>
        <v>0</v>
      </c>
      <c r="S358" s="139" t="str">
        <f t="shared" si="58"/>
        <v/>
      </c>
      <c r="T358" s="39" t="str">
        <f t="shared" si="59"/>
        <v/>
      </c>
      <c r="U358" s="137" t="str">
        <f t="shared" si="60"/>
        <v/>
      </c>
      <c r="V358" s="24" t="str">
        <f>IF(B358="","",VLOOKUP(B358,'Tree height category'!$A$2:$E$83,5,FALSE))</f>
        <v/>
      </c>
      <c r="W358" s="137" t="str">
        <f t="shared" si="65"/>
        <v/>
      </c>
      <c r="X358" s="137" t="str">
        <f t="shared" si="66"/>
        <v/>
      </c>
      <c r="Y358" s="23" t="str">
        <f t="shared" si="61"/>
        <v/>
      </c>
      <c r="Z358" s="25" t="str">
        <f t="shared" si="62"/>
        <v/>
      </c>
      <c r="AA358" s="26" t="str">
        <f t="shared" si="63"/>
        <v/>
      </c>
      <c r="AB358" s="221" t="str">
        <f t="shared" si="64"/>
        <v/>
      </c>
      <c r="AC358" s="26" t="str">
        <f>IF(P358="","",('SEB Sheet'!$B$8*(AA358*P358)*(IF(C358="",1,C358))))</f>
        <v/>
      </c>
      <c r="AD358" s="158" t="str">
        <f>IF(P358="","",((AC358/'SEB Sheet'!$B$9*'SEB Sheet'!$B$5/1000*'SEB Sheet'!$B$7*'SEB Sheet'!$B$6))*1.055)</f>
        <v/>
      </c>
      <c r="AE358" s="146"/>
      <c r="AF358" s="146"/>
      <c r="AG358" s="147" t="str">
        <f>IF(B358="","",(VLOOKUP(B358,'Tree height category'!$A$2:$C$83,2,FALSE)))</f>
        <v/>
      </c>
      <c r="AH358" s="148" t="str">
        <f>IF(B358="","",(VLOOKUP(B358,'Tree height category'!$A$2:$C$83,3,FALSE)))</f>
        <v/>
      </c>
      <c r="AI358" s="161"/>
      <c r="AJ358" s="161"/>
      <c r="AK358" s="161"/>
      <c r="AL358" s="162" t="str">
        <f>IF(B358="","",(VLOOKUP(B358,'Tree height category'!$A$2:$G$77,7,FALSE)))</f>
        <v/>
      </c>
      <c r="AM358" s="163"/>
    </row>
    <row r="359" spans="1:39" x14ac:dyDescent="0.25">
      <c r="A359" s="154">
        <f t="shared" si="55"/>
        <v>353</v>
      </c>
      <c r="B359" s="203"/>
      <c r="C359" s="209"/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7" t="str">
        <f>IF(V359="","",IF((VLOOKUP(V359,'Tree height category'!$E$2:$F$77,2,FALSE))=0,"",(VLOOKUP(V359,'Tree height category'!$E$2:$F$77,2,FALSE))))</f>
        <v/>
      </c>
      <c r="O359" s="207" t="str">
        <f>IF(B359="","",(IF('SEB Sheet'!B$11="","",VLOOKUP('SEB Sheet'!B$11,'IBRA %'!A$4:E$385,4,FALSE))))</f>
        <v/>
      </c>
      <c r="P359" s="27"/>
      <c r="Q359" s="136" t="str">
        <f t="shared" si="56"/>
        <v/>
      </c>
      <c r="R359" s="22">
        <f t="shared" si="57"/>
        <v>0</v>
      </c>
      <c r="S359" s="139" t="str">
        <f t="shared" si="58"/>
        <v/>
      </c>
      <c r="T359" s="39" t="str">
        <f t="shared" si="59"/>
        <v/>
      </c>
      <c r="U359" s="137" t="str">
        <f t="shared" si="60"/>
        <v/>
      </c>
      <c r="V359" s="24" t="str">
        <f>IF(B359="","",VLOOKUP(B359,'Tree height category'!$A$2:$E$83,5,FALSE))</f>
        <v/>
      </c>
      <c r="W359" s="137" t="str">
        <f t="shared" si="65"/>
        <v/>
      </c>
      <c r="X359" s="137" t="str">
        <f t="shared" si="66"/>
        <v/>
      </c>
      <c r="Y359" s="23" t="str">
        <f t="shared" si="61"/>
        <v/>
      </c>
      <c r="Z359" s="25" t="str">
        <f t="shared" si="62"/>
        <v/>
      </c>
      <c r="AA359" s="26" t="str">
        <f t="shared" si="63"/>
        <v/>
      </c>
      <c r="AB359" s="221" t="str">
        <f t="shared" si="64"/>
        <v/>
      </c>
      <c r="AC359" s="26" t="str">
        <f>IF(P359="","",('SEB Sheet'!$B$8*(AA359*P359)*(IF(C359="",1,C359))))</f>
        <v/>
      </c>
      <c r="AD359" s="158" t="str">
        <f>IF(P359="","",((AC359/'SEB Sheet'!$B$9*'SEB Sheet'!$B$5/1000*'SEB Sheet'!$B$7*'SEB Sheet'!$B$6))*1.055)</f>
        <v/>
      </c>
      <c r="AE359" s="146"/>
      <c r="AF359" s="146"/>
      <c r="AG359" s="147" t="str">
        <f>IF(B359="","",(VLOOKUP(B359,'Tree height category'!$A$2:$C$83,2,FALSE)))</f>
        <v/>
      </c>
      <c r="AH359" s="148" t="str">
        <f>IF(B359="","",(VLOOKUP(B359,'Tree height category'!$A$2:$C$83,3,FALSE)))</f>
        <v/>
      </c>
      <c r="AI359" s="161"/>
      <c r="AJ359" s="161"/>
      <c r="AK359" s="161"/>
      <c r="AL359" s="162" t="str">
        <f>IF(B359="","",(VLOOKUP(B359,'Tree height category'!$A$2:$G$77,7,FALSE)))</f>
        <v/>
      </c>
      <c r="AM359" s="163"/>
    </row>
    <row r="360" spans="1:39" x14ac:dyDescent="0.25">
      <c r="A360" s="154">
        <f t="shared" si="55"/>
        <v>354</v>
      </c>
      <c r="B360" s="203"/>
      <c r="C360" s="209"/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7" t="str">
        <f>IF(V360="","",IF((VLOOKUP(V360,'Tree height category'!$E$2:$F$77,2,FALSE))=0,"",(VLOOKUP(V360,'Tree height category'!$E$2:$F$77,2,FALSE))))</f>
        <v/>
      </c>
      <c r="O360" s="207" t="str">
        <f>IF(B360="","",(IF('SEB Sheet'!B$11="","",VLOOKUP('SEB Sheet'!B$11,'IBRA %'!A$4:E$385,4,FALSE))))</f>
        <v/>
      </c>
      <c r="P360" s="27"/>
      <c r="Q360" s="136" t="str">
        <f t="shared" si="56"/>
        <v/>
      </c>
      <c r="R360" s="22">
        <f t="shared" si="57"/>
        <v>0</v>
      </c>
      <c r="S360" s="139" t="str">
        <f t="shared" si="58"/>
        <v/>
      </c>
      <c r="T360" s="39" t="str">
        <f t="shared" si="59"/>
        <v/>
      </c>
      <c r="U360" s="137" t="str">
        <f t="shared" si="60"/>
        <v/>
      </c>
      <c r="V360" s="24" t="str">
        <f>IF(B360="","",VLOOKUP(B360,'Tree height category'!$A$2:$E$83,5,FALSE))</f>
        <v/>
      </c>
      <c r="W360" s="137" t="str">
        <f t="shared" si="65"/>
        <v/>
      </c>
      <c r="X360" s="137" t="str">
        <f t="shared" si="66"/>
        <v/>
      </c>
      <c r="Y360" s="23" t="str">
        <f t="shared" si="61"/>
        <v/>
      </c>
      <c r="Z360" s="25" t="str">
        <f t="shared" si="62"/>
        <v/>
      </c>
      <c r="AA360" s="26" t="str">
        <f t="shared" si="63"/>
        <v/>
      </c>
      <c r="AB360" s="221" t="str">
        <f t="shared" si="64"/>
        <v/>
      </c>
      <c r="AC360" s="26" t="str">
        <f>IF(P360="","",('SEB Sheet'!$B$8*(AA360*P360)*(IF(C360="",1,C360))))</f>
        <v/>
      </c>
      <c r="AD360" s="158" t="str">
        <f>IF(P360="","",((AC360/'SEB Sheet'!$B$9*'SEB Sheet'!$B$5/1000*'SEB Sheet'!$B$7*'SEB Sheet'!$B$6))*1.055)</f>
        <v/>
      </c>
      <c r="AE360" s="146"/>
      <c r="AF360" s="146"/>
      <c r="AG360" s="147" t="str">
        <f>IF(B360="","",(VLOOKUP(B360,'Tree height category'!$A$2:$C$83,2,FALSE)))</f>
        <v/>
      </c>
      <c r="AH360" s="148" t="str">
        <f>IF(B360="","",(VLOOKUP(B360,'Tree height category'!$A$2:$C$83,3,FALSE)))</f>
        <v/>
      </c>
      <c r="AI360" s="161"/>
      <c r="AJ360" s="161"/>
      <c r="AK360" s="161"/>
      <c r="AL360" s="162" t="str">
        <f>IF(B360="","",(VLOOKUP(B360,'Tree height category'!$A$2:$G$77,7,FALSE)))</f>
        <v/>
      </c>
      <c r="AM360" s="163"/>
    </row>
    <row r="361" spans="1:39" x14ac:dyDescent="0.25">
      <c r="A361" s="154">
        <f t="shared" ref="A361:A424" si="67">A360+1</f>
        <v>355</v>
      </c>
      <c r="B361" s="203"/>
      <c r="C361" s="209"/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7" t="str">
        <f>IF(V361="","",IF((VLOOKUP(V361,'Tree height category'!$E$2:$F$77,2,FALSE))=0,"",(VLOOKUP(V361,'Tree height category'!$E$2:$F$77,2,FALSE))))</f>
        <v/>
      </c>
      <c r="O361" s="207" t="str">
        <f>IF(B361="","",(IF('SEB Sheet'!B$11="","",VLOOKUP('SEB Sheet'!B$11,'IBRA %'!A$4:E$385,4,FALSE))))</f>
        <v/>
      </c>
      <c r="P361" s="27"/>
      <c r="Q361" s="136" t="str">
        <f t="shared" si="56"/>
        <v/>
      </c>
      <c r="R361" s="22">
        <f t="shared" si="57"/>
        <v>0</v>
      </c>
      <c r="S361" s="139" t="str">
        <f t="shared" si="58"/>
        <v/>
      </c>
      <c r="T361" s="39" t="str">
        <f t="shared" si="59"/>
        <v/>
      </c>
      <c r="U361" s="137" t="str">
        <f t="shared" si="60"/>
        <v/>
      </c>
      <c r="V361" s="24" t="str">
        <f>IF(B361="","",VLOOKUP(B361,'Tree height category'!$A$2:$E$83,5,FALSE))</f>
        <v/>
      </c>
      <c r="W361" s="137" t="str">
        <f t="shared" si="65"/>
        <v/>
      </c>
      <c r="X361" s="137" t="str">
        <f t="shared" si="66"/>
        <v/>
      </c>
      <c r="Y361" s="23" t="str">
        <f t="shared" si="61"/>
        <v/>
      </c>
      <c r="Z361" s="25" t="str">
        <f t="shared" si="62"/>
        <v/>
      </c>
      <c r="AA361" s="26" t="str">
        <f t="shared" si="63"/>
        <v/>
      </c>
      <c r="AB361" s="221" t="str">
        <f t="shared" si="64"/>
        <v/>
      </c>
      <c r="AC361" s="26" t="str">
        <f>IF(P361="","",('SEB Sheet'!$B$8*(AA361*P361)*(IF(C361="",1,C361))))</f>
        <v/>
      </c>
      <c r="AD361" s="158" t="str">
        <f>IF(P361="","",((AC361/'SEB Sheet'!$B$9*'SEB Sheet'!$B$5/1000*'SEB Sheet'!$B$7*'SEB Sheet'!$B$6))*1.055)</f>
        <v/>
      </c>
      <c r="AE361" s="146"/>
      <c r="AF361" s="146"/>
      <c r="AG361" s="147" t="str">
        <f>IF(B361="","",(VLOOKUP(B361,'Tree height category'!$A$2:$C$83,2,FALSE)))</f>
        <v/>
      </c>
      <c r="AH361" s="148" t="str">
        <f>IF(B361="","",(VLOOKUP(B361,'Tree height category'!$A$2:$C$83,3,FALSE)))</f>
        <v/>
      </c>
      <c r="AI361" s="161"/>
      <c r="AJ361" s="161"/>
      <c r="AK361" s="161"/>
      <c r="AL361" s="162" t="str">
        <f>IF(B361="","",(VLOOKUP(B361,'Tree height category'!$A$2:$G$77,7,FALSE)))</f>
        <v/>
      </c>
      <c r="AM361" s="163"/>
    </row>
    <row r="362" spans="1:39" x14ac:dyDescent="0.25">
      <c r="A362" s="154">
        <f t="shared" si="67"/>
        <v>356</v>
      </c>
      <c r="B362" s="203"/>
      <c r="C362" s="209"/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7" t="str">
        <f>IF(V362="","",IF((VLOOKUP(V362,'Tree height category'!$E$2:$F$77,2,FALSE))=0,"",(VLOOKUP(V362,'Tree height category'!$E$2:$F$77,2,FALSE))))</f>
        <v/>
      </c>
      <c r="O362" s="207" t="str">
        <f>IF(B362="","",(IF('SEB Sheet'!B$11="","",VLOOKUP('SEB Sheet'!B$11,'IBRA %'!A$4:E$385,4,FALSE))))</f>
        <v/>
      </c>
      <c r="P362" s="27"/>
      <c r="Q362" s="136" t="str">
        <f t="shared" si="56"/>
        <v/>
      </c>
      <c r="R362" s="22">
        <f t="shared" si="57"/>
        <v>0</v>
      </c>
      <c r="S362" s="139" t="str">
        <f t="shared" si="58"/>
        <v/>
      </c>
      <c r="T362" s="39" t="str">
        <f t="shared" si="59"/>
        <v/>
      </c>
      <c r="U362" s="137" t="str">
        <f t="shared" si="60"/>
        <v/>
      </c>
      <c r="V362" s="24" t="str">
        <f>IF(B362="","",VLOOKUP(B362,'Tree height category'!$A$2:$E$83,5,FALSE))</f>
        <v/>
      </c>
      <c r="W362" s="137" t="str">
        <f t="shared" si="65"/>
        <v/>
      </c>
      <c r="X362" s="137" t="str">
        <f t="shared" si="66"/>
        <v/>
      </c>
      <c r="Y362" s="23" t="str">
        <f t="shared" si="61"/>
        <v/>
      </c>
      <c r="Z362" s="25" t="str">
        <f t="shared" si="62"/>
        <v/>
      </c>
      <c r="AA362" s="26" t="str">
        <f t="shared" si="63"/>
        <v/>
      </c>
      <c r="AB362" s="221" t="str">
        <f t="shared" si="64"/>
        <v/>
      </c>
      <c r="AC362" s="26" t="str">
        <f>IF(P362="","",('SEB Sheet'!$B$8*(AA362*P362)*(IF(C362="",1,C362))))</f>
        <v/>
      </c>
      <c r="AD362" s="158" t="str">
        <f>IF(P362="","",((AC362/'SEB Sheet'!$B$9*'SEB Sheet'!$B$5/1000*'SEB Sheet'!$B$7*'SEB Sheet'!$B$6))*1.055)</f>
        <v/>
      </c>
      <c r="AE362" s="146"/>
      <c r="AF362" s="146"/>
      <c r="AG362" s="147" t="str">
        <f>IF(B362="","",(VLOOKUP(B362,'Tree height category'!$A$2:$C$83,2,FALSE)))</f>
        <v/>
      </c>
      <c r="AH362" s="148" t="str">
        <f>IF(B362="","",(VLOOKUP(B362,'Tree height category'!$A$2:$C$83,3,FALSE)))</f>
        <v/>
      </c>
      <c r="AI362" s="161"/>
      <c r="AJ362" s="161"/>
      <c r="AK362" s="161"/>
      <c r="AL362" s="162" t="str">
        <f>IF(B362="","",(VLOOKUP(B362,'Tree height category'!$A$2:$G$77,7,FALSE)))</f>
        <v/>
      </c>
      <c r="AM362" s="163"/>
    </row>
    <row r="363" spans="1:39" x14ac:dyDescent="0.25">
      <c r="A363" s="154">
        <f t="shared" si="67"/>
        <v>357</v>
      </c>
      <c r="B363" s="203"/>
      <c r="C363" s="209"/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7" t="str">
        <f>IF(V363="","",IF((VLOOKUP(V363,'Tree height category'!$E$2:$F$77,2,FALSE))=0,"",(VLOOKUP(V363,'Tree height category'!$E$2:$F$77,2,FALSE))))</f>
        <v/>
      </c>
      <c r="O363" s="207" t="str">
        <f>IF(B363="","",(IF('SEB Sheet'!B$11="","",VLOOKUP('SEB Sheet'!B$11,'IBRA %'!A$4:E$385,4,FALSE))))</f>
        <v/>
      </c>
      <c r="P363" s="27"/>
      <c r="Q363" s="136" t="str">
        <f t="shared" si="56"/>
        <v/>
      </c>
      <c r="R363" s="22">
        <f t="shared" si="57"/>
        <v>0</v>
      </c>
      <c r="S363" s="139" t="str">
        <f t="shared" si="58"/>
        <v/>
      </c>
      <c r="T363" s="39" t="str">
        <f t="shared" si="59"/>
        <v/>
      </c>
      <c r="U363" s="137" t="str">
        <f t="shared" si="60"/>
        <v/>
      </c>
      <c r="V363" s="24" t="str">
        <f>IF(B363="","",VLOOKUP(B363,'Tree height category'!$A$2:$E$83,5,FALSE))</f>
        <v/>
      </c>
      <c r="W363" s="137" t="str">
        <f t="shared" si="65"/>
        <v/>
      </c>
      <c r="X363" s="137" t="str">
        <f t="shared" si="66"/>
        <v/>
      </c>
      <c r="Y363" s="23" t="str">
        <f t="shared" si="61"/>
        <v/>
      </c>
      <c r="Z363" s="25" t="str">
        <f t="shared" si="62"/>
        <v/>
      </c>
      <c r="AA363" s="26" t="str">
        <f t="shared" si="63"/>
        <v/>
      </c>
      <c r="AB363" s="221" t="str">
        <f t="shared" si="64"/>
        <v/>
      </c>
      <c r="AC363" s="26" t="str">
        <f>IF(P363="","",('SEB Sheet'!$B$8*(AA363*P363)*(IF(C363="",1,C363))))</f>
        <v/>
      </c>
      <c r="AD363" s="158" t="str">
        <f>IF(P363="","",((AC363/'SEB Sheet'!$B$9*'SEB Sheet'!$B$5/1000*'SEB Sheet'!$B$7*'SEB Sheet'!$B$6))*1.055)</f>
        <v/>
      </c>
      <c r="AE363" s="146"/>
      <c r="AF363" s="146"/>
      <c r="AG363" s="147" t="str">
        <f>IF(B363="","",(VLOOKUP(B363,'Tree height category'!$A$2:$C$83,2,FALSE)))</f>
        <v/>
      </c>
      <c r="AH363" s="148" t="str">
        <f>IF(B363="","",(VLOOKUP(B363,'Tree height category'!$A$2:$C$83,3,FALSE)))</f>
        <v/>
      </c>
      <c r="AI363" s="161"/>
      <c r="AJ363" s="161"/>
      <c r="AK363" s="161"/>
      <c r="AL363" s="162" t="str">
        <f>IF(B363="","",(VLOOKUP(B363,'Tree height category'!$A$2:$G$77,7,FALSE)))</f>
        <v/>
      </c>
      <c r="AM363" s="163"/>
    </row>
    <row r="364" spans="1:39" x14ac:dyDescent="0.25">
      <c r="A364" s="154">
        <f t="shared" si="67"/>
        <v>358</v>
      </c>
      <c r="B364" s="203"/>
      <c r="C364" s="209"/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7" t="str">
        <f>IF(V364="","",IF((VLOOKUP(V364,'Tree height category'!$E$2:$F$77,2,FALSE))=0,"",(VLOOKUP(V364,'Tree height category'!$E$2:$F$77,2,FALSE))))</f>
        <v/>
      </c>
      <c r="O364" s="207" t="str">
        <f>IF(B364="","",(IF('SEB Sheet'!B$11="","",VLOOKUP('SEB Sheet'!B$11,'IBRA %'!A$4:E$385,4,FALSE))))</f>
        <v/>
      </c>
      <c r="P364" s="27"/>
      <c r="Q364" s="136" t="str">
        <f t="shared" si="56"/>
        <v/>
      </c>
      <c r="R364" s="22">
        <f t="shared" si="57"/>
        <v>0</v>
      </c>
      <c r="S364" s="139" t="str">
        <f t="shared" si="58"/>
        <v/>
      </c>
      <c r="T364" s="39" t="str">
        <f t="shared" si="59"/>
        <v/>
      </c>
      <c r="U364" s="137" t="str">
        <f t="shared" si="60"/>
        <v/>
      </c>
      <c r="V364" s="24" t="str">
        <f>IF(B364="","",VLOOKUP(B364,'Tree height category'!$A$2:$E$83,5,FALSE))</f>
        <v/>
      </c>
      <c r="W364" s="137" t="str">
        <f t="shared" si="65"/>
        <v/>
      </c>
      <c r="X364" s="137" t="str">
        <f t="shared" si="66"/>
        <v/>
      </c>
      <c r="Y364" s="23" t="str">
        <f t="shared" si="61"/>
        <v/>
      </c>
      <c r="Z364" s="25" t="str">
        <f t="shared" si="62"/>
        <v/>
      </c>
      <c r="AA364" s="26" t="str">
        <f t="shared" si="63"/>
        <v/>
      </c>
      <c r="AB364" s="221" t="str">
        <f t="shared" si="64"/>
        <v/>
      </c>
      <c r="AC364" s="26" t="str">
        <f>IF(P364="","",('SEB Sheet'!$B$8*(AA364*P364)*(IF(C364="",1,C364))))</f>
        <v/>
      </c>
      <c r="AD364" s="158" t="str">
        <f>IF(P364="","",((AC364/'SEB Sheet'!$B$9*'SEB Sheet'!$B$5/1000*'SEB Sheet'!$B$7*'SEB Sheet'!$B$6))*1.055)</f>
        <v/>
      </c>
      <c r="AE364" s="146"/>
      <c r="AF364" s="146"/>
      <c r="AG364" s="147" t="str">
        <f>IF(B364="","",(VLOOKUP(B364,'Tree height category'!$A$2:$C$83,2,FALSE)))</f>
        <v/>
      </c>
      <c r="AH364" s="148" t="str">
        <f>IF(B364="","",(VLOOKUP(B364,'Tree height category'!$A$2:$C$83,3,FALSE)))</f>
        <v/>
      </c>
      <c r="AI364" s="161"/>
      <c r="AJ364" s="161"/>
      <c r="AK364" s="161"/>
      <c r="AL364" s="162" t="str">
        <f>IF(B364="","",(VLOOKUP(B364,'Tree height category'!$A$2:$G$77,7,FALSE)))</f>
        <v/>
      </c>
      <c r="AM364" s="163"/>
    </row>
    <row r="365" spans="1:39" x14ac:dyDescent="0.25">
      <c r="A365" s="154">
        <f t="shared" si="67"/>
        <v>359</v>
      </c>
      <c r="B365" s="203"/>
      <c r="C365" s="209"/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7" t="str">
        <f>IF(V365="","",IF((VLOOKUP(V365,'Tree height category'!$E$2:$F$77,2,FALSE))=0,"",(VLOOKUP(V365,'Tree height category'!$E$2:$F$77,2,FALSE))))</f>
        <v/>
      </c>
      <c r="O365" s="207" t="str">
        <f>IF(B365="","",(IF('SEB Sheet'!B$11="","",VLOOKUP('SEB Sheet'!B$11,'IBRA %'!A$4:E$385,4,FALSE))))</f>
        <v/>
      </c>
      <c r="P365" s="27"/>
      <c r="Q365" s="136" t="str">
        <f t="shared" si="56"/>
        <v/>
      </c>
      <c r="R365" s="22">
        <f t="shared" si="57"/>
        <v>0</v>
      </c>
      <c r="S365" s="139" t="str">
        <f t="shared" si="58"/>
        <v/>
      </c>
      <c r="T365" s="39" t="str">
        <f t="shared" si="59"/>
        <v/>
      </c>
      <c r="U365" s="137" t="str">
        <f t="shared" si="60"/>
        <v/>
      </c>
      <c r="V365" s="24" t="str">
        <f>IF(B365="","",VLOOKUP(B365,'Tree height category'!$A$2:$E$83,5,FALSE))</f>
        <v/>
      </c>
      <c r="W365" s="137" t="str">
        <f t="shared" si="65"/>
        <v/>
      </c>
      <c r="X365" s="137" t="str">
        <f t="shared" si="66"/>
        <v/>
      </c>
      <c r="Y365" s="23" t="str">
        <f t="shared" si="61"/>
        <v/>
      </c>
      <c r="Z365" s="25" t="str">
        <f t="shared" si="62"/>
        <v/>
      </c>
      <c r="AA365" s="26" t="str">
        <f t="shared" si="63"/>
        <v/>
      </c>
      <c r="AB365" s="221" t="str">
        <f t="shared" si="64"/>
        <v/>
      </c>
      <c r="AC365" s="26" t="str">
        <f>IF(P365="","",('SEB Sheet'!$B$8*(AA365*P365)*(IF(C365="",1,C365))))</f>
        <v/>
      </c>
      <c r="AD365" s="158" t="str">
        <f>IF(P365="","",((AC365/'SEB Sheet'!$B$9*'SEB Sheet'!$B$5/1000*'SEB Sheet'!$B$7*'SEB Sheet'!$B$6))*1.055)</f>
        <v/>
      </c>
      <c r="AE365" s="146"/>
      <c r="AF365" s="146"/>
      <c r="AG365" s="147" t="str">
        <f>IF(B365="","",(VLOOKUP(B365,'Tree height category'!$A$2:$C$83,2,FALSE)))</f>
        <v/>
      </c>
      <c r="AH365" s="148" t="str">
        <f>IF(B365="","",(VLOOKUP(B365,'Tree height category'!$A$2:$C$83,3,FALSE)))</f>
        <v/>
      </c>
      <c r="AI365" s="161"/>
      <c r="AJ365" s="161"/>
      <c r="AK365" s="161"/>
      <c r="AL365" s="162" t="str">
        <f>IF(B365="","",(VLOOKUP(B365,'Tree height category'!$A$2:$G$77,7,FALSE)))</f>
        <v/>
      </c>
      <c r="AM365" s="163"/>
    </row>
    <row r="366" spans="1:39" x14ac:dyDescent="0.25">
      <c r="A366" s="154">
        <f t="shared" si="67"/>
        <v>360</v>
      </c>
      <c r="B366" s="203"/>
      <c r="C366" s="209"/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7" t="str">
        <f>IF(V366="","",IF((VLOOKUP(V366,'Tree height category'!$E$2:$F$77,2,FALSE))=0,"",(VLOOKUP(V366,'Tree height category'!$E$2:$F$77,2,FALSE))))</f>
        <v/>
      </c>
      <c r="O366" s="207" t="str">
        <f>IF(B366="","",(IF('SEB Sheet'!B$11="","",VLOOKUP('SEB Sheet'!B$11,'IBRA %'!A$4:E$385,4,FALSE))))</f>
        <v/>
      </c>
      <c r="P366" s="27"/>
      <c r="Q366" s="136" t="str">
        <f t="shared" si="56"/>
        <v/>
      </c>
      <c r="R366" s="22">
        <f t="shared" si="57"/>
        <v>0</v>
      </c>
      <c r="S366" s="139" t="str">
        <f t="shared" si="58"/>
        <v/>
      </c>
      <c r="T366" s="39" t="str">
        <f t="shared" si="59"/>
        <v/>
      </c>
      <c r="U366" s="137" t="str">
        <f t="shared" si="60"/>
        <v/>
      </c>
      <c r="V366" s="24" t="str">
        <f>IF(B366="","",VLOOKUP(B366,'Tree height category'!$A$2:$E$83,5,FALSE))</f>
        <v/>
      </c>
      <c r="W366" s="137" t="str">
        <f t="shared" si="65"/>
        <v/>
      </c>
      <c r="X366" s="137" t="str">
        <f t="shared" si="66"/>
        <v/>
      </c>
      <c r="Y366" s="23" t="str">
        <f t="shared" si="61"/>
        <v/>
      </c>
      <c r="Z366" s="25" t="str">
        <f t="shared" si="62"/>
        <v/>
      </c>
      <c r="AA366" s="26" t="str">
        <f t="shared" si="63"/>
        <v/>
      </c>
      <c r="AB366" s="221" t="str">
        <f t="shared" si="64"/>
        <v/>
      </c>
      <c r="AC366" s="26" t="str">
        <f>IF(P366="","",('SEB Sheet'!$B$8*(AA366*P366)*(IF(C366="",1,C366))))</f>
        <v/>
      </c>
      <c r="AD366" s="158" t="str">
        <f>IF(P366="","",((AC366/'SEB Sheet'!$B$9*'SEB Sheet'!$B$5/1000*'SEB Sheet'!$B$7*'SEB Sheet'!$B$6))*1.055)</f>
        <v/>
      </c>
      <c r="AE366" s="146"/>
      <c r="AF366" s="146"/>
      <c r="AG366" s="147" t="str">
        <f>IF(B366="","",(VLOOKUP(B366,'Tree height category'!$A$2:$C$83,2,FALSE)))</f>
        <v/>
      </c>
      <c r="AH366" s="148" t="str">
        <f>IF(B366="","",(VLOOKUP(B366,'Tree height category'!$A$2:$C$83,3,FALSE)))</f>
        <v/>
      </c>
      <c r="AI366" s="161"/>
      <c r="AJ366" s="161"/>
      <c r="AK366" s="161"/>
      <c r="AL366" s="162" t="str">
        <f>IF(B366="","",(VLOOKUP(B366,'Tree height category'!$A$2:$G$77,7,FALSE)))</f>
        <v/>
      </c>
      <c r="AM366" s="163"/>
    </row>
    <row r="367" spans="1:39" x14ac:dyDescent="0.25">
      <c r="A367" s="154">
        <f t="shared" si="67"/>
        <v>361</v>
      </c>
      <c r="B367" s="203"/>
      <c r="C367" s="209"/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7" t="str">
        <f>IF(V367="","",IF((VLOOKUP(V367,'Tree height category'!$E$2:$F$77,2,FALSE))=0,"",(VLOOKUP(V367,'Tree height category'!$E$2:$F$77,2,FALSE))))</f>
        <v/>
      </c>
      <c r="O367" s="207" t="str">
        <f>IF(B367="","",(IF('SEB Sheet'!B$11="","",VLOOKUP('SEB Sheet'!B$11,'IBRA %'!A$4:E$385,4,FALSE))))</f>
        <v/>
      </c>
      <c r="P367" s="27"/>
      <c r="Q367" s="136" t="str">
        <f t="shared" si="56"/>
        <v/>
      </c>
      <c r="R367" s="22">
        <f t="shared" si="57"/>
        <v>0</v>
      </c>
      <c r="S367" s="139" t="str">
        <f t="shared" si="58"/>
        <v/>
      </c>
      <c r="T367" s="39" t="str">
        <f t="shared" si="59"/>
        <v/>
      </c>
      <c r="U367" s="137" t="str">
        <f t="shared" si="60"/>
        <v/>
      </c>
      <c r="V367" s="24" t="str">
        <f>IF(B367="","",VLOOKUP(B367,'Tree height category'!$A$2:$E$83,5,FALSE))</f>
        <v/>
      </c>
      <c r="W367" s="137" t="str">
        <f t="shared" si="65"/>
        <v/>
      </c>
      <c r="X367" s="137" t="str">
        <f t="shared" si="66"/>
        <v/>
      </c>
      <c r="Y367" s="23" t="str">
        <f t="shared" si="61"/>
        <v/>
      </c>
      <c r="Z367" s="25" t="str">
        <f t="shared" si="62"/>
        <v/>
      </c>
      <c r="AA367" s="26" t="str">
        <f t="shared" si="63"/>
        <v/>
      </c>
      <c r="AB367" s="221" t="str">
        <f t="shared" si="64"/>
        <v/>
      </c>
      <c r="AC367" s="26" t="str">
        <f>IF(P367="","",('SEB Sheet'!$B$8*(AA367*P367)*(IF(C367="",1,C367))))</f>
        <v/>
      </c>
      <c r="AD367" s="158" t="str">
        <f>IF(P367="","",((AC367/'SEB Sheet'!$B$9*'SEB Sheet'!$B$5/1000*'SEB Sheet'!$B$7*'SEB Sheet'!$B$6))*1.055)</f>
        <v/>
      </c>
      <c r="AE367" s="146"/>
      <c r="AF367" s="146"/>
      <c r="AG367" s="147" t="str">
        <f>IF(B367="","",(VLOOKUP(B367,'Tree height category'!$A$2:$C$83,2,FALSE)))</f>
        <v/>
      </c>
      <c r="AH367" s="148" t="str">
        <f>IF(B367="","",(VLOOKUP(B367,'Tree height category'!$A$2:$C$83,3,FALSE)))</f>
        <v/>
      </c>
      <c r="AI367" s="161"/>
      <c r="AJ367" s="161"/>
      <c r="AK367" s="161"/>
      <c r="AL367" s="162" t="str">
        <f>IF(B367="","",(VLOOKUP(B367,'Tree height category'!$A$2:$G$77,7,FALSE)))</f>
        <v/>
      </c>
      <c r="AM367" s="163"/>
    </row>
    <row r="368" spans="1:39" x14ac:dyDescent="0.25">
      <c r="A368" s="154">
        <f t="shared" si="67"/>
        <v>362</v>
      </c>
      <c r="B368" s="203"/>
      <c r="C368" s="209"/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7" t="str">
        <f>IF(V368="","",IF((VLOOKUP(V368,'Tree height category'!$E$2:$F$77,2,FALSE))=0,"",(VLOOKUP(V368,'Tree height category'!$E$2:$F$77,2,FALSE))))</f>
        <v/>
      </c>
      <c r="O368" s="207" t="str">
        <f>IF(B368="","",(IF('SEB Sheet'!B$11="","",VLOOKUP('SEB Sheet'!B$11,'IBRA %'!A$4:E$385,4,FALSE))))</f>
        <v/>
      </c>
      <c r="P368" s="27"/>
      <c r="Q368" s="136" t="str">
        <f t="shared" si="56"/>
        <v/>
      </c>
      <c r="R368" s="22">
        <f t="shared" si="57"/>
        <v>0</v>
      </c>
      <c r="S368" s="139" t="str">
        <f t="shared" si="58"/>
        <v/>
      </c>
      <c r="T368" s="39" t="str">
        <f t="shared" si="59"/>
        <v/>
      </c>
      <c r="U368" s="137" t="str">
        <f t="shared" si="60"/>
        <v/>
      </c>
      <c r="V368" s="24" t="str">
        <f>IF(B368="","",VLOOKUP(B368,'Tree height category'!$A$2:$E$83,5,FALSE))</f>
        <v/>
      </c>
      <c r="W368" s="137" t="str">
        <f t="shared" si="65"/>
        <v/>
      </c>
      <c r="X368" s="137" t="str">
        <f t="shared" si="66"/>
        <v/>
      </c>
      <c r="Y368" s="23" t="str">
        <f t="shared" si="61"/>
        <v/>
      </c>
      <c r="Z368" s="25" t="str">
        <f t="shared" si="62"/>
        <v/>
      </c>
      <c r="AA368" s="26" t="str">
        <f t="shared" si="63"/>
        <v/>
      </c>
      <c r="AB368" s="221" t="str">
        <f t="shared" si="64"/>
        <v/>
      </c>
      <c r="AC368" s="26" t="str">
        <f>IF(P368="","",('SEB Sheet'!$B$8*(AA368*P368)*(IF(C368="",1,C368))))</f>
        <v/>
      </c>
      <c r="AD368" s="158" t="str">
        <f>IF(P368="","",((AC368/'SEB Sheet'!$B$9*'SEB Sheet'!$B$5/1000*'SEB Sheet'!$B$7*'SEB Sheet'!$B$6))*1.055)</f>
        <v/>
      </c>
      <c r="AE368" s="146"/>
      <c r="AF368" s="146"/>
      <c r="AG368" s="147" t="str">
        <f>IF(B368="","",(VLOOKUP(B368,'Tree height category'!$A$2:$C$83,2,FALSE)))</f>
        <v/>
      </c>
      <c r="AH368" s="148" t="str">
        <f>IF(B368="","",(VLOOKUP(B368,'Tree height category'!$A$2:$C$83,3,FALSE)))</f>
        <v/>
      </c>
      <c r="AI368" s="161"/>
      <c r="AJ368" s="161"/>
      <c r="AK368" s="161"/>
      <c r="AL368" s="162" t="str">
        <f>IF(B368="","",(VLOOKUP(B368,'Tree height category'!$A$2:$G$77,7,FALSE)))</f>
        <v/>
      </c>
      <c r="AM368" s="163"/>
    </row>
    <row r="369" spans="1:39" x14ac:dyDescent="0.25">
      <c r="A369" s="154">
        <f t="shared" si="67"/>
        <v>363</v>
      </c>
      <c r="B369" s="203"/>
      <c r="C369" s="209"/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7" t="str">
        <f>IF(V369="","",IF((VLOOKUP(V369,'Tree height category'!$E$2:$F$77,2,FALSE))=0,"",(VLOOKUP(V369,'Tree height category'!$E$2:$F$77,2,FALSE))))</f>
        <v/>
      </c>
      <c r="O369" s="207" t="str">
        <f>IF(B369="","",(IF('SEB Sheet'!B$11="","",VLOOKUP('SEB Sheet'!B$11,'IBRA %'!A$4:E$385,4,FALSE))))</f>
        <v/>
      </c>
      <c r="P369" s="27"/>
      <c r="Q369" s="136" t="str">
        <f t="shared" si="56"/>
        <v/>
      </c>
      <c r="R369" s="22">
        <f t="shared" si="57"/>
        <v>0</v>
      </c>
      <c r="S369" s="139" t="str">
        <f t="shared" si="58"/>
        <v/>
      </c>
      <c r="T369" s="39" t="str">
        <f t="shared" si="59"/>
        <v/>
      </c>
      <c r="U369" s="137" t="str">
        <f t="shared" si="60"/>
        <v/>
      </c>
      <c r="V369" s="24" t="str">
        <f>IF(B369="","",VLOOKUP(B369,'Tree height category'!$A$2:$E$83,5,FALSE))</f>
        <v/>
      </c>
      <c r="W369" s="137" t="str">
        <f t="shared" si="65"/>
        <v/>
      </c>
      <c r="X369" s="137" t="str">
        <f t="shared" si="66"/>
        <v/>
      </c>
      <c r="Y369" s="23" t="str">
        <f t="shared" si="61"/>
        <v/>
      </c>
      <c r="Z369" s="25" t="str">
        <f t="shared" si="62"/>
        <v/>
      </c>
      <c r="AA369" s="26" t="str">
        <f t="shared" si="63"/>
        <v/>
      </c>
      <c r="AB369" s="221" t="str">
        <f t="shared" si="64"/>
        <v/>
      </c>
      <c r="AC369" s="26" t="str">
        <f>IF(P369="","",('SEB Sheet'!$B$8*(AA369*P369)*(IF(C369="",1,C369))))</f>
        <v/>
      </c>
      <c r="AD369" s="158" t="str">
        <f>IF(P369="","",((AC369/'SEB Sheet'!$B$9*'SEB Sheet'!$B$5/1000*'SEB Sheet'!$B$7*'SEB Sheet'!$B$6))*1.055)</f>
        <v/>
      </c>
      <c r="AE369" s="146"/>
      <c r="AF369" s="146"/>
      <c r="AG369" s="147" t="str">
        <f>IF(B369="","",(VLOOKUP(B369,'Tree height category'!$A$2:$C$83,2,FALSE)))</f>
        <v/>
      </c>
      <c r="AH369" s="148" t="str">
        <f>IF(B369="","",(VLOOKUP(B369,'Tree height category'!$A$2:$C$83,3,FALSE)))</f>
        <v/>
      </c>
      <c r="AI369" s="161"/>
      <c r="AJ369" s="161"/>
      <c r="AK369" s="161"/>
      <c r="AL369" s="162" t="str">
        <f>IF(B369="","",(VLOOKUP(B369,'Tree height category'!$A$2:$G$77,7,FALSE)))</f>
        <v/>
      </c>
      <c r="AM369" s="163"/>
    </row>
    <row r="370" spans="1:39" x14ac:dyDescent="0.25">
      <c r="A370" s="154">
        <f t="shared" si="67"/>
        <v>364</v>
      </c>
      <c r="B370" s="203"/>
      <c r="C370" s="209"/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7" t="str">
        <f>IF(V370="","",IF((VLOOKUP(V370,'Tree height category'!$E$2:$F$77,2,FALSE))=0,"",(VLOOKUP(V370,'Tree height category'!$E$2:$F$77,2,FALSE))))</f>
        <v/>
      </c>
      <c r="O370" s="207" t="str">
        <f>IF(B370="","",(IF('SEB Sheet'!B$11="","",VLOOKUP('SEB Sheet'!B$11,'IBRA %'!A$4:E$385,4,FALSE))))</f>
        <v/>
      </c>
      <c r="P370" s="27"/>
      <c r="Q370" s="136" t="str">
        <f t="shared" si="56"/>
        <v/>
      </c>
      <c r="R370" s="22">
        <f t="shared" si="57"/>
        <v>0</v>
      </c>
      <c r="S370" s="139" t="str">
        <f t="shared" si="58"/>
        <v/>
      </c>
      <c r="T370" s="39" t="str">
        <f t="shared" si="59"/>
        <v/>
      </c>
      <c r="U370" s="137" t="str">
        <f t="shared" si="60"/>
        <v/>
      </c>
      <c r="V370" s="24" t="str">
        <f>IF(B370="","",VLOOKUP(B370,'Tree height category'!$A$2:$E$83,5,FALSE))</f>
        <v/>
      </c>
      <c r="W370" s="137" t="str">
        <f t="shared" si="65"/>
        <v/>
      </c>
      <c r="X370" s="137" t="str">
        <f t="shared" si="66"/>
        <v/>
      </c>
      <c r="Y370" s="23" t="str">
        <f t="shared" si="61"/>
        <v/>
      </c>
      <c r="Z370" s="25" t="str">
        <f t="shared" si="62"/>
        <v/>
      </c>
      <c r="AA370" s="26" t="str">
        <f t="shared" si="63"/>
        <v/>
      </c>
      <c r="AB370" s="221" t="str">
        <f t="shared" si="64"/>
        <v/>
      </c>
      <c r="AC370" s="26" t="str">
        <f>IF(P370="","",('SEB Sheet'!$B$8*(AA370*P370)*(IF(C370="",1,C370))))</f>
        <v/>
      </c>
      <c r="AD370" s="158" t="str">
        <f>IF(P370="","",((AC370/'SEB Sheet'!$B$9*'SEB Sheet'!$B$5/1000*'SEB Sheet'!$B$7*'SEB Sheet'!$B$6))*1.055)</f>
        <v/>
      </c>
      <c r="AE370" s="146"/>
      <c r="AF370" s="146"/>
      <c r="AG370" s="147" t="str">
        <f>IF(B370="","",(VLOOKUP(B370,'Tree height category'!$A$2:$C$83,2,FALSE)))</f>
        <v/>
      </c>
      <c r="AH370" s="148" t="str">
        <f>IF(B370="","",(VLOOKUP(B370,'Tree height category'!$A$2:$C$83,3,FALSE)))</f>
        <v/>
      </c>
      <c r="AI370" s="161"/>
      <c r="AJ370" s="161"/>
      <c r="AK370" s="161"/>
      <c r="AL370" s="162" t="str">
        <f>IF(B370="","",(VLOOKUP(B370,'Tree height category'!$A$2:$G$77,7,FALSE)))</f>
        <v/>
      </c>
      <c r="AM370" s="163"/>
    </row>
    <row r="371" spans="1:39" x14ac:dyDescent="0.25">
      <c r="A371" s="154">
        <f t="shared" si="67"/>
        <v>365</v>
      </c>
      <c r="B371" s="203"/>
      <c r="C371" s="209"/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7" t="str">
        <f>IF(V371="","",IF((VLOOKUP(V371,'Tree height category'!$E$2:$F$77,2,FALSE))=0,"",(VLOOKUP(V371,'Tree height category'!$E$2:$F$77,2,FALSE))))</f>
        <v/>
      </c>
      <c r="O371" s="207" t="str">
        <f>IF(B371="","",(IF('SEB Sheet'!B$11="","",VLOOKUP('SEB Sheet'!B$11,'IBRA %'!A$4:E$385,4,FALSE))))</f>
        <v/>
      </c>
      <c r="P371" s="27"/>
      <c r="Q371" s="136" t="str">
        <f t="shared" si="56"/>
        <v/>
      </c>
      <c r="R371" s="22">
        <f t="shared" si="57"/>
        <v>0</v>
      </c>
      <c r="S371" s="139" t="str">
        <f t="shared" si="58"/>
        <v/>
      </c>
      <c r="T371" s="39" t="str">
        <f t="shared" si="59"/>
        <v/>
      </c>
      <c r="U371" s="137" t="str">
        <f t="shared" si="60"/>
        <v/>
      </c>
      <c r="V371" s="24" t="str">
        <f>IF(B371="","",VLOOKUP(B371,'Tree height category'!$A$2:$E$83,5,FALSE))</f>
        <v/>
      </c>
      <c r="W371" s="137" t="str">
        <f t="shared" si="65"/>
        <v/>
      </c>
      <c r="X371" s="137" t="str">
        <f t="shared" si="66"/>
        <v/>
      </c>
      <c r="Y371" s="23" t="str">
        <f t="shared" si="61"/>
        <v/>
      </c>
      <c r="Z371" s="25" t="str">
        <f t="shared" si="62"/>
        <v/>
      </c>
      <c r="AA371" s="26" t="str">
        <f t="shared" si="63"/>
        <v/>
      </c>
      <c r="AB371" s="221" t="str">
        <f t="shared" si="64"/>
        <v/>
      </c>
      <c r="AC371" s="26" t="str">
        <f>IF(P371="","",('SEB Sheet'!$B$8*(AA371*P371)*(IF(C371="",1,C371))))</f>
        <v/>
      </c>
      <c r="AD371" s="158" t="str">
        <f>IF(P371="","",((AC371/'SEB Sheet'!$B$9*'SEB Sheet'!$B$5/1000*'SEB Sheet'!$B$7*'SEB Sheet'!$B$6))*1.055)</f>
        <v/>
      </c>
      <c r="AE371" s="146"/>
      <c r="AF371" s="146"/>
      <c r="AG371" s="147" t="str">
        <f>IF(B371="","",(VLOOKUP(B371,'Tree height category'!$A$2:$C$83,2,FALSE)))</f>
        <v/>
      </c>
      <c r="AH371" s="148" t="str">
        <f>IF(B371="","",(VLOOKUP(B371,'Tree height category'!$A$2:$C$83,3,FALSE)))</f>
        <v/>
      </c>
      <c r="AI371" s="161"/>
      <c r="AJ371" s="161"/>
      <c r="AK371" s="161"/>
      <c r="AL371" s="162" t="str">
        <f>IF(B371="","",(VLOOKUP(B371,'Tree height category'!$A$2:$G$77,7,FALSE)))</f>
        <v/>
      </c>
      <c r="AM371" s="163"/>
    </row>
    <row r="372" spans="1:39" x14ac:dyDescent="0.25">
      <c r="A372" s="154">
        <f t="shared" si="67"/>
        <v>366</v>
      </c>
      <c r="B372" s="203"/>
      <c r="C372" s="209"/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7" t="str">
        <f>IF(V372="","",IF((VLOOKUP(V372,'Tree height category'!$E$2:$F$77,2,FALSE))=0,"",(VLOOKUP(V372,'Tree height category'!$E$2:$F$77,2,FALSE))))</f>
        <v/>
      </c>
      <c r="O372" s="207" t="str">
        <f>IF(B372="","",(IF('SEB Sheet'!B$11="","",VLOOKUP('SEB Sheet'!B$11,'IBRA %'!A$4:E$385,4,FALSE))))</f>
        <v/>
      </c>
      <c r="P372" s="27"/>
      <c r="Q372" s="136" t="str">
        <f t="shared" si="56"/>
        <v/>
      </c>
      <c r="R372" s="22">
        <f t="shared" si="57"/>
        <v>0</v>
      </c>
      <c r="S372" s="139" t="str">
        <f t="shared" si="58"/>
        <v/>
      </c>
      <c r="T372" s="39" t="str">
        <f t="shared" si="59"/>
        <v/>
      </c>
      <c r="U372" s="137" t="str">
        <f t="shared" si="60"/>
        <v/>
      </c>
      <c r="V372" s="24" t="str">
        <f>IF(B372="","",VLOOKUP(B372,'Tree height category'!$A$2:$E$83,5,FALSE))</f>
        <v/>
      </c>
      <c r="W372" s="137" t="str">
        <f t="shared" si="65"/>
        <v/>
      </c>
      <c r="X372" s="137" t="str">
        <f t="shared" si="66"/>
        <v/>
      </c>
      <c r="Y372" s="23" t="str">
        <f t="shared" si="61"/>
        <v/>
      </c>
      <c r="Z372" s="25" t="str">
        <f t="shared" si="62"/>
        <v/>
      </c>
      <c r="AA372" s="26" t="str">
        <f t="shared" si="63"/>
        <v/>
      </c>
      <c r="AB372" s="221" t="str">
        <f t="shared" si="64"/>
        <v/>
      </c>
      <c r="AC372" s="26" t="str">
        <f>IF(P372="","",('SEB Sheet'!$B$8*(AA372*P372)*(IF(C372="",1,C372))))</f>
        <v/>
      </c>
      <c r="AD372" s="158" t="str">
        <f>IF(P372="","",((AC372/'SEB Sheet'!$B$9*'SEB Sheet'!$B$5/1000*'SEB Sheet'!$B$7*'SEB Sheet'!$B$6))*1.055)</f>
        <v/>
      </c>
      <c r="AE372" s="146"/>
      <c r="AF372" s="146"/>
      <c r="AG372" s="147" t="str">
        <f>IF(B372="","",(VLOOKUP(B372,'Tree height category'!$A$2:$C$83,2,FALSE)))</f>
        <v/>
      </c>
      <c r="AH372" s="148" t="str">
        <f>IF(B372="","",(VLOOKUP(B372,'Tree height category'!$A$2:$C$83,3,FALSE)))</f>
        <v/>
      </c>
      <c r="AI372" s="161"/>
      <c r="AJ372" s="161"/>
      <c r="AK372" s="161"/>
      <c r="AL372" s="162" t="str">
        <f>IF(B372="","",(VLOOKUP(B372,'Tree height category'!$A$2:$G$77,7,FALSE)))</f>
        <v/>
      </c>
      <c r="AM372" s="163"/>
    </row>
    <row r="373" spans="1:39" x14ac:dyDescent="0.25">
      <c r="A373" s="154">
        <f t="shared" si="67"/>
        <v>367</v>
      </c>
      <c r="B373" s="203"/>
      <c r="C373" s="209"/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7" t="str">
        <f>IF(V373="","",IF((VLOOKUP(V373,'Tree height category'!$E$2:$F$77,2,FALSE))=0,"",(VLOOKUP(V373,'Tree height category'!$E$2:$F$77,2,FALSE))))</f>
        <v/>
      </c>
      <c r="O373" s="207" t="str">
        <f>IF(B373="","",(IF('SEB Sheet'!B$11="","",VLOOKUP('SEB Sheet'!B$11,'IBRA %'!A$4:E$385,4,FALSE))))</f>
        <v/>
      </c>
      <c r="P373" s="27"/>
      <c r="Q373" s="136" t="str">
        <f t="shared" si="56"/>
        <v/>
      </c>
      <c r="R373" s="22">
        <f t="shared" si="57"/>
        <v>0</v>
      </c>
      <c r="S373" s="139" t="str">
        <f t="shared" si="58"/>
        <v/>
      </c>
      <c r="T373" s="39" t="str">
        <f t="shared" si="59"/>
        <v/>
      </c>
      <c r="U373" s="137" t="str">
        <f t="shared" si="60"/>
        <v/>
      </c>
      <c r="V373" s="24" t="str">
        <f>IF(B373="","",VLOOKUP(B373,'Tree height category'!$A$2:$E$83,5,FALSE))</f>
        <v/>
      </c>
      <c r="W373" s="137" t="str">
        <f t="shared" si="65"/>
        <v/>
      </c>
      <c r="X373" s="137" t="str">
        <f t="shared" si="66"/>
        <v/>
      </c>
      <c r="Y373" s="23" t="str">
        <f t="shared" si="61"/>
        <v/>
      </c>
      <c r="Z373" s="25" t="str">
        <f t="shared" si="62"/>
        <v/>
      </c>
      <c r="AA373" s="26" t="str">
        <f t="shared" si="63"/>
        <v/>
      </c>
      <c r="AB373" s="221" t="str">
        <f t="shared" si="64"/>
        <v/>
      </c>
      <c r="AC373" s="26" t="str">
        <f>IF(P373="","",('SEB Sheet'!$B$8*(AA373*P373)*(IF(C373="",1,C373))))</f>
        <v/>
      </c>
      <c r="AD373" s="158" t="str">
        <f>IF(P373="","",((AC373/'SEB Sheet'!$B$9*'SEB Sheet'!$B$5/1000*'SEB Sheet'!$B$7*'SEB Sheet'!$B$6))*1.055)</f>
        <v/>
      </c>
      <c r="AE373" s="146"/>
      <c r="AF373" s="146"/>
      <c r="AG373" s="147" t="str">
        <f>IF(B373="","",(VLOOKUP(B373,'Tree height category'!$A$2:$C$83,2,FALSE)))</f>
        <v/>
      </c>
      <c r="AH373" s="148" t="str">
        <f>IF(B373="","",(VLOOKUP(B373,'Tree height category'!$A$2:$C$83,3,FALSE)))</f>
        <v/>
      </c>
      <c r="AI373" s="161"/>
      <c r="AJ373" s="161"/>
      <c r="AK373" s="161"/>
      <c r="AL373" s="162" t="str">
        <f>IF(B373="","",(VLOOKUP(B373,'Tree height category'!$A$2:$G$77,7,FALSE)))</f>
        <v/>
      </c>
      <c r="AM373" s="163"/>
    </row>
    <row r="374" spans="1:39" x14ac:dyDescent="0.25">
      <c r="A374" s="154">
        <f t="shared" si="67"/>
        <v>368</v>
      </c>
      <c r="B374" s="203"/>
      <c r="C374" s="209"/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7" t="str">
        <f>IF(V374="","",IF((VLOOKUP(V374,'Tree height category'!$E$2:$F$77,2,FALSE))=0,"",(VLOOKUP(V374,'Tree height category'!$E$2:$F$77,2,FALSE))))</f>
        <v/>
      </c>
      <c r="O374" s="207" t="str">
        <f>IF(B374="","",(IF('SEB Sheet'!B$11="","",VLOOKUP('SEB Sheet'!B$11,'IBRA %'!A$4:E$385,4,FALSE))))</f>
        <v/>
      </c>
      <c r="P374" s="27"/>
      <c r="Q374" s="136" t="str">
        <f t="shared" si="56"/>
        <v/>
      </c>
      <c r="R374" s="22">
        <f t="shared" si="57"/>
        <v>0</v>
      </c>
      <c r="S374" s="139" t="str">
        <f t="shared" si="58"/>
        <v/>
      </c>
      <c r="T374" s="39" t="str">
        <f t="shared" si="59"/>
        <v/>
      </c>
      <c r="U374" s="137" t="str">
        <f t="shared" si="60"/>
        <v/>
      </c>
      <c r="V374" s="24" t="str">
        <f>IF(B374="","",VLOOKUP(B374,'Tree height category'!$A$2:$E$83,5,FALSE))</f>
        <v/>
      </c>
      <c r="W374" s="137" t="str">
        <f t="shared" si="65"/>
        <v/>
      </c>
      <c r="X374" s="137" t="str">
        <f t="shared" si="66"/>
        <v/>
      </c>
      <c r="Y374" s="23" t="str">
        <f t="shared" si="61"/>
        <v/>
      </c>
      <c r="Z374" s="25" t="str">
        <f t="shared" si="62"/>
        <v/>
      </c>
      <c r="AA374" s="26" t="str">
        <f t="shared" si="63"/>
        <v/>
      </c>
      <c r="AB374" s="221" t="str">
        <f t="shared" si="64"/>
        <v/>
      </c>
      <c r="AC374" s="26" t="str">
        <f>IF(P374="","",('SEB Sheet'!$B$8*(AA374*P374)*(IF(C374="",1,C374))))</f>
        <v/>
      </c>
      <c r="AD374" s="158" t="str">
        <f>IF(P374="","",((AC374/'SEB Sheet'!$B$9*'SEB Sheet'!$B$5/1000*'SEB Sheet'!$B$7*'SEB Sheet'!$B$6))*1.055)</f>
        <v/>
      </c>
      <c r="AE374" s="146"/>
      <c r="AF374" s="146"/>
      <c r="AG374" s="147" t="str">
        <f>IF(B374="","",(VLOOKUP(B374,'Tree height category'!$A$2:$C$83,2,FALSE)))</f>
        <v/>
      </c>
      <c r="AH374" s="148" t="str">
        <f>IF(B374="","",(VLOOKUP(B374,'Tree height category'!$A$2:$C$83,3,FALSE)))</f>
        <v/>
      </c>
      <c r="AI374" s="161"/>
      <c r="AJ374" s="161"/>
      <c r="AK374" s="161"/>
      <c r="AL374" s="162" t="str">
        <f>IF(B374="","",(VLOOKUP(B374,'Tree height category'!$A$2:$G$77,7,FALSE)))</f>
        <v/>
      </c>
      <c r="AM374" s="163"/>
    </row>
    <row r="375" spans="1:39" x14ac:dyDescent="0.25">
      <c r="A375" s="154">
        <f t="shared" si="67"/>
        <v>369</v>
      </c>
      <c r="B375" s="203"/>
      <c r="C375" s="209"/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7" t="str">
        <f>IF(V375="","",IF((VLOOKUP(V375,'Tree height category'!$E$2:$F$77,2,FALSE))=0,"",(VLOOKUP(V375,'Tree height category'!$E$2:$F$77,2,FALSE))))</f>
        <v/>
      </c>
      <c r="O375" s="207" t="str">
        <f>IF(B375="","",(IF('SEB Sheet'!B$11="","",VLOOKUP('SEB Sheet'!B$11,'IBRA %'!A$4:E$385,4,FALSE))))</f>
        <v/>
      </c>
      <c r="P375" s="27"/>
      <c r="Q375" s="136" t="str">
        <f t="shared" si="56"/>
        <v/>
      </c>
      <c r="R375" s="22">
        <f t="shared" si="57"/>
        <v>0</v>
      </c>
      <c r="S375" s="139" t="str">
        <f t="shared" si="58"/>
        <v/>
      </c>
      <c r="T375" s="39" t="str">
        <f t="shared" si="59"/>
        <v/>
      </c>
      <c r="U375" s="137" t="str">
        <f t="shared" si="60"/>
        <v/>
      </c>
      <c r="V375" s="24" t="str">
        <f>IF(B375="","",VLOOKUP(B375,'Tree height category'!$A$2:$E$83,5,FALSE))</f>
        <v/>
      </c>
      <c r="W375" s="137" t="str">
        <f t="shared" si="65"/>
        <v/>
      </c>
      <c r="X375" s="137" t="str">
        <f t="shared" si="66"/>
        <v/>
      </c>
      <c r="Y375" s="23" t="str">
        <f t="shared" si="61"/>
        <v/>
      </c>
      <c r="Z375" s="25" t="str">
        <f t="shared" si="62"/>
        <v/>
      </c>
      <c r="AA375" s="26" t="str">
        <f t="shared" si="63"/>
        <v/>
      </c>
      <c r="AB375" s="221" t="str">
        <f t="shared" si="64"/>
        <v/>
      </c>
      <c r="AC375" s="26" t="str">
        <f>IF(P375="","",('SEB Sheet'!$B$8*(AA375*P375)*(IF(C375="",1,C375))))</f>
        <v/>
      </c>
      <c r="AD375" s="158" t="str">
        <f>IF(P375="","",((AC375/'SEB Sheet'!$B$9*'SEB Sheet'!$B$5/1000*'SEB Sheet'!$B$7*'SEB Sheet'!$B$6))*1.055)</f>
        <v/>
      </c>
      <c r="AE375" s="146"/>
      <c r="AF375" s="146"/>
      <c r="AG375" s="147" t="str">
        <f>IF(B375="","",(VLOOKUP(B375,'Tree height category'!$A$2:$C$83,2,FALSE)))</f>
        <v/>
      </c>
      <c r="AH375" s="148" t="str">
        <f>IF(B375="","",(VLOOKUP(B375,'Tree height category'!$A$2:$C$83,3,FALSE)))</f>
        <v/>
      </c>
      <c r="AI375" s="161"/>
      <c r="AJ375" s="161"/>
      <c r="AK375" s="161"/>
      <c r="AL375" s="162" t="str">
        <f>IF(B375="","",(VLOOKUP(B375,'Tree height category'!$A$2:$G$77,7,FALSE)))</f>
        <v/>
      </c>
      <c r="AM375" s="163"/>
    </row>
    <row r="376" spans="1:39" x14ac:dyDescent="0.25">
      <c r="A376" s="154">
        <f t="shared" si="67"/>
        <v>370</v>
      </c>
      <c r="B376" s="203"/>
      <c r="C376" s="209"/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7" t="str">
        <f>IF(V376="","",IF((VLOOKUP(V376,'Tree height category'!$E$2:$F$77,2,FALSE))=0,"",(VLOOKUP(V376,'Tree height category'!$E$2:$F$77,2,FALSE))))</f>
        <v/>
      </c>
      <c r="O376" s="207" t="str">
        <f>IF(B376="","",(IF('SEB Sheet'!B$11="","",VLOOKUP('SEB Sheet'!B$11,'IBRA %'!A$4:E$385,4,FALSE))))</f>
        <v/>
      </c>
      <c r="P376" s="27"/>
      <c r="Q376" s="136" t="str">
        <f t="shared" si="56"/>
        <v/>
      </c>
      <c r="R376" s="22">
        <f t="shared" si="57"/>
        <v>0</v>
      </c>
      <c r="S376" s="139" t="str">
        <f t="shared" si="58"/>
        <v/>
      </c>
      <c r="T376" s="39" t="str">
        <f t="shared" si="59"/>
        <v/>
      </c>
      <c r="U376" s="137" t="str">
        <f t="shared" si="60"/>
        <v/>
      </c>
      <c r="V376" s="24" t="str">
        <f>IF(B376="","",VLOOKUP(B376,'Tree height category'!$A$2:$E$83,5,FALSE))</f>
        <v/>
      </c>
      <c r="W376" s="137" t="str">
        <f t="shared" si="65"/>
        <v/>
      </c>
      <c r="X376" s="137" t="str">
        <f t="shared" si="66"/>
        <v/>
      </c>
      <c r="Y376" s="23" t="str">
        <f t="shared" si="61"/>
        <v/>
      </c>
      <c r="Z376" s="25" t="str">
        <f t="shared" si="62"/>
        <v/>
      </c>
      <c r="AA376" s="26" t="str">
        <f t="shared" si="63"/>
        <v/>
      </c>
      <c r="AB376" s="221" t="str">
        <f t="shared" si="64"/>
        <v/>
      </c>
      <c r="AC376" s="26" t="str">
        <f>IF(P376="","",('SEB Sheet'!$B$8*(AA376*P376)*(IF(C376="",1,C376))))</f>
        <v/>
      </c>
      <c r="AD376" s="158" t="str">
        <f>IF(P376="","",((AC376/'SEB Sheet'!$B$9*'SEB Sheet'!$B$5/1000*'SEB Sheet'!$B$7*'SEB Sheet'!$B$6))*1.055)</f>
        <v/>
      </c>
      <c r="AE376" s="146"/>
      <c r="AF376" s="146"/>
      <c r="AG376" s="147" t="str">
        <f>IF(B376="","",(VLOOKUP(B376,'Tree height category'!$A$2:$C$83,2,FALSE)))</f>
        <v/>
      </c>
      <c r="AH376" s="148" t="str">
        <f>IF(B376="","",(VLOOKUP(B376,'Tree height category'!$A$2:$C$83,3,FALSE)))</f>
        <v/>
      </c>
      <c r="AI376" s="161"/>
      <c r="AJ376" s="161"/>
      <c r="AK376" s="161"/>
      <c r="AL376" s="162" t="str">
        <f>IF(B376="","",(VLOOKUP(B376,'Tree height category'!$A$2:$G$77,7,FALSE)))</f>
        <v/>
      </c>
      <c r="AM376" s="163"/>
    </row>
    <row r="377" spans="1:39" x14ac:dyDescent="0.25">
      <c r="A377" s="154">
        <f t="shared" si="67"/>
        <v>371</v>
      </c>
      <c r="B377" s="203"/>
      <c r="C377" s="209"/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7" t="str">
        <f>IF(V377="","",IF((VLOOKUP(V377,'Tree height category'!$E$2:$F$77,2,FALSE))=0,"",(VLOOKUP(V377,'Tree height category'!$E$2:$F$77,2,FALSE))))</f>
        <v/>
      </c>
      <c r="O377" s="207" t="str">
        <f>IF(B377="","",(IF('SEB Sheet'!B$11="","",VLOOKUP('SEB Sheet'!B$11,'IBRA %'!A$4:E$385,4,FALSE))))</f>
        <v/>
      </c>
      <c r="P377" s="27"/>
      <c r="Q377" s="136" t="str">
        <f t="shared" si="56"/>
        <v/>
      </c>
      <c r="R377" s="22">
        <f t="shared" si="57"/>
        <v>0</v>
      </c>
      <c r="S377" s="139" t="str">
        <f t="shared" si="58"/>
        <v/>
      </c>
      <c r="T377" s="39" t="str">
        <f t="shared" si="59"/>
        <v/>
      </c>
      <c r="U377" s="137" t="str">
        <f t="shared" si="60"/>
        <v/>
      </c>
      <c r="V377" s="24" t="str">
        <f>IF(B377="","",VLOOKUP(B377,'Tree height category'!$A$2:$E$83,5,FALSE))</f>
        <v/>
      </c>
      <c r="W377" s="137" t="str">
        <f t="shared" si="65"/>
        <v/>
      </c>
      <c r="X377" s="137" t="str">
        <f t="shared" si="66"/>
        <v/>
      </c>
      <c r="Y377" s="23" t="str">
        <f t="shared" si="61"/>
        <v/>
      </c>
      <c r="Z377" s="25" t="str">
        <f t="shared" si="62"/>
        <v/>
      </c>
      <c r="AA377" s="26" t="str">
        <f t="shared" si="63"/>
        <v/>
      </c>
      <c r="AB377" s="221" t="str">
        <f t="shared" si="64"/>
        <v/>
      </c>
      <c r="AC377" s="26" t="str">
        <f>IF(P377="","",('SEB Sheet'!$B$8*(AA377*P377)*(IF(C377="",1,C377))))</f>
        <v/>
      </c>
      <c r="AD377" s="158" t="str">
        <f>IF(P377="","",((AC377/'SEB Sheet'!$B$9*'SEB Sheet'!$B$5/1000*'SEB Sheet'!$B$7*'SEB Sheet'!$B$6))*1.055)</f>
        <v/>
      </c>
      <c r="AE377" s="146"/>
      <c r="AF377" s="146"/>
      <c r="AG377" s="147" t="str">
        <f>IF(B377="","",(VLOOKUP(B377,'Tree height category'!$A$2:$C$83,2,FALSE)))</f>
        <v/>
      </c>
      <c r="AH377" s="148" t="str">
        <f>IF(B377="","",(VLOOKUP(B377,'Tree height category'!$A$2:$C$83,3,FALSE)))</f>
        <v/>
      </c>
      <c r="AI377" s="161"/>
      <c r="AJ377" s="161"/>
      <c r="AK377" s="161"/>
      <c r="AL377" s="162" t="str">
        <f>IF(B377="","",(VLOOKUP(B377,'Tree height category'!$A$2:$G$77,7,FALSE)))</f>
        <v/>
      </c>
      <c r="AM377" s="163"/>
    </row>
    <row r="378" spans="1:39" x14ac:dyDescent="0.25">
      <c r="A378" s="154">
        <f t="shared" si="67"/>
        <v>372</v>
      </c>
      <c r="B378" s="203"/>
      <c r="C378" s="209"/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7" t="str">
        <f>IF(V378="","",IF((VLOOKUP(V378,'Tree height category'!$E$2:$F$77,2,FALSE))=0,"",(VLOOKUP(V378,'Tree height category'!$E$2:$F$77,2,FALSE))))</f>
        <v/>
      </c>
      <c r="O378" s="207" t="str">
        <f>IF(B378="","",(IF('SEB Sheet'!B$11="","",VLOOKUP('SEB Sheet'!B$11,'IBRA %'!A$4:E$385,4,FALSE))))</f>
        <v/>
      </c>
      <c r="P378" s="27"/>
      <c r="Q378" s="136" t="str">
        <f t="shared" si="56"/>
        <v/>
      </c>
      <c r="R378" s="22">
        <f t="shared" si="57"/>
        <v>0</v>
      </c>
      <c r="S378" s="139" t="str">
        <f t="shared" si="58"/>
        <v/>
      </c>
      <c r="T378" s="39" t="str">
        <f t="shared" si="59"/>
        <v/>
      </c>
      <c r="U378" s="137" t="str">
        <f t="shared" si="60"/>
        <v/>
      </c>
      <c r="V378" s="24" t="str">
        <f>IF(B378="","",VLOOKUP(B378,'Tree height category'!$A$2:$E$83,5,FALSE))</f>
        <v/>
      </c>
      <c r="W378" s="137" t="str">
        <f t="shared" si="65"/>
        <v/>
      </c>
      <c r="X378" s="137" t="str">
        <f t="shared" si="66"/>
        <v/>
      </c>
      <c r="Y378" s="23" t="str">
        <f t="shared" si="61"/>
        <v/>
      </c>
      <c r="Z378" s="25" t="str">
        <f t="shared" si="62"/>
        <v/>
      </c>
      <c r="AA378" s="26" t="str">
        <f t="shared" si="63"/>
        <v/>
      </c>
      <c r="AB378" s="221" t="str">
        <f t="shared" si="64"/>
        <v/>
      </c>
      <c r="AC378" s="26" t="str">
        <f>IF(P378="","",('SEB Sheet'!$B$8*(AA378*P378)*(IF(C378="",1,C378))))</f>
        <v/>
      </c>
      <c r="AD378" s="158" t="str">
        <f>IF(P378="","",((AC378/'SEB Sheet'!$B$9*'SEB Sheet'!$B$5/1000*'SEB Sheet'!$B$7*'SEB Sheet'!$B$6))*1.055)</f>
        <v/>
      </c>
      <c r="AE378" s="146"/>
      <c r="AF378" s="146"/>
      <c r="AG378" s="147" t="str">
        <f>IF(B378="","",(VLOOKUP(B378,'Tree height category'!$A$2:$C$83,2,FALSE)))</f>
        <v/>
      </c>
      <c r="AH378" s="148" t="str">
        <f>IF(B378="","",(VLOOKUP(B378,'Tree height category'!$A$2:$C$83,3,FALSE)))</f>
        <v/>
      </c>
      <c r="AI378" s="161"/>
      <c r="AJ378" s="161"/>
      <c r="AK378" s="161"/>
      <c r="AL378" s="162" t="str">
        <f>IF(B378="","",(VLOOKUP(B378,'Tree height category'!$A$2:$G$77,7,FALSE)))</f>
        <v/>
      </c>
      <c r="AM378" s="163"/>
    </row>
    <row r="379" spans="1:39" x14ac:dyDescent="0.25">
      <c r="A379" s="154">
        <f t="shared" si="67"/>
        <v>373</v>
      </c>
      <c r="B379" s="203"/>
      <c r="C379" s="209"/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7" t="str">
        <f>IF(V379="","",IF((VLOOKUP(V379,'Tree height category'!$E$2:$F$77,2,FALSE))=0,"",(VLOOKUP(V379,'Tree height category'!$E$2:$F$77,2,FALSE))))</f>
        <v/>
      </c>
      <c r="O379" s="207" t="str">
        <f>IF(B379="","",(IF('SEB Sheet'!B$11="","",VLOOKUP('SEB Sheet'!B$11,'IBRA %'!A$4:E$385,4,FALSE))))</f>
        <v/>
      </c>
      <c r="P379" s="27"/>
      <c r="Q379" s="136" t="str">
        <f t="shared" si="56"/>
        <v/>
      </c>
      <c r="R379" s="22">
        <f t="shared" si="57"/>
        <v>0</v>
      </c>
      <c r="S379" s="139" t="str">
        <f t="shared" si="58"/>
        <v/>
      </c>
      <c r="T379" s="39" t="str">
        <f t="shared" si="59"/>
        <v/>
      </c>
      <c r="U379" s="137" t="str">
        <f t="shared" si="60"/>
        <v/>
      </c>
      <c r="V379" s="24" t="str">
        <f>IF(B379="","",VLOOKUP(B379,'Tree height category'!$A$2:$E$83,5,FALSE))</f>
        <v/>
      </c>
      <c r="W379" s="137" t="str">
        <f t="shared" si="65"/>
        <v/>
      </c>
      <c r="X379" s="137" t="str">
        <f t="shared" si="66"/>
        <v/>
      </c>
      <c r="Y379" s="23" t="str">
        <f t="shared" si="61"/>
        <v/>
      </c>
      <c r="Z379" s="25" t="str">
        <f t="shared" si="62"/>
        <v/>
      </c>
      <c r="AA379" s="26" t="str">
        <f t="shared" si="63"/>
        <v/>
      </c>
      <c r="AB379" s="221" t="str">
        <f t="shared" si="64"/>
        <v/>
      </c>
      <c r="AC379" s="26" t="str">
        <f>IF(P379="","",('SEB Sheet'!$B$8*(AA379*P379)*(IF(C379="",1,C379))))</f>
        <v/>
      </c>
      <c r="AD379" s="158" t="str">
        <f>IF(P379="","",((AC379/'SEB Sheet'!$B$9*'SEB Sheet'!$B$5/1000*'SEB Sheet'!$B$7*'SEB Sheet'!$B$6))*1.055)</f>
        <v/>
      </c>
      <c r="AE379" s="146"/>
      <c r="AF379" s="146"/>
      <c r="AG379" s="147" t="str">
        <f>IF(B379="","",(VLOOKUP(B379,'Tree height category'!$A$2:$C$83,2,FALSE)))</f>
        <v/>
      </c>
      <c r="AH379" s="148" t="str">
        <f>IF(B379="","",(VLOOKUP(B379,'Tree height category'!$A$2:$C$83,3,FALSE)))</f>
        <v/>
      </c>
      <c r="AI379" s="161"/>
      <c r="AJ379" s="161"/>
      <c r="AK379" s="161"/>
      <c r="AL379" s="162" t="str">
        <f>IF(B379="","",(VLOOKUP(B379,'Tree height category'!$A$2:$G$77,7,FALSE)))</f>
        <v/>
      </c>
      <c r="AM379" s="163"/>
    </row>
    <row r="380" spans="1:39" x14ac:dyDescent="0.25">
      <c r="A380" s="154">
        <f t="shared" si="67"/>
        <v>374</v>
      </c>
      <c r="B380" s="203"/>
      <c r="C380" s="209"/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7" t="str">
        <f>IF(V380="","",IF((VLOOKUP(V380,'Tree height category'!$E$2:$F$77,2,FALSE))=0,"",(VLOOKUP(V380,'Tree height category'!$E$2:$F$77,2,FALSE))))</f>
        <v/>
      </c>
      <c r="O380" s="207" t="str">
        <f>IF(B380="","",(IF('SEB Sheet'!B$11="","",VLOOKUP('SEB Sheet'!B$11,'IBRA %'!A$4:E$385,4,FALSE))))</f>
        <v/>
      </c>
      <c r="P380" s="27"/>
      <c r="Q380" s="136" t="str">
        <f t="shared" si="56"/>
        <v/>
      </c>
      <c r="R380" s="22">
        <f t="shared" si="57"/>
        <v>0</v>
      </c>
      <c r="S380" s="139" t="str">
        <f t="shared" si="58"/>
        <v/>
      </c>
      <c r="T380" s="39" t="str">
        <f t="shared" si="59"/>
        <v/>
      </c>
      <c r="U380" s="137" t="str">
        <f t="shared" si="60"/>
        <v/>
      </c>
      <c r="V380" s="24" t="str">
        <f>IF(B380="","",VLOOKUP(B380,'Tree height category'!$A$2:$E$83,5,FALSE))</f>
        <v/>
      </c>
      <c r="W380" s="137" t="str">
        <f t="shared" si="65"/>
        <v/>
      </c>
      <c r="X380" s="137" t="str">
        <f t="shared" si="66"/>
        <v/>
      </c>
      <c r="Y380" s="23" t="str">
        <f t="shared" si="61"/>
        <v/>
      </c>
      <c r="Z380" s="25" t="str">
        <f t="shared" si="62"/>
        <v/>
      </c>
      <c r="AA380" s="26" t="str">
        <f t="shared" si="63"/>
        <v/>
      </c>
      <c r="AB380" s="221" t="str">
        <f t="shared" si="64"/>
        <v/>
      </c>
      <c r="AC380" s="26" t="str">
        <f>IF(P380="","",('SEB Sheet'!$B$8*(AA380*P380)*(IF(C380="",1,C380))))</f>
        <v/>
      </c>
      <c r="AD380" s="158" t="str">
        <f>IF(P380="","",((AC380/'SEB Sheet'!$B$9*'SEB Sheet'!$B$5/1000*'SEB Sheet'!$B$7*'SEB Sheet'!$B$6))*1.055)</f>
        <v/>
      </c>
      <c r="AE380" s="146"/>
      <c r="AF380" s="146"/>
      <c r="AG380" s="147" t="str">
        <f>IF(B380="","",(VLOOKUP(B380,'Tree height category'!$A$2:$C$83,2,FALSE)))</f>
        <v/>
      </c>
      <c r="AH380" s="148" t="str">
        <f>IF(B380="","",(VLOOKUP(B380,'Tree height category'!$A$2:$C$83,3,FALSE)))</f>
        <v/>
      </c>
      <c r="AI380" s="161"/>
      <c r="AJ380" s="161"/>
      <c r="AK380" s="161"/>
      <c r="AL380" s="162" t="str">
        <f>IF(B380="","",(VLOOKUP(B380,'Tree height category'!$A$2:$G$77,7,FALSE)))</f>
        <v/>
      </c>
      <c r="AM380" s="163"/>
    </row>
    <row r="381" spans="1:39" x14ac:dyDescent="0.25">
      <c r="A381" s="154">
        <f t="shared" si="67"/>
        <v>375</v>
      </c>
      <c r="B381" s="203"/>
      <c r="C381" s="209"/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7" t="str">
        <f>IF(V381="","",IF((VLOOKUP(V381,'Tree height category'!$E$2:$F$77,2,FALSE))=0,"",(VLOOKUP(V381,'Tree height category'!$E$2:$F$77,2,FALSE))))</f>
        <v/>
      </c>
      <c r="O381" s="207" t="str">
        <f>IF(B381="","",(IF('SEB Sheet'!B$11="","",VLOOKUP('SEB Sheet'!B$11,'IBRA %'!A$4:E$385,4,FALSE))))</f>
        <v/>
      </c>
      <c r="P381" s="27"/>
      <c r="Q381" s="136" t="str">
        <f t="shared" si="56"/>
        <v/>
      </c>
      <c r="R381" s="22">
        <f t="shared" si="57"/>
        <v>0</v>
      </c>
      <c r="S381" s="139" t="str">
        <f t="shared" si="58"/>
        <v/>
      </c>
      <c r="T381" s="39" t="str">
        <f t="shared" si="59"/>
        <v/>
      </c>
      <c r="U381" s="137" t="str">
        <f t="shared" si="60"/>
        <v/>
      </c>
      <c r="V381" s="24" t="str">
        <f>IF(B381="","",VLOOKUP(B381,'Tree height category'!$A$2:$E$83,5,FALSE))</f>
        <v/>
      </c>
      <c r="W381" s="137" t="str">
        <f t="shared" si="65"/>
        <v/>
      </c>
      <c r="X381" s="137" t="str">
        <f t="shared" si="66"/>
        <v/>
      </c>
      <c r="Y381" s="23" t="str">
        <f t="shared" si="61"/>
        <v/>
      </c>
      <c r="Z381" s="25" t="str">
        <f t="shared" si="62"/>
        <v/>
      </c>
      <c r="AA381" s="26" t="str">
        <f t="shared" si="63"/>
        <v/>
      </c>
      <c r="AB381" s="221" t="str">
        <f t="shared" si="64"/>
        <v/>
      </c>
      <c r="AC381" s="26" t="str">
        <f>IF(P381="","",('SEB Sheet'!$B$8*(AA381*P381)*(IF(C381="",1,C381))))</f>
        <v/>
      </c>
      <c r="AD381" s="158" t="str">
        <f>IF(P381="","",((AC381/'SEB Sheet'!$B$9*'SEB Sheet'!$B$5/1000*'SEB Sheet'!$B$7*'SEB Sheet'!$B$6))*1.055)</f>
        <v/>
      </c>
      <c r="AE381" s="146"/>
      <c r="AF381" s="146"/>
      <c r="AG381" s="147" t="str">
        <f>IF(B381="","",(VLOOKUP(B381,'Tree height category'!$A$2:$C$83,2,FALSE)))</f>
        <v/>
      </c>
      <c r="AH381" s="148" t="str">
        <f>IF(B381="","",(VLOOKUP(B381,'Tree height category'!$A$2:$C$83,3,FALSE)))</f>
        <v/>
      </c>
      <c r="AI381" s="161"/>
      <c r="AJ381" s="161"/>
      <c r="AK381" s="161"/>
      <c r="AL381" s="162" t="str">
        <f>IF(B381="","",(VLOOKUP(B381,'Tree height category'!$A$2:$G$77,7,FALSE)))</f>
        <v/>
      </c>
      <c r="AM381" s="163"/>
    </row>
    <row r="382" spans="1:39" x14ac:dyDescent="0.25">
      <c r="A382" s="154">
        <f t="shared" si="67"/>
        <v>376</v>
      </c>
      <c r="B382" s="203"/>
      <c r="C382" s="209"/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7" t="str">
        <f>IF(V382="","",IF((VLOOKUP(V382,'Tree height category'!$E$2:$F$77,2,FALSE))=0,"",(VLOOKUP(V382,'Tree height category'!$E$2:$F$77,2,FALSE))))</f>
        <v/>
      </c>
      <c r="O382" s="207" t="str">
        <f>IF(B382="","",(IF('SEB Sheet'!B$11="","",VLOOKUP('SEB Sheet'!B$11,'IBRA %'!A$4:E$385,4,FALSE))))</f>
        <v/>
      </c>
      <c r="P382" s="27"/>
      <c r="Q382" s="136" t="str">
        <f t="shared" si="56"/>
        <v/>
      </c>
      <c r="R382" s="22">
        <f t="shared" si="57"/>
        <v>0</v>
      </c>
      <c r="S382" s="139" t="str">
        <f t="shared" si="58"/>
        <v/>
      </c>
      <c r="T382" s="39" t="str">
        <f t="shared" si="59"/>
        <v/>
      </c>
      <c r="U382" s="137" t="str">
        <f t="shared" si="60"/>
        <v/>
      </c>
      <c r="V382" s="24" t="str">
        <f>IF(B382="","",VLOOKUP(B382,'Tree height category'!$A$2:$E$83,5,FALSE))</f>
        <v/>
      </c>
      <c r="W382" s="137" t="str">
        <f t="shared" si="65"/>
        <v/>
      </c>
      <c r="X382" s="137" t="str">
        <f t="shared" si="66"/>
        <v/>
      </c>
      <c r="Y382" s="23" t="str">
        <f t="shared" si="61"/>
        <v/>
      </c>
      <c r="Z382" s="25" t="str">
        <f t="shared" si="62"/>
        <v/>
      </c>
      <c r="AA382" s="26" t="str">
        <f t="shared" si="63"/>
        <v/>
      </c>
      <c r="AB382" s="221" t="str">
        <f t="shared" si="64"/>
        <v/>
      </c>
      <c r="AC382" s="26" t="str">
        <f>IF(P382="","",('SEB Sheet'!$B$8*(AA382*P382)*(IF(C382="",1,C382))))</f>
        <v/>
      </c>
      <c r="AD382" s="158" t="str">
        <f>IF(P382="","",((AC382/'SEB Sheet'!$B$9*'SEB Sheet'!$B$5/1000*'SEB Sheet'!$B$7*'SEB Sheet'!$B$6))*1.055)</f>
        <v/>
      </c>
      <c r="AE382" s="146"/>
      <c r="AF382" s="146"/>
      <c r="AG382" s="147" t="str">
        <f>IF(B382="","",(VLOOKUP(B382,'Tree height category'!$A$2:$C$83,2,FALSE)))</f>
        <v/>
      </c>
      <c r="AH382" s="148" t="str">
        <f>IF(B382="","",(VLOOKUP(B382,'Tree height category'!$A$2:$C$83,3,FALSE)))</f>
        <v/>
      </c>
      <c r="AI382" s="161"/>
      <c r="AJ382" s="161"/>
      <c r="AK382" s="161"/>
      <c r="AL382" s="162" t="str">
        <f>IF(B382="","",(VLOOKUP(B382,'Tree height category'!$A$2:$G$77,7,FALSE)))</f>
        <v/>
      </c>
      <c r="AM382" s="163"/>
    </row>
    <row r="383" spans="1:39" x14ac:dyDescent="0.25">
      <c r="A383" s="154">
        <f t="shared" si="67"/>
        <v>377</v>
      </c>
      <c r="B383" s="203"/>
      <c r="C383" s="209"/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7" t="str">
        <f>IF(V383="","",IF((VLOOKUP(V383,'Tree height category'!$E$2:$F$77,2,FALSE))=0,"",(VLOOKUP(V383,'Tree height category'!$E$2:$F$77,2,FALSE))))</f>
        <v/>
      </c>
      <c r="O383" s="207" t="str">
        <f>IF(B383="","",(IF('SEB Sheet'!B$11="","",VLOOKUP('SEB Sheet'!B$11,'IBRA %'!A$4:E$385,4,FALSE))))</f>
        <v/>
      </c>
      <c r="P383" s="27"/>
      <c r="Q383" s="136" t="str">
        <f t="shared" si="56"/>
        <v/>
      </c>
      <c r="R383" s="22">
        <f t="shared" si="57"/>
        <v>0</v>
      </c>
      <c r="S383" s="139" t="str">
        <f t="shared" si="58"/>
        <v/>
      </c>
      <c r="T383" s="39" t="str">
        <f t="shared" si="59"/>
        <v/>
      </c>
      <c r="U383" s="137" t="str">
        <f t="shared" si="60"/>
        <v/>
      </c>
      <c r="V383" s="24" t="str">
        <f>IF(B383="","",VLOOKUP(B383,'Tree height category'!$A$2:$E$83,5,FALSE))</f>
        <v/>
      </c>
      <c r="W383" s="137" t="str">
        <f t="shared" si="65"/>
        <v/>
      </c>
      <c r="X383" s="137" t="str">
        <f t="shared" si="66"/>
        <v/>
      </c>
      <c r="Y383" s="23" t="str">
        <f t="shared" si="61"/>
        <v/>
      </c>
      <c r="Z383" s="25" t="str">
        <f t="shared" si="62"/>
        <v/>
      </c>
      <c r="AA383" s="26" t="str">
        <f t="shared" si="63"/>
        <v/>
      </c>
      <c r="AB383" s="221" t="str">
        <f t="shared" si="64"/>
        <v/>
      </c>
      <c r="AC383" s="26" t="str">
        <f>IF(P383="","",('SEB Sheet'!$B$8*(AA383*P383)*(IF(C383="",1,C383))))</f>
        <v/>
      </c>
      <c r="AD383" s="158" t="str">
        <f>IF(P383="","",((AC383/'SEB Sheet'!$B$9*'SEB Sheet'!$B$5/1000*'SEB Sheet'!$B$7*'SEB Sheet'!$B$6))*1.055)</f>
        <v/>
      </c>
      <c r="AE383" s="146"/>
      <c r="AF383" s="146"/>
      <c r="AG383" s="147" t="str">
        <f>IF(B383="","",(VLOOKUP(B383,'Tree height category'!$A$2:$C$83,2,FALSE)))</f>
        <v/>
      </c>
      <c r="AH383" s="148" t="str">
        <f>IF(B383="","",(VLOOKUP(B383,'Tree height category'!$A$2:$C$83,3,FALSE)))</f>
        <v/>
      </c>
      <c r="AI383" s="161"/>
      <c r="AJ383" s="161"/>
      <c r="AK383" s="161"/>
      <c r="AL383" s="162" t="str">
        <f>IF(B383="","",(VLOOKUP(B383,'Tree height category'!$A$2:$G$77,7,FALSE)))</f>
        <v/>
      </c>
      <c r="AM383" s="163"/>
    </row>
    <row r="384" spans="1:39" x14ac:dyDescent="0.25">
      <c r="A384" s="154">
        <f t="shared" si="67"/>
        <v>378</v>
      </c>
      <c r="B384" s="203"/>
      <c r="C384" s="209"/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7" t="str">
        <f>IF(V384="","",IF((VLOOKUP(V384,'Tree height category'!$E$2:$F$77,2,FALSE))=0,"",(VLOOKUP(V384,'Tree height category'!$E$2:$F$77,2,FALSE))))</f>
        <v/>
      </c>
      <c r="O384" s="207" t="str">
        <f>IF(B384="","",(IF('SEB Sheet'!B$11="","",VLOOKUP('SEB Sheet'!B$11,'IBRA %'!A$4:E$385,4,FALSE))))</f>
        <v/>
      </c>
      <c r="P384" s="27"/>
      <c r="Q384" s="136" t="str">
        <f t="shared" si="56"/>
        <v/>
      </c>
      <c r="R384" s="22">
        <f t="shared" si="57"/>
        <v>0</v>
      </c>
      <c r="S384" s="139" t="str">
        <f t="shared" si="58"/>
        <v/>
      </c>
      <c r="T384" s="39" t="str">
        <f t="shared" si="59"/>
        <v/>
      </c>
      <c r="U384" s="137" t="str">
        <f t="shared" si="60"/>
        <v/>
      </c>
      <c r="V384" s="24" t="str">
        <f>IF(B384="","",VLOOKUP(B384,'Tree height category'!$A$2:$E$83,5,FALSE))</f>
        <v/>
      </c>
      <c r="W384" s="137" t="str">
        <f t="shared" si="65"/>
        <v/>
      </c>
      <c r="X384" s="137" t="str">
        <f t="shared" si="66"/>
        <v/>
      </c>
      <c r="Y384" s="23" t="str">
        <f t="shared" si="61"/>
        <v/>
      </c>
      <c r="Z384" s="25" t="str">
        <f t="shared" si="62"/>
        <v/>
      </c>
      <c r="AA384" s="26" t="str">
        <f t="shared" si="63"/>
        <v/>
      </c>
      <c r="AB384" s="221" t="str">
        <f t="shared" si="64"/>
        <v/>
      </c>
      <c r="AC384" s="26" t="str">
        <f>IF(P384="","",('SEB Sheet'!$B$8*(AA384*P384)*(IF(C384="",1,C384))))</f>
        <v/>
      </c>
      <c r="AD384" s="158" t="str">
        <f>IF(P384="","",((AC384/'SEB Sheet'!$B$9*'SEB Sheet'!$B$5/1000*'SEB Sheet'!$B$7*'SEB Sheet'!$B$6))*1.055)</f>
        <v/>
      </c>
      <c r="AE384" s="146"/>
      <c r="AF384" s="146"/>
      <c r="AG384" s="147" t="str">
        <f>IF(B384="","",(VLOOKUP(B384,'Tree height category'!$A$2:$C$83,2,FALSE)))</f>
        <v/>
      </c>
      <c r="AH384" s="148" t="str">
        <f>IF(B384="","",(VLOOKUP(B384,'Tree height category'!$A$2:$C$83,3,FALSE)))</f>
        <v/>
      </c>
      <c r="AI384" s="161"/>
      <c r="AJ384" s="161"/>
      <c r="AK384" s="161"/>
      <c r="AL384" s="162" t="str">
        <f>IF(B384="","",(VLOOKUP(B384,'Tree height category'!$A$2:$G$77,7,FALSE)))</f>
        <v/>
      </c>
      <c r="AM384" s="163"/>
    </row>
    <row r="385" spans="1:39" x14ac:dyDescent="0.25">
      <c r="A385" s="154">
        <f t="shared" si="67"/>
        <v>379</v>
      </c>
      <c r="B385" s="203"/>
      <c r="C385" s="209"/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7" t="str">
        <f>IF(V385="","",IF((VLOOKUP(V385,'Tree height category'!$E$2:$F$77,2,FALSE))=0,"",(VLOOKUP(V385,'Tree height category'!$E$2:$F$77,2,FALSE))))</f>
        <v/>
      </c>
      <c r="O385" s="207" t="str">
        <f>IF(B385="","",(IF('SEB Sheet'!B$11="","",VLOOKUP('SEB Sheet'!B$11,'IBRA %'!A$4:E$385,4,FALSE))))</f>
        <v/>
      </c>
      <c r="P385" s="27"/>
      <c r="Q385" s="136" t="str">
        <f t="shared" si="56"/>
        <v/>
      </c>
      <c r="R385" s="22">
        <f t="shared" si="57"/>
        <v>0</v>
      </c>
      <c r="S385" s="139" t="str">
        <f t="shared" si="58"/>
        <v/>
      </c>
      <c r="T385" s="39" t="str">
        <f t="shared" si="59"/>
        <v/>
      </c>
      <c r="U385" s="137" t="str">
        <f t="shared" si="60"/>
        <v/>
      </c>
      <c r="V385" s="24" t="str">
        <f>IF(B385="","",VLOOKUP(B385,'Tree height category'!$A$2:$E$83,5,FALSE))</f>
        <v/>
      </c>
      <c r="W385" s="137" t="str">
        <f t="shared" si="65"/>
        <v/>
      </c>
      <c r="X385" s="137" t="str">
        <f t="shared" si="66"/>
        <v/>
      </c>
      <c r="Y385" s="23" t="str">
        <f t="shared" si="61"/>
        <v/>
      </c>
      <c r="Z385" s="25" t="str">
        <f t="shared" si="62"/>
        <v/>
      </c>
      <c r="AA385" s="26" t="str">
        <f t="shared" si="63"/>
        <v/>
      </c>
      <c r="AB385" s="221" t="str">
        <f t="shared" si="64"/>
        <v/>
      </c>
      <c r="AC385" s="26" t="str">
        <f>IF(P385="","",('SEB Sheet'!$B$8*(AA385*P385)*(IF(C385="",1,C385))))</f>
        <v/>
      </c>
      <c r="AD385" s="158" t="str">
        <f>IF(P385="","",((AC385/'SEB Sheet'!$B$9*'SEB Sheet'!$B$5/1000*'SEB Sheet'!$B$7*'SEB Sheet'!$B$6))*1.055)</f>
        <v/>
      </c>
      <c r="AE385" s="146"/>
      <c r="AF385" s="146"/>
      <c r="AG385" s="147" t="str">
        <f>IF(B385="","",(VLOOKUP(B385,'Tree height category'!$A$2:$C$83,2,FALSE)))</f>
        <v/>
      </c>
      <c r="AH385" s="148" t="str">
        <f>IF(B385="","",(VLOOKUP(B385,'Tree height category'!$A$2:$C$83,3,FALSE)))</f>
        <v/>
      </c>
      <c r="AI385" s="161"/>
      <c r="AJ385" s="161"/>
      <c r="AK385" s="161"/>
      <c r="AL385" s="162" t="str">
        <f>IF(B385="","",(VLOOKUP(B385,'Tree height category'!$A$2:$G$77,7,FALSE)))</f>
        <v/>
      </c>
      <c r="AM385" s="163"/>
    </row>
    <row r="386" spans="1:39" x14ac:dyDescent="0.25">
      <c r="A386" s="154">
        <f t="shared" si="67"/>
        <v>380</v>
      </c>
      <c r="B386" s="203"/>
      <c r="C386" s="209"/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7" t="str">
        <f>IF(V386="","",IF((VLOOKUP(V386,'Tree height category'!$E$2:$F$77,2,FALSE))=0,"",(VLOOKUP(V386,'Tree height category'!$E$2:$F$77,2,FALSE))))</f>
        <v/>
      </c>
      <c r="O386" s="207" t="str">
        <f>IF(B386="","",(IF('SEB Sheet'!B$11="","",VLOOKUP('SEB Sheet'!B$11,'IBRA %'!A$4:E$385,4,FALSE))))</f>
        <v/>
      </c>
      <c r="P386" s="27"/>
      <c r="Q386" s="136" t="str">
        <f t="shared" si="56"/>
        <v/>
      </c>
      <c r="R386" s="22">
        <f t="shared" si="57"/>
        <v>0</v>
      </c>
      <c r="S386" s="139" t="str">
        <f t="shared" si="58"/>
        <v/>
      </c>
      <c r="T386" s="39" t="str">
        <f t="shared" si="59"/>
        <v/>
      </c>
      <c r="U386" s="137" t="str">
        <f t="shared" si="60"/>
        <v/>
      </c>
      <c r="V386" s="24" t="str">
        <f>IF(B386="","",VLOOKUP(B386,'Tree height category'!$A$2:$E$83,5,FALSE))</f>
        <v/>
      </c>
      <c r="W386" s="137" t="str">
        <f t="shared" si="65"/>
        <v/>
      </c>
      <c r="X386" s="137" t="str">
        <f t="shared" si="66"/>
        <v/>
      </c>
      <c r="Y386" s="23" t="str">
        <f t="shared" si="61"/>
        <v/>
      </c>
      <c r="Z386" s="25" t="str">
        <f t="shared" si="62"/>
        <v/>
      </c>
      <c r="AA386" s="26" t="str">
        <f t="shared" si="63"/>
        <v/>
      </c>
      <c r="AB386" s="221" t="str">
        <f t="shared" si="64"/>
        <v/>
      </c>
      <c r="AC386" s="26" t="str">
        <f>IF(P386="","",('SEB Sheet'!$B$8*(AA386*P386)*(IF(C386="",1,C386))))</f>
        <v/>
      </c>
      <c r="AD386" s="158" t="str">
        <f>IF(P386="","",((AC386/'SEB Sheet'!$B$9*'SEB Sheet'!$B$5/1000*'SEB Sheet'!$B$7*'SEB Sheet'!$B$6))*1.055)</f>
        <v/>
      </c>
      <c r="AE386" s="146"/>
      <c r="AF386" s="146"/>
      <c r="AG386" s="147" t="str">
        <f>IF(B386="","",(VLOOKUP(B386,'Tree height category'!$A$2:$C$83,2,FALSE)))</f>
        <v/>
      </c>
      <c r="AH386" s="148" t="str">
        <f>IF(B386="","",(VLOOKUP(B386,'Tree height category'!$A$2:$C$83,3,FALSE)))</f>
        <v/>
      </c>
      <c r="AI386" s="161"/>
      <c r="AJ386" s="161"/>
      <c r="AK386" s="161"/>
      <c r="AL386" s="162" t="str">
        <f>IF(B386="","",(VLOOKUP(B386,'Tree height category'!$A$2:$G$77,7,FALSE)))</f>
        <v/>
      </c>
      <c r="AM386" s="163"/>
    </row>
    <row r="387" spans="1:39" x14ac:dyDescent="0.25">
      <c r="A387" s="154">
        <f t="shared" si="67"/>
        <v>381</v>
      </c>
      <c r="B387" s="203"/>
      <c r="C387" s="209"/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7" t="str">
        <f>IF(V387="","",IF((VLOOKUP(V387,'Tree height category'!$E$2:$F$77,2,FALSE))=0,"",(VLOOKUP(V387,'Tree height category'!$E$2:$F$77,2,FALSE))))</f>
        <v/>
      </c>
      <c r="O387" s="207" t="str">
        <f>IF(B387="","",(IF('SEB Sheet'!B$11="","",VLOOKUP('SEB Sheet'!B$11,'IBRA %'!A$4:E$385,4,FALSE))))</f>
        <v/>
      </c>
      <c r="P387" s="27"/>
      <c r="Q387" s="136" t="str">
        <f t="shared" si="56"/>
        <v/>
      </c>
      <c r="R387" s="22">
        <f t="shared" si="57"/>
        <v>0</v>
      </c>
      <c r="S387" s="139" t="str">
        <f t="shared" si="58"/>
        <v/>
      </c>
      <c r="T387" s="39" t="str">
        <f t="shared" si="59"/>
        <v/>
      </c>
      <c r="U387" s="137" t="str">
        <f t="shared" si="60"/>
        <v/>
      </c>
      <c r="V387" s="24" t="str">
        <f>IF(B387="","",VLOOKUP(B387,'Tree height category'!$A$2:$E$83,5,FALSE))</f>
        <v/>
      </c>
      <c r="W387" s="137" t="str">
        <f t="shared" si="65"/>
        <v/>
      </c>
      <c r="X387" s="137" t="str">
        <f t="shared" si="66"/>
        <v/>
      </c>
      <c r="Y387" s="23" t="str">
        <f t="shared" si="61"/>
        <v/>
      </c>
      <c r="Z387" s="25" t="str">
        <f t="shared" si="62"/>
        <v/>
      </c>
      <c r="AA387" s="26" t="str">
        <f t="shared" si="63"/>
        <v/>
      </c>
      <c r="AB387" s="221" t="str">
        <f t="shared" si="64"/>
        <v/>
      </c>
      <c r="AC387" s="26" t="str">
        <f>IF(P387="","",('SEB Sheet'!$B$8*(AA387*P387)*(IF(C387="",1,C387))))</f>
        <v/>
      </c>
      <c r="AD387" s="158" t="str">
        <f>IF(P387="","",((AC387/'SEB Sheet'!$B$9*'SEB Sheet'!$B$5/1000*'SEB Sheet'!$B$7*'SEB Sheet'!$B$6))*1.055)</f>
        <v/>
      </c>
      <c r="AE387" s="146"/>
      <c r="AF387" s="146"/>
      <c r="AG387" s="147" t="str">
        <f>IF(B387="","",(VLOOKUP(B387,'Tree height category'!$A$2:$C$83,2,FALSE)))</f>
        <v/>
      </c>
      <c r="AH387" s="148" t="str">
        <f>IF(B387="","",(VLOOKUP(B387,'Tree height category'!$A$2:$C$83,3,FALSE)))</f>
        <v/>
      </c>
      <c r="AI387" s="161"/>
      <c r="AJ387" s="161"/>
      <c r="AK387" s="161"/>
      <c r="AL387" s="162" t="str">
        <f>IF(B387="","",(VLOOKUP(B387,'Tree height category'!$A$2:$G$77,7,FALSE)))</f>
        <v/>
      </c>
      <c r="AM387" s="163"/>
    </row>
    <row r="388" spans="1:39" x14ac:dyDescent="0.25">
      <c r="A388" s="154">
        <f t="shared" si="67"/>
        <v>382</v>
      </c>
      <c r="B388" s="203"/>
      <c r="C388" s="209"/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7" t="str">
        <f>IF(V388="","",IF((VLOOKUP(V388,'Tree height category'!$E$2:$F$77,2,FALSE))=0,"",(VLOOKUP(V388,'Tree height category'!$E$2:$F$77,2,FALSE))))</f>
        <v/>
      </c>
      <c r="O388" s="207" t="str">
        <f>IF(B388="","",(IF('SEB Sheet'!B$11="","",VLOOKUP('SEB Sheet'!B$11,'IBRA %'!A$4:E$385,4,FALSE))))</f>
        <v/>
      </c>
      <c r="P388" s="27"/>
      <c r="Q388" s="136" t="str">
        <f t="shared" si="56"/>
        <v/>
      </c>
      <c r="R388" s="22">
        <f t="shared" si="57"/>
        <v>0</v>
      </c>
      <c r="S388" s="139" t="str">
        <f t="shared" si="58"/>
        <v/>
      </c>
      <c r="T388" s="39" t="str">
        <f t="shared" si="59"/>
        <v/>
      </c>
      <c r="U388" s="137" t="str">
        <f t="shared" si="60"/>
        <v/>
      </c>
      <c r="V388" s="24" t="str">
        <f>IF(B388="","",VLOOKUP(B388,'Tree height category'!$A$2:$E$83,5,FALSE))</f>
        <v/>
      </c>
      <c r="W388" s="137" t="str">
        <f t="shared" si="65"/>
        <v/>
      </c>
      <c r="X388" s="137" t="str">
        <f t="shared" si="66"/>
        <v/>
      </c>
      <c r="Y388" s="23" t="str">
        <f t="shared" si="61"/>
        <v/>
      </c>
      <c r="Z388" s="25" t="str">
        <f t="shared" si="62"/>
        <v/>
      </c>
      <c r="AA388" s="26" t="str">
        <f t="shared" si="63"/>
        <v/>
      </c>
      <c r="AB388" s="221" t="str">
        <f t="shared" si="64"/>
        <v/>
      </c>
      <c r="AC388" s="26" t="str">
        <f>IF(P388="","",('SEB Sheet'!$B$8*(AA388*P388)*(IF(C388="",1,C388))))</f>
        <v/>
      </c>
      <c r="AD388" s="158" t="str">
        <f>IF(P388="","",((AC388/'SEB Sheet'!$B$9*'SEB Sheet'!$B$5/1000*'SEB Sheet'!$B$7*'SEB Sheet'!$B$6))*1.055)</f>
        <v/>
      </c>
      <c r="AE388" s="146"/>
      <c r="AF388" s="146"/>
      <c r="AG388" s="147" t="str">
        <f>IF(B388="","",(VLOOKUP(B388,'Tree height category'!$A$2:$C$83,2,FALSE)))</f>
        <v/>
      </c>
      <c r="AH388" s="148" t="str">
        <f>IF(B388="","",(VLOOKUP(B388,'Tree height category'!$A$2:$C$83,3,FALSE)))</f>
        <v/>
      </c>
      <c r="AI388" s="161"/>
      <c r="AJ388" s="161"/>
      <c r="AK388" s="161"/>
      <c r="AL388" s="162" t="str">
        <f>IF(B388="","",(VLOOKUP(B388,'Tree height category'!$A$2:$G$77,7,FALSE)))</f>
        <v/>
      </c>
      <c r="AM388" s="163"/>
    </row>
    <row r="389" spans="1:39" x14ac:dyDescent="0.25">
      <c r="A389" s="154">
        <f t="shared" si="67"/>
        <v>383</v>
      </c>
      <c r="B389" s="203"/>
      <c r="C389" s="209"/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7" t="str">
        <f>IF(V389="","",IF((VLOOKUP(V389,'Tree height category'!$E$2:$F$77,2,FALSE))=0,"",(VLOOKUP(V389,'Tree height category'!$E$2:$F$77,2,FALSE))))</f>
        <v/>
      </c>
      <c r="O389" s="207" t="str">
        <f>IF(B389="","",(IF('SEB Sheet'!B$11="","",VLOOKUP('SEB Sheet'!B$11,'IBRA %'!A$4:E$385,4,FALSE))))</f>
        <v/>
      </c>
      <c r="P389" s="27"/>
      <c r="Q389" s="136" t="str">
        <f t="shared" si="56"/>
        <v/>
      </c>
      <c r="R389" s="22">
        <f t="shared" si="57"/>
        <v>0</v>
      </c>
      <c r="S389" s="139" t="str">
        <f t="shared" si="58"/>
        <v/>
      </c>
      <c r="T389" s="39" t="str">
        <f t="shared" si="59"/>
        <v/>
      </c>
      <c r="U389" s="137" t="str">
        <f t="shared" si="60"/>
        <v/>
      </c>
      <c r="V389" s="24" t="str">
        <f>IF(B389="","",VLOOKUP(B389,'Tree height category'!$A$2:$E$83,5,FALSE))</f>
        <v/>
      </c>
      <c r="W389" s="137" t="str">
        <f t="shared" si="65"/>
        <v/>
      </c>
      <c r="X389" s="137" t="str">
        <f t="shared" si="66"/>
        <v/>
      </c>
      <c r="Y389" s="23" t="str">
        <f t="shared" si="61"/>
        <v/>
      </c>
      <c r="Z389" s="25" t="str">
        <f t="shared" si="62"/>
        <v/>
      </c>
      <c r="AA389" s="26" t="str">
        <f t="shared" si="63"/>
        <v/>
      </c>
      <c r="AB389" s="221" t="str">
        <f t="shared" si="64"/>
        <v/>
      </c>
      <c r="AC389" s="26" t="str">
        <f>IF(P389="","",('SEB Sheet'!$B$8*(AA389*P389)*(IF(C389="",1,C389))))</f>
        <v/>
      </c>
      <c r="AD389" s="158" t="str">
        <f>IF(P389="","",((AC389/'SEB Sheet'!$B$9*'SEB Sheet'!$B$5/1000*'SEB Sheet'!$B$7*'SEB Sheet'!$B$6))*1.055)</f>
        <v/>
      </c>
      <c r="AE389" s="146"/>
      <c r="AF389" s="146"/>
      <c r="AG389" s="147" t="str">
        <f>IF(B389="","",(VLOOKUP(B389,'Tree height category'!$A$2:$C$83,2,FALSE)))</f>
        <v/>
      </c>
      <c r="AH389" s="148" t="str">
        <f>IF(B389="","",(VLOOKUP(B389,'Tree height category'!$A$2:$C$83,3,FALSE)))</f>
        <v/>
      </c>
      <c r="AI389" s="161"/>
      <c r="AJ389" s="161"/>
      <c r="AK389" s="161"/>
      <c r="AL389" s="162" t="str">
        <f>IF(B389="","",(VLOOKUP(B389,'Tree height category'!$A$2:$G$77,7,FALSE)))</f>
        <v/>
      </c>
      <c r="AM389" s="163"/>
    </row>
    <row r="390" spans="1:39" x14ac:dyDescent="0.25">
      <c r="A390" s="154">
        <f t="shared" si="67"/>
        <v>384</v>
      </c>
      <c r="B390" s="203"/>
      <c r="C390" s="209"/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7" t="str">
        <f>IF(V390="","",IF((VLOOKUP(V390,'Tree height category'!$E$2:$F$77,2,FALSE))=0,"",(VLOOKUP(V390,'Tree height category'!$E$2:$F$77,2,FALSE))))</f>
        <v/>
      </c>
      <c r="O390" s="207" t="str">
        <f>IF(B390="","",(IF('SEB Sheet'!B$11="","",VLOOKUP('SEB Sheet'!B$11,'IBRA %'!A$4:E$385,4,FALSE))))</f>
        <v/>
      </c>
      <c r="P390" s="27"/>
      <c r="Q390" s="136" t="str">
        <f t="shared" si="56"/>
        <v/>
      </c>
      <c r="R390" s="22">
        <f t="shared" si="57"/>
        <v>0</v>
      </c>
      <c r="S390" s="139" t="str">
        <f t="shared" si="58"/>
        <v/>
      </c>
      <c r="T390" s="39" t="str">
        <f t="shared" si="59"/>
        <v/>
      </c>
      <c r="U390" s="137" t="str">
        <f t="shared" si="60"/>
        <v/>
      </c>
      <c r="V390" s="24" t="str">
        <f>IF(B390="","",VLOOKUP(B390,'Tree height category'!$A$2:$E$83,5,FALSE))</f>
        <v/>
      </c>
      <c r="W390" s="137" t="str">
        <f t="shared" si="65"/>
        <v/>
      </c>
      <c r="X390" s="137" t="str">
        <f t="shared" si="66"/>
        <v/>
      </c>
      <c r="Y390" s="23" t="str">
        <f t="shared" si="61"/>
        <v/>
      </c>
      <c r="Z390" s="25" t="str">
        <f t="shared" si="62"/>
        <v/>
      </c>
      <c r="AA390" s="26" t="str">
        <f t="shared" si="63"/>
        <v/>
      </c>
      <c r="AB390" s="221" t="str">
        <f t="shared" si="64"/>
        <v/>
      </c>
      <c r="AC390" s="26" t="str">
        <f>IF(P390="","",('SEB Sheet'!$B$8*(AA390*P390)*(IF(C390="",1,C390))))</f>
        <v/>
      </c>
      <c r="AD390" s="158" t="str">
        <f>IF(P390="","",((AC390/'SEB Sheet'!$B$9*'SEB Sheet'!$B$5/1000*'SEB Sheet'!$B$7*'SEB Sheet'!$B$6))*1.055)</f>
        <v/>
      </c>
      <c r="AE390" s="146"/>
      <c r="AF390" s="146"/>
      <c r="AG390" s="147" t="str">
        <f>IF(B390="","",(VLOOKUP(B390,'Tree height category'!$A$2:$C$83,2,FALSE)))</f>
        <v/>
      </c>
      <c r="AH390" s="148" t="str">
        <f>IF(B390="","",(VLOOKUP(B390,'Tree height category'!$A$2:$C$83,3,FALSE)))</f>
        <v/>
      </c>
      <c r="AI390" s="161"/>
      <c r="AJ390" s="161"/>
      <c r="AK390" s="161"/>
      <c r="AL390" s="162" t="str">
        <f>IF(B390="","",(VLOOKUP(B390,'Tree height category'!$A$2:$G$77,7,FALSE)))</f>
        <v/>
      </c>
      <c r="AM390" s="163"/>
    </row>
    <row r="391" spans="1:39" x14ac:dyDescent="0.25">
      <c r="A391" s="154">
        <f t="shared" si="67"/>
        <v>385</v>
      </c>
      <c r="B391" s="203"/>
      <c r="C391" s="209"/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7" t="str">
        <f>IF(V391="","",IF((VLOOKUP(V391,'Tree height category'!$E$2:$F$77,2,FALSE))=0,"",(VLOOKUP(V391,'Tree height category'!$E$2:$F$77,2,FALSE))))</f>
        <v/>
      </c>
      <c r="O391" s="207" t="str">
        <f>IF(B391="","",(IF('SEB Sheet'!B$11="","",VLOOKUP('SEB Sheet'!B$11,'IBRA %'!A$4:E$385,4,FALSE))))</f>
        <v/>
      </c>
      <c r="P391" s="27"/>
      <c r="Q391" s="136" t="str">
        <f t="shared" ref="Q391:Q454" si="68">IF(D391="","",(IF($D391&gt;(AH391*1.333333),4,($D391/AH391*3)))*1.25)</f>
        <v/>
      </c>
      <c r="R391" s="22">
        <f t="shared" ref="R391:R454" si="69">IF(E391&lt;=40,E391*0.08,(IF(E391&lt;=80,3.2+(E391-40)*0.04,(IF(E391&gt;80,4.8+(E391-80)*0.02," ")))))</f>
        <v>0</v>
      </c>
      <c r="S391" s="139" t="str">
        <f t="shared" ref="S391:S454" si="70">IF(F391="","",((100-$F391)*0.03))</f>
        <v/>
      </c>
      <c r="T391" s="39" t="str">
        <f t="shared" ref="T391:T454" si="71">IF(B391="","",(IF((G391*1+H391*4+I391*8)&lt;1,0,IF((AND((G391*1+H391*4+I391*8)&gt;=1,(G391*1+H391*4+I391*8)&lt;5)),1,IF((G391*1+H391*4+I391*8)&gt;=5,2))))*0.6)</f>
        <v/>
      </c>
      <c r="U391" s="137" t="str">
        <f t="shared" ref="U391:U454" si="72">IF(O391="","",((100-O391)*0.016))</f>
        <v/>
      </c>
      <c r="V391" s="24" t="str">
        <f>IF(B391="","",VLOOKUP(B391,'Tree height category'!$A$2:$E$83,5,FALSE))</f>
        <v/>
      </c>
      <c r="W391" s="137" t="str">
        <f t="shared" si="65"/>
        <v/>
      </c>
      <c r="X391" s="137" t="str">
        <f t="shared" si="66"/>
        <v/>
      </c>
      <c r="Y391" s="23" t="str">
        <f t="shared" ref="Y391:Y454" si="73">IF(B391="","",(((SUM(Q391,R391,S391,T391,W391,X391,U391))*SUM(Q391,R391,S391,T391,W391,X391,U391))*SUM(Q391,R391,S391,T391,W391,X391,U391))/55.5)</f>
        <v/>
      </c>
      <c r="Z391" s="25" t="str">
        <f t="shared" ref="Z391:Z454" si="74">IF(B391="","",(IF(Y391&lt;20,0.032,IF(AND(Y391&gt;=20,Y391&lt;30),0.048,IF(AND(Y391&gt;=30,Y391&lt;41),0.064,IF(AND(Y391&gt;=41,Y391&lt;61),0.08,IF(Y391&gt;=61,0.096,0)))))))</f>
        <v/>
      </c>
      <c r="AA391" s="26" t="str">
        <f t="shared" ref="AA391:AA454" si="75">IF(B391="","",IF(Y391&gt;155.3,15,(Y391*Z391)))</f>
        <v/>
      </c>
      <c r="AB391" s="221" t="str">
        <f t="shared" ref="AB391:AB454" si="76">IF(B391="","",(AA391*(IF(C391="",1,C391))))</f>
        <v/>
      </c>
      <c r="AC391" s="26" t="str">
        <f>IF(P391="","",('SEB Sheet'!$B$8*(AA391*P391)*(IF(C391="",1,C391))))</f>
        <v/>
      </c>
      <c r="AD391" s="158" t="str">
        <f>IF(P391="","",((AC391/'SEB Sheet'!$B$9*'SEB Sheet'!$B$5/1000*'SEB Sheet'!$B$7*'SEB Sheet'!$B$6))*1.055)</f>
        <v/>
      </c>
      <c r="AE391" s="146"/>
      <c r="AF391" s="146"/>
      <c r="AG391" s="147" t="str">
        <f>IF(B391="","",(VLOOKUP(B391,'Tree height category'!$A$2:$C$83,2,FALSE)))</f>
        <v/>
      </c>
      <c r="AH391" s="148" t="str">
        <f>IF(B391="","",(VLOOKUP(B391,'Tree height category'!$A$2:$C$83,3,FALSE)))</f>
        <v/>
      </c>
      <c r="AI391" s="161"/>
      <c r="AJ391" s="161"/>
      <c r="AK391" s="161"/>
      <c r="AL391" s="162" t="str">
        <f>IF(B391="","",(VLOOKUP(B391,'Tree height category'!$A$2:$G$77,7,FALSE)))</f>
        <v/>
      </c>
      <c r="AM391" s="163"/>
    </row>
    <row r="392" spans="1:39" x14ac:dyDescent="0.25">
      <c r="A392" s="154">
        <f t="shared" si="67"/>
        <v>386</v>
      </c>
      <c r="B392" s="203"/>
      <c r="C392" s="209"/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7" t="str">
        <f>IF(V392="","",IF((VLOOKUP(V392,'Tree height category'!$E$2:$F$77,2,FALSE))=0,"",(VLOOKUP(V392,'Tree height category'!$E$2:$F$77,2,FALSE))))</f>
        <v/>
      </c>
      <c r="O392" s="207" t="str">
        <f>IF(B392="","",(IF('SEB Sheet'!B$11="","",VLOOKUP('SEB Sheet'!B$11,'IBRA %'!A$4:E$385,4,FALSE))))</f>
        <v/>
      </c>
      <c r="P392" s="27"/>
      <c r="Q392" s="136" t="str">
        <f t="shared" si="68"/>
        <v/>
      </c>
      <c r="R392" s="22">
        <f t="shared" si="69"/>
        <v>0</v>
      </c>
      <c r="S392" s="139" t="str">
        <f t="shared" si="70"/>
        <v/>
      </c>
      <c r="T392" s="39" t="str">
        <f t="shared" si="71"/>
        <v/>
      </c>
      <c r="U392" s="137" t="str">
        <f t="shared" si="72"/>
        <v/>
      </c>
      <c r="V392" s="24" t="str">
        <f>IF(B392="","",VLOOKUP(B392,'Tree height category'!$A$2:$E$83,5,FALSE))</f>
        <v/>
      </c>
      <c r="W392" s="137" t="str">
        <f t="shared" ref="W392:W455" si="77">IF(B392="","",IF((J392*0.125+K392*0.5+L392*4+M392*16)&lt;0.125,0,IF((J392*0.125+K392*0.5+L392*4+M392*16)&lt;0.5,0.6,IF((J392*0.125+K392*0.5+L392*4+M392*16)&lt;4,1,IF((J392*0.125+K392*0.5+L392*4+M392*16)&lt;16,1.4,IF((J392*0.125+K392*0.5+L392*4+M392*16)&gt;=16,1.8))))))</f>
        <v/>
      </c>
      <c r="X392" s="137" t="str">
        <f t="shared" ref="X392:X455" si="78">IF(B392="","",((IF(N392="R",1,IF(N392="V",2,IF(N392="E",3,0)))))*0.3)</f>
        <v/>
      </c>
      <c r="Y392" s="23" t="str">
        <f t="shared" si="73"/>
        <v/>
      </c>
      <c r="Z392" s="25" t="str">
        <f t="shared" si="74"/>
        <v/>
      </c>
      <c r="AA392" s="26" t="str">
        <f t="shared" si="75"/>
        <v/>
      </c>
      <c r="AB392" s="221" t="str">
        <f t="shared" si="76"/>
        <v/>
      </c>
      <c r="AC392" s="26" t="str">
        <f>IF(P392="","",('SEB Sheet'!$B$8*(AA392*P392)*(IF(C392="",1,C392))))</f>
        <v/>
      </c>
      <c r="AD392" s="158" t="str">
        <f>IF(P392="","",((AC392/'SEB Sheet'!$B$9*'SEB Sheet'!$B$5/1000*'SEB Sheet'!$B$7*'SEB Sheet'!$B$6))*1.055)</f>
        <v/>
      </c>
      <c r="AE392" s="146"/>
      <c r="AF392" s="146"/>
      <c r="AG392" s="147" t="str">
        <f>IF(B392="","",(VLOOKUP(B392,'Tree height category'!$A$2:$C$83,2,FALSE)))</f>
        <v/>
      </c>
      <c r="AH392" s="148" t="str">
        <f>IF(B392="","",(VLOOKUP(B392,'Tree height category'!$A$2:$C$83,3,FALSE)))</f>
        <v/>
      </c>
      <c r="AI392" s="161"/>
      <c r="AJ392" s="161"/>
      <c r="AK392" s="161"/>
      <c r="AL392" s="162" t="str">
        <f>IF(B392="","",(VLOOKUP(B392,'Tree height category'!$A$2:$G$77,7,FALSE)))</f>
        <v/>
      </c>
      <c r="AM392" s="163"/>
    </row>
    <row r="393" spans="1:39" x14ac:dyDescent="0.25">
      <c r="A393" s="154">
        <f t="shared" si="67"/>
        <v>387</v>
      </c>
      <c r="B393" s="203"/>
      <c r="C393" s="209"/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7" t="str">
        <f>IF(V393="","",IF((VLOOKUP(V393,'Tree height category'!$E$2:$F$77,2,FALSE))=0,"",(VLOOKUP(V393,'Tree height category'!$E$2:$F$77,2,FALSE))))</f>
        <v/>
      </c>
      <c r="O393" s="207" t="str">
        <f>IF(B393="","",(IF('SEB Sheet'!B$11="","",VLOOKUP('SEB Sheet'!B$11,'IBRA %'!A$4:E$385,4,FALSE))))</f>
        <v/>
      </c>
      <c r="P393" s="27"/>
      <c r="Q393" s="136" t="str">
        <f t="shared" si="68"/>
        <v/>
      </c>
      <c r="R393" s="22">
        <f t="shared" si="69"/>
        <v>0</v>
      </c>
      <c r="S393" s="139" t="str">
        <f t="shared" si="70"/>
        <v/>
      </c>
      <c r="T393" s="39" t="str">
        <f t="shared" si="71"/>
        <v/>
      </c>
      <c r="U393" s="137" t="str">
        <f t="shared" si="72"/>
        <v/>
      </c>
      <c r="V393" s="24" t="str">
        <f>IF(B393="","",VLOOKUP(B393,'Tree height category'!$A$2:$E$83,5,FALSE))</f>
        <v/>
      </c>
      <c r="W393" s="137" t="str">
        <f t="shared" si="77"/>
        <v/>
      </c>
      <c r="X393" s="137" t="str">
        <f t="shared" si="78"/>
        <v/>
      </c>
      <c r="Y393" s="23" t="str">
        <f t="shared" si="73"/>
        <v/>
      </c>
      <c r="Z393" s="25" t="str">
        <f t="shared" si="74"/>
        <v/>
      </c>
      <c r="AA393" s="26" t="str">
        <f t="shared" si="75"/>
        <v/>
      </c>
      <c r="AB393" s="221" t="str">
        <f t="shared" si="76"/>
        <v/>
      </c>
      <c r="AC393" s="26" t="str">
        <f>IF(P393="","",('SEB Sheet'!$B$8*(AA393*P393)*(IF(C393="",1,C393))))</f>
        <v/>
      </c>
      <c r="AD393" s="158" t="str">
        <f>IF(P393="","",((AC393/'SEB Sheet'!$B$9*'SEB Sheet'!$B$5/1000*'SEB Sheet'!$B$7*'SEB Sheet'!$B$6))*1.055)</f>
        <v/>
      </c>
      <c r="AE393" s="146"/>
      <c r="AF393" s="146"/>
      <c r="AG393" s="147" t="str">
        <f>IF(B393="","",(VLOOKUP(B393,'Tree height category'!$A$2:$C$83,2,FALSE)))</f>
        <v/>
      </c>
      <c r="AH393" s="148" t="str">
        <f>IF(B393="","",(VLOOKUP(B393,'Tree height category'!$A$2:$C$83,3,FALSE)))</f>
        <v/>
      </c>
      <c r="AI393" s="161"/>
      <c r="AJ393" s="161"/>
      <c r="AK393" s="161"/>
      <c r="AL393" s="162" t="str">
        <f>IF(B393="","",(VLOOKUP(B393,'Tree height category'!$A$2:$G$77,7,FALSE)))</f>
        <v/>
      </c>
      <c r="AM393" s="163"/>
    </row>
    <row r="394" spans="1:39" x14ac:dyDescent="0.25">
      <c r="A394" s="154">
        <f t="shared" si="67"/>
        <v>388</v>
      </c>
      <c r="B394" s="203"/>
      <c r="C394" s="209"/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7" t="str">
        <f>IF(V394="","",IF((VLOOKUP(V394,'Tree height category'!$E$2:$F$77,2,FALSE))=0,"",(VLOOKUP(V394,'Tree height category'!$E$2:$F$77,2,FALSE))))</f>
        <v/>
      </c>
      <c r="O394" s="207" t="str">
        <f>IF(B394="","",(IF('SEB Sheet'!B$11="","",VLOOKUP('SEB Sheet'!B$11,'IBRA %'!A$4:E$385,4,FALSE))))</f>
        <v/>
      </c>
      <c r="P394" s="27"/>
      <c r="Q394" s="136" t="str">
        <f t="shared" si="68"/>
        <v/>
      </c>
      <c r="R394" s="22">
        <f t="shared" si="69"/>
        <v>0</v>
      </c>
      <c r="S394" s="139" t="str">
        <f t="shared" si="70"/>
        <v/>
      </c>
      <c r="T394" s="39" t="str">
        <f t="shared" si="71"/>
        <v/>
      </c>
      <c r="U394" s="137" t="str">
        <f t="shared" si="72"/>
        <v/>
      </c>
      <c r="V394" s="24" t="str">
        <f>IF(B394="","",VLOOKUP(B394,'Tree height category'!$A$2:$E$83,5,FALSE))</f>
        <v/>
      </c>
      <c r="W394" s="137" t="str">
        <f t="shared" si="77"/>
        <v/>
      </c>
      <c r="X394" s="137" t="str">
        <f t="shared" si="78"/>
        <v/>
      </c>
      <c r="Y394" s="23" t="str">
        <f t="shared" si="73"/>
        <v/>
      </c>
      <c r="Z394" s="25" t="str">
        <f t="shared" si="74"/>
        <v/>
      </c>
      <c r="AA394" s="26" t="str">
        <f t="shared" si="75"/>
        <v/>
      </c>
      <c r="AB394" s="221" t="str">
        <f t="shared" si="76"/>
        <v/>
      </c>
      <c r="AC394" s="26" t="str">
        <f>IF(P394="","",('SEB Sheet'!$B$8*(AA394*P394)*(IF(C394="",1,C394))))</f>
        <v/>
      </c>
      <c r="AD394" s="158" t="str">
        <f>IF(P394="","",((AC394/'SEB Sheet'!$B$9*'SEB Sheet'!$B$5/1000*'SEB Sheet'!$B$7*'SEB Sheet'!$B$6))*1.055)</f>
        <v/>
      </c>
      <c r="AE394" s="146"/>
      <c r="AF394" s="146"/>
      <c r="AG394" s="147" t="str">
        <f>IF(B394="","",(VLOOKUP(B394,'Tree height category'!$A$2:$C$83,2,FALSE)))</f>
        <v/>
      </c>
      <c r="AH394" s="148" t="str">
        <f>IF(B394="","",(VLOOKUP(B394,'Tree height category'!$A$2:$C$83,3,FALSE)))</f>
        <v/>
      </c>
      <c r="AI394" s="161"/>
      <c r="AJ394" s="161"/>
      <c r="AK394" s="161"/>
      <c r="AL394" s="162" t="str">
        <f>IF(B394="","",(VLOOKUP(B394,'Tree height category'!$A$2:$G$77,7,FALSE)))</f>
        <v/>
      </c>
      <c r="AM394" s="163"/>
    </row>
    <row r="395" spans="1:39" x14ac:dyDescent="0.25">
      <c r="A395" s="154">
        <f t="shared" si="67"/>
        <v>389</v>
      </c>
      <c r="B395" s="203"/>
      <c r="C395" s="209"/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7" t="str">
        <f>IF(V395="","",IF((VLOOKUP(V395,'Tree height category'!$E$2:$F$77,2,FALSE))=0,"",(VLOOKUP(V395,'Tree height category'!$E$2:$F$77,2,FALSE))))</f>
        <v/>
      </c>
      <c r="O395" s="207" t="str">
        <f>IF(B395="","",(IF('SEB Sheet'!B$11="","",VLOOKUP('SEB Sheet'!B$11,'IBRA %'!A$4:E$385,4,FALSE))))</f>
        <v/>
      </c>
      <c r="P395" s="27"/>
      <c r="Q395" s="136" t="str">
        <f t="shared" si="68"/>
        <v/>
      </c>
      <c r="R395" s="22">
        <f t="shared" si="69"/>
        <v>0</v>
      </c>
      <c r="S395" s="139" t="str">
        <f t="shared" si="70"/>
        <v/>
      </c>
      <c r="T395" s="39" t="str">
        <f t="shared" si="71"/>
        <v/>
      </c>
      <c r="U395" s="137" t="str">
        <f t="shared" si="72"/>
        <v/>
      </c>
      <c r="V395" s="24" t="str">
        <f>IF(B395="","",VLOOKUP(B395,'Tree height category'!$A$2:$E$83,5,FALSE))</f>
        <v/>
      </c>
      <c r="W395" s="137" t="str">
        <f t="shared" si="77"/>
        <v/>
      </c>
      <c r="X395" s="137" t="str">
        <f t="shared" si="78"/>
        <v/>
      </c>
      <c r="Y395" s="23" t="str">
        <f t="shared" si="73"/>
        <v/>
      </c>
      <c r="Z395" s="25" t="str">
        <f t="shared" si="74"/>
        <v/>
      </c>
      <c r="AA395" s="26" t="str">
        <f t="shared" si="75"/>
        <v/>
      </c>
      <c r="AB395" s="221" t="str">
        <f t="shared" si="76"/>
        <v/>
      </c>
      <c r="AC395" s="26" t="str">
        <f>IF(P395="","",('SEB Sheet'!$B$8*(AA395*P395)*(IF(C395="",1,C395))))</f>
        <v/>
      </c>
      <c r="AD395" s="158" t="str">
        <f>IF(P395="","",((AC395/'SEB Sheet'!$B$9*'SEB Sheet'!$B$5/1000*'SEB Sheet'!$B$7*'SEB Sheet'!$B$6))*1.055)</f>
        <v/>
      </c>
      <c r="AE395" s="146"/>
      <c r="AF395" s="146"/>
      <c r="AG395" s="147" t="str">
        <f>IF(B395="","",(VLOOKUP(B395,'Tree height category'!$A$2:$C$83,2,FALSE)))</f>
        <v/>
      </c>
      <c r="AH395" s="148" t="str">
        <f>IF(B395="","",(VLOOKUP(B395,'Tree height category'!$A$2:$C$83,3,FALSE)))</f>
        <v/>
      </c>
      <c r="AI395" s="161"/>
      <c r="AJ395" s="161"/>
      <c r="AK395" s="161"/>
      <c r="AL395" s="162" t="str">
        <f>IF(B395="","",(VLOOKUP(B395,'Tree height category'!$A$2:$G$77,7,FALSE)))</f>
        <v/>
      </c>
      <c r="AM395" s="163"/>
    </row>
    <row r="396" spans="1:39" x14ac:dyDescent="0.25">
      <c r="A396" s="154">
        <f t="shared" si="67"/>
        <v>390</v>
      </c>
      <c r="B396" s="203"/>
      <c r="C396" s="209"/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7" t="str">
        <f>IF(V396="","",IF((VLOOKUP(V396,'Tree height category'!$E$2:$F$77,2,FALSE))=0,"",(VLOOKUP(V396,'Tree height category'!$E$2:$F$77,2,FALSE))))</f>
        <v/>
      </c>
      <c r="O396" s="207" t="str">
        <f>IF(B396="","",(IF('SEB Sheet'!B$11="","",VLOOKUP('SEB Sheet'!B$11,'IBRA %'!A$4:E$385,4,FALSE))))</f>
        <v/>
      </c>
      <c r="P396" s="27"/>
      <c r="Q396" s="136" t="str">
        <f t="shared" si="68"/>
        <v/>
      </c>
      <c r="R396" s="22">
        <f t="shared" si="69"/>
        <v>0</v>
      </c>
      <c r="S396" s="139" t="str">
        <f t="shared" si="70"/>
        <v/>
      </c>
      <c r="T396" s="39" t="str">
        <f t="shared" si="71"/>
        <v/>
      </c>
      <c r="U396" s="137" t="str">
        <f t="shared" si="72"/>
        <v/>
      </c>
      <c r="V396" s="24" t="str">
        <f>IF(B396="","",VLOOKUP(B396,'Tree height category'!$A$2:$E$83,5,FALSE))</f>
        <v/>
      </c>
      <c r="W396" s="137" t="str">
        <f t="shared" si="77"/>
        <v/>
      </c>
      <c r="X396" s="137" t="str">
        <f t="shared" si="78"/>
        <v/>
      </c>
      <c r="Y396" s="23" t="str">
        <f t="shared" si="73"/>
        <v/>
      </c>
      <c r="Z396" s="25" t="str">
        <f t="shared" si="74"/>
        <v/>
      </c>
      <c r="AA396" s="26" t="str">
        <f t="shared" si="75"/>
        <v/>
      </c>
      <c r="AB396" s="221" t="str">
        <f t="shared" si="76"/>
        <v/>
      </c>
      <c r="AC396" s="26" t="str">
        <f>IF(P396="","",('SEB Sheet'!$B$8*(AA396*P396)*(IF(C396="",1,C396))))</f>
        <v/>
      </c>
      <c r="AD396" s="158" t="str">
        <f>IF(P396="","",((AC396/'SEB Sheet'!$B$9*'SEB Sheet'!$B$5/1000*'SEB Sheet'!$B$7*'SEB Sheet'!$B$6))*1.055)</f>
        <v/>
      </c>
      <c r="AE396" s="146"/>
      <c r="AF396" s="146"/>
      <c r="AG396" s="147" t="str">
        <f>IF(B396="","",(VLOOKUP(B396,'Tree height category'!$A$2:$C$83,2,FALSE)))</f>
        <v/>
      </c>
      <c r="AH396" s="148" t="str">
        <f>IF(B396="","",(VLOOKUP(B396,'Tree height category'!$A$2:$C$83,3,FALSE)))</f>
        <v/>
      </c>
      <c r="AI396" s="161"/>
      <c r="AJ396" s="161"/>
      <c r="AK396" s="161"/>
      <c r="AL396" s="162" t="str">
        <f>IF(B396="","",(VLOOKUP(B396,'Tree height category'!$A$2:$G$77,7,FALSE)))</f>
        <v/>
      </c>
      <c r="AM396" s="163"/>
    </row>
    <row r="397" spans="1:39" x14ac:dyDescent="0.25">
      <c r="A397" s="154">
        <f t="shared" si="67"/>
        <v>391</v>
      </c>
      <c r="B397" s="203"/>
      <c r="C397" s="209"/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7" t="str">
        <f>IF(V397="","",IF((VLOOKUP(V397,'Tree height category'!$E$2:$F$77,2,FALSE))=0,"",(VLOOKUP(V397,'Tree height category'!$E$2:$F$77,2,FALSE))))</f>
        <v/>
      </c>
      <c r="O397" s="207" t="str">
        <f>IF(B397="","",(IF('SEB Sheet'!B$11="","",VLOOKUP('SEB Sheet'!B$11,'IBRA %'!A$4:E$385,4,FALSE))))</f>
        <v/>
      </c>
      <c r="P397" s="27"/>
      <c r="Q397" s="136" t="str">
        <f t="shared" si="68"/>
        <v/>
      </c>
      <c r="R397" s="22">
        <f t="shared" si="69"/>
        <v>0</v>
      </c>
      <c r="S397" s="139" t="str">
        <f t="shared" si="70"/>
        <v/>
      </c>
      <c r="T397" s="39" t="str">
        <f t="shared" si="71"/>
        <v/>
      </c>
      <c r="U397" s="137" t="str">
        <f t="shared" si="72"/>
        <v/>
      </c>
      <c r="V397" s="24" t="str">
        <f>IF(B397="","",VLOOKUP(B397,'Tree height category'!$A$2:$E$83,5,FALSE))</f>
        <v/>
      </c>
      <c r="W397" s="137" t="str">
        <f t="shared" si="77"/>
        <v/>
      </c>
      <c r="X397" s="137" t="str">
        <f t="shared" si="78"/>
        <v/>
      </c>
      <c r="Y397" s="23" t="str">
        <f t="shared" si="73"/>
        <v/>
      </c>
      <c r="Z397" s="25" t="str">
        <f t="shared" si="74"/>
        <v/>
      </c>
      <c r="AA397" s="26" t="str">
        <f t="shared" si="75"/>
        <v/>
      </c>
      <c r="AB397" s="221" t="str">
        <f t="shared" si="76"/>
        <v/>
      </c>
      <c r="AC397" s="26" t="str">
        <f>IF(P397="","",('SEB Sheet'!$B$8*(AA397*P397)*(IF(C397="",1,C397))))</f>
        <v/>
      </c>
      <c r="AD397" s="158" t="str">
        <f>IF(P397="","",((AC397/'SEB Sheet'!$B$9*'SEB Sheet'!$B$5/1000*'SEB Sheet'!$B$7*'SEB Sheet'!$B$6))*1.055)</f>
        <v/>
      </c>
      <c r="AE397" s="146"/>
      <c r="AF397" s="146"/>
      <c r="AG397" s="147" t="str">
        <f>IF(B397="","",(VLOOKUP(B397,'Tree height category'!$A$2:$C$83,2,FALSE)))</f>
        <v/>
      </c>
      <c r="AH397" s="148" t="str">
        <f>IF(B397="","",(VLOOKUP(B397,'Tree height category'!$A$2:$C$83,3,FALSE)))</f>
        <v/>
      </c>
      <c r="AI397" s="161"/>
      <c r="AJ397" s="161"/>
      <c r="AK397" s="161"/>
      <c r="AL397" s="162" t="str">
        <f>IF(B397="","",(VLOOKUP(B397,'Tree height category'!$A$2:$G$77,7,FALSE)))</f>
        <v/>
      </c>
      <c r="AM397" s="163"/>
    </row>
    <row r="398" spans="1:39" x14ac:dyDescent="0.25">
      <c r="A398" s="154">
        <f t="shared" si="67"/>
        <v>392</v>
      </c>
      <c r="B398" s="203"/>
      <c r="C398" s="209"/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7" t="str">
        <f>IF(V398="","",IF((VLOOKUP(V398,'Tree height category'!$E$2:$F$77,2,FALSE))=0,"",(VLOOKUP(V398,'Tree height category'!$E$2:$F$77,2,FALSE))))</f>
        <v/>
      </c>
      <c r="O398" s="207" t="str">
        <f>IF(B398="","",(IF('SEB Sheet'!B$11="","",VLOOKUP('SEB Sheet'!B$11,'IBRA %'!A$4:E$385,4,FALSE))))</f>
        <v/>
      </c>
      <c r="P398" s="27"/>
      <c r="Q398" s="136" t="str">
        <f t="shared" si="68"/>
        <v/>
      </c>
      <c r="R398" s="22">
        <f t="shared" si="69"/>
        <v>0</v>
      </c>
      <c r="S398" s="139" t="str">
        <f t="shared" si="70"/>
        <v/>
      </c>
      <c r="T398" s="39" t="str">
        <f t="shared" si="71"/>
        <v/>
      </c>
      <c r="U398" s="137" t="str">
        <f t="shared" si="72"/>
        <v/>
      </c>
      <c r="V398" s="24" t="str">
        <f>IF(B398="","",VLOOKUP(B398,'Tree height category'!$A$2:$E$83,5,FALSE))</f>
        <v/>
      </c>
      <c r="W398" s="137" t="str">
        <f t="shared" si="77"/>
        <v/>
      </c>
      <c r="X398" s="137" t="str">
        <f t="shared" si="78"/>
        <v/>
      </c>
      <c r="Y398" s="23" t="str">
        <f t="shared" si="73"/>
        <v/>
      </c>
      <c r="Z398" s="25" t="str">
        <f t="shared" si="74"/>
        <v/>
      </c>
      <c r="AA398" s="26" t="str">
        <f t="shared" si="75"/>
        <v/>
      </c>
      <c r="AB398" s="221" t="str">
        <f t="shared" si="76"/>
        <v/>
      </c>
      <c r="AC398" s="26" t="str">
        <f>IF(P398="","",('SEB Sheet'!$B$8*(AA398*P398)*(IF(C398="",1,C398))))</f>
        <v/>
      </c>
      <c r="AD398" s="158" t="str">
        <f>IF(P398="","",((AC398/'SEB Sheet'!$B$9*'SEB Sheet'!$B$5/1000*'SEB Sheet'!$B$7*'SEB Sheet'!$B$6))*1.055)</f>
        <v/>
      </c>
      <c r="AE398" s="146"/>
      <c r="AF398" s="146"/>
      <c r="AG398" s="147" t="str">
        <f>IF(B398="","",(VLOOKUP(B398,'Tree height category'!$A$2:$C$83,2,FALSE)))</f>
        <v/>
      </c>
      <c r="AH398" s="148" t="str">
        <f>IF(B398="","",(VLOOKUP(B398,'Tree height category'!$A$2:$C$83,3,FALSE)))</f>
        <v/>
      </c>
      <c r="AI398" s="161"/>
      <c r="AJ398" s="161"/>
      <c r="AK398" s="161"/>
      <c r="AL398" s="162" t="str">
        <f>IF(B398="","",(VLOOKUP(B398,'Tree height category'!$A$2:$G$77,7,FALSE)))</f>
        <v/>
      </c>
      <c r="AM398" s="163"/>
    </row>
    <row r="399" spans="1:39" x14ac:dyDescent="0.25">
      <c r="A399" s="154">
        <f t="shared" si="67"/>
        <v>393</v>
      </c>
      <c r="B399" s="203"/>
      <c r="C399" s="209"/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7" t="str">
        <f>IF(V399="","",IF((VLOOKUP(V399,'Tree height category'!$E$2:$F$77,2,FALSE))=0,"",(VLOOKUP(V399,'Tree height category'!$E$2:$F$77,2,FALSE))))</f>
        <v/>
      </c>
      <c r="O399" s="207" t="str">
        <f>IF(B399="","",(IF('SEB Sheet'!B$11="","",VLOOKUP('SEB Sheet'!B$11,'IBRA %'!A$4:E$385,4,FALSE))))</f>
        <v/>
      </c>
      <c r="P399" s="27"/>
      <c r="Q399" s="136" t="str">
        <f t="shared" si="68"/>
        <v/>
      </c>
      <c r="R399" s="22">
        <f t="shared" si="69"/>
        <v>0</v>
      </c>
      <c r="S399" s="139" t="str">
        <f t="shared" si="70"/>
        <v/>
      </c>
      <c r="T399" s="39" t="str">
        <f t="shared" si="71"/>
        <v/>
      </c>
      <c r="U399" s="137" t="str">
        <f t="shared" si="72"/>
        <v/>
      </c>
      <c r="V399" s="24" t="str">
        <f>IF(B399="","",VLOOKUP(B399,'Tree height category'!$A$2:$E$83,5,FALSE))</f>
        <v/>
      </c>
      <c r="W399" s="137" t="str">
        <f t="shared" si="77"/>
        <v/>
      </c>
      <c r="X399" s="137" t="str">
        <f t="shared" si="78"/>
        <v/>
      </c>
      <c r="Y399" s="23" t="str">
        <f t="shared" si="73"/>
        <v/>
      </c>
      <c r="Z399" s="25" t="str">
        <f t="shared" si="74"/>
        <v/>
      </c>
      <c r="AA399" s="26" t="str">
        <f t="shared" si="75"/>
        <v/>
      </c>
      <c r="AB399" s="221" t="str">
        <f t="shared" si="76"/>
        <v/>
      </c>
      <c r="AC399" s="26" t="str">
        <f>IF(P399="","",('SEB Sheet'!$B$8*(AA399*P399)*(IF(C399="",1,C399))))</f>
        <v/>
      </c>
      <c r="AD399" s="158" t="str">
        <f>IF(P399="","",((AC399/'SEB Sheet'!$B$9*'SEB Sheet'!$B$5/1000*'SEB Sheet'!$B$7*'SEB Sheet'!$B$6))*1.055)</f>
        <v/>
      </c>
      <c r="AE399" s="146"/>
      <c r="AF399" s="146"/>
      <c r="AG399" s="147" t="str">
        <f>IF(B399="","",(VLOOKUP(B399,'Tree height category'!$A$2:$C$83,2,FALSE)))</f>
        <v/>
      </c>
      <c r="AH399" s="148" t="str">
        <f>IF(B399="","",(VLOOKUP(B399,'Tree height category'!$A$2:$C$83,3,FALSE)))</f>
        <v/>
      </c>
      <c r="AI399" s="161"/>
      <c r="AJ399" s="161"/>
      <c r="AK399" s="161"/>
      <c r="AL399" s="162" t="str">
        <f>IF(B399="","",(VLOOKUP(B399,'Tree height category'!$A$2:$G$77,7,FALSE)))</f>
        <v/>
      </c>
      <c r="AM399" s="163"/>
    </row>
    <row r="400" spans="1:39" x14ac:dyDescent="0.25">
      <c r="A400" s="154">
        <f t="shared" si="67"/>
        <v>394</v>
      </c>
      <c r="B400" s="203"/>
      <c r="C400" s="209"/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7" t="str">
        <f>IF(V400="","",IF((VLOOKUP(V400,'Tree height category'!$E$2:$F$77,2,FALSE))=0,"",(VLOOKUP(V400,'Tree height category'!$E$2:$F$77,2,FALSE))))</f>
        <v/>
      </c>
      <c r="O400" s="207" t="str">
        <f>IF(B400="","",(IF('SEB Sheet'!B$11="","",VLOOKUP('SEB Sheet'!B$11,'IBRA %'!A$4:E$385,4,FALSE))))</f>
        <v/>
      </c>
      <c r="P400" s="27"/>
      <c r="Q400" s="136" t="str">
        <f t="shared" si="68"/>
        <v/>
      </c>
      <c r="R400" s="22">
        <f t="shared" si="69"/>
        <v>0</v>
      </c>
      <c r="S400" s="139" t="str">
        <f t="shared" si="70"/>
        <v/>
      </c>
      <c r="T400" s="39" t="str">
        <f t="shared" si="71"/>
        <v/>
      </c>
      <c r="U400" s="137" t="str">
        <f t="shared" si="72"/>
        <v/>
      </c>
      <c r="V400" s="24" t="str">
        <f>IF(B400="","",VLOOKUP(B400,'Tree height category'!$A$2:$E$83,5,FALSE))</f>
        <v/>
      </c>
      <c r="W400" s="137" t="str">
        <f t="shared" si="77"/>
        <v/>
      </c>
      <c r="X400" s="137" t="str">
        <f t="shared" si="78"/>
        <v/>
      </c>
      <c r="Y400" s="23" t="str">
        <f t="shared" si="73"/>
        <v/>
      </c>
      <c r="Z400" s="25" t="str">
        <f t="shared" si="74"/>
        <v/>
      </c>
      <c r="AA400" s="26" t="str">
        <f t="shared" si="75"/>
        <v/>
      </c>
      <c r="AB400" s="221" t="str">
        <f t="shared" si="76"/>
        <v/>
      </c>
      <c r="AC400" s="26" t="str">
        <f>IF(P400="","",('SEB Sheet'!$B$8*(AA400*P400)*(IF(C400="",1,C400))))</f>
        <v/>
      </c>
      <c r="AD400" s="158" t="str">
        <f>IF(P400="","",((AC400/'SEB Sheet'!$B$9*'SEB Sheet'!$B$5/1000*'SEB Sheet'!$B$7*'SEB Sheet'!$B$6))*1.055)</f>
        <v/>
      </c>
      <c r="AE400" s="146"/>
      <c r="AF400" s="146"/>
      <c r="AG400" s="147" t="str">
        <f>IF(B400="","",(VLOOKUP(B400,'Tree height category'!$A$2:$C$83,2,FALSE)))</f>
        <v/>
      </c>
      <c r="AH400" s="148" t="str">
        <f>IF(B400="","",(VLOOKUP(B400,'Tree height category'!$A$2:$C$83,3,FALSE)))</f>
        <v/>
      </c>
      <c r="AI400" s="161"/>
      <c r="AJ400" s="161"/>
      <c r="AK400" s="161"/>
      <c r="AL400" s="162" t="str">
        <f>IF(B400="","",(VLOOKUP(B400,'Tree height category'!$A$2:$G$77,7,FALSE)))</f>
        <v/>
      </c>
      <c r="AM400" s="163"/>
    </row>
    <row r="401" spans="1:39" x14ac:dyDescent="0.25">
      <c r="A401" s="154">
        <f t="shared" si="67"/>
        <v>395</v>
      </c>
      <c r="B401" s="203"/>
      <c r="C401" s="209"/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7" t="str">
        <f>IF(V401="","",IF((VLOOKUP(V401,'Tree height category'!$E$2:$F$77,2,FALSE))=0,"",(VLOOKUP(V401,'Tree height category'!$E$2:$F$77,2,FALSE))))</f>
        <v/>
      </c>
      <c r="O401" s="207" t="str">
        <f>IF(B401="","",(IF('SEB Sheet'!B$11="","",VLOOKUP('SEB Sheet'!B$11,'IBRA %'!A$4:E$385,4,FALSE))))</f>
        <v/>
      </c>
      <c r="P401" s="27"/>
      <c r="Q401" s="136" t="str">
        <f t="shared" si="68"/>
        <v/>
      </c>
      <c r="R401" s="22">
        <f t="shared" si="69"/>
        <v>0</v>
      </c>
      <c r="S401" s="139" t="str">
        <f t="shared" si="70"/>
        <v/>
      </c>
      <c r="T401" s="39" t="str">
        <f t="shared" si="71"/>
        <v/>
      </c>
      <c r="U401" s="137" t="str">
        <f t="shared" si="72"/>
        <v/>
      </c>
      <c r="V401" s="24" t="str">
        <f>IF(B401="","",VLOOKUP(B401,'Tree height category'!$A$2:$E$83,5,FALSE))</f>
        <v/>
      </c>
      <c r="W401" s="137" t="str">
        <f t="shared" si="77"/>
        <v/>
      </c>
      <c r="X401" s="137" t="str">
        <f t="shared" si="78"/>
        <v/>
      </c>
      <c r="Y401" s="23" t="str">
        <f t="shared" si="73"/>
        <v/>
      </c>
      <c r="Z401" s="25" t="str">
        <f t="shared" si="74"/>
        <v/>
      </c>
      <c r="AA401" s="26" t="str">
        <f t="shared" si="75"/>
        <v/>
      </c>
      <c r="AB401" s="221" t="str">
        <f t="shared" si="76"/>
        <v/>
      </c>
      <c r="AC401" s="26" t="str">
        <f>IF(P401="","",('SEB Sheet'!$B$8*(AA401*P401)*(IF(C401="",1,C401))))</f>
        <v/>
      </c>
      <c r="AD401" s="158" t="str">
        <f>IF(P401="","",((AC401/'SEB Sheet'!$B$9*'SEB Sheet'!$B$5/1000*'SEB Sheet'!$B$7*'SEB Sheet'!$B$6))*1.055)</f>
        <v/>
      </c>
      <c r="AE401" s="146"/>
      <c r="AF401" s="146"/>
      <c r="AG401" s="147" t="str">
        <f>IF(B401="","",(VLOOKUP(B401,'Tree height category'!$A$2:$C$83,2,FALSE)))</f>
        <v/>
      </c>
      <c r="AH401" s="148" t="str">
        <f>IF(B401="","",(VLOOKUP(B401,'Tree height category'!$A$2:$C$83,3,FALSE)))</f>
        <v/>
      </c>
      <c r="AI401" s="161"/>
      <c r="AJ401" s="161"/>
      <c r="AK401" s="161"/>
      <c r="AL401" s="162" t="str">
        <f>IF(B401="","",(VLOOKUP(B401,'Tree height category'!$A$2:$G$77,7,FALSE)))</f>
        <v/>
      </c>
      <c r="AM401" s="163"/>
    </row>
    <row r="402" spans="1:39" x14ac:dyDescent="0.25">
      <c r="A402" s="154">
        <f t="shared" si="67"/>
        <v>396</v>
      </c>
      <c r="B402" s="203"/>
      <c r="C402" s="209"/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7" t="str">
        <f>IF(V402="","",IF((VLOOKUP(V402,'Tree height category'!$E$2:$F$77,2,FALSE))=0,"",(VLOOKUP(V402,'Tree height category'!$E$2:$F$77,2,FALSE))))</f>
        <v/>
      </c>
      <c r="O402" s="207" t="str">
        <f>IF(B402="","",(IF('SEB Sheet'!B$11="","",VLOOKUP('SEB Sheet'!B$11,'IBRA %'!A$4:E$385,4,FALSE))))</f>
        <v/>
      </c>
      <c r="P402" s="27"/>
      <c r="Q402" s="136" t="str">
        <f t="shared" si="68"/>
        <v/>
      </c>
      <c r="R402" s="22">
        <f t="shared" si="69"/>
        <v>0</v>
      </c>
      <c r="S402" s="139" t="str">
        <f t="shared" si="70"/>
        <v/>
      </c>
      <c r="T402" s="39" t="str">
        <f t="shared" si="71"/>
        <v/>
      </c>
      <c r="U402" s="137" t="str">
        <f t="shared" si="72"/>
        <v/>
      </c>
      <c r="V402" s="24" t="str">
        <f>IF(B402="","",VLOOKUP(B402,'Tree height category'!$A$2:$E$83,5,FALSE))</f>
        <v/>
      </c>
      <c r="W402" s="137" t="str">
        <f t="shared" si="77"/>
        <v/>
      </c>
      <c r="X402" s="137" t="str">
        <f t="shared" si="78"/>
        <v/>
      </c>
      <c r="Y402" s="23" t="str">
        <f t="shared" si="73"/>
        <v/>
      </c>
      <c r="Z402" s="25" t="str">
        <f t="shared" si="74"/>
        <v/>
      </c>
      <c r="AA402" s="26" t="str">
        <f t="shared" si="75"/>
        <v/>
      </c>
      <c r="AB402" s="221" t="str">
        <f t="shared" si="76"/>
        <v/>
      </c>
      <c r="AC402" s="26" t="str">
        <f>IF(P402="","",('SEB Sheet'!$B$8*(AA402*P402)*(IF(C402="",1,C402))))</f>
        <v/>
      </c>
      <c r="AD402" s="158" t="str">
        <f>IF(P402="","",((AC402/'SEB Sheet'!$B$9*'SEB Sheet'!$B$5/1000*'SEB Sheet'!$B$7*'SEB Sheet'!$B$6))*1.055)</f>
        <v/>
      </c>
      <c r="AE402" s="146"/>
      <c r="AF402" s="146"/>
      <c r="AG402" s="147" t="str">
        <f>IF(B402="","",(VLOOKUP(B402,'Tree height category'!$A$2:$C$83,2,FALSE)))</f>
        <v/>
      </c>
      <c r="AH402" s="148" t="str">
        <f>IF(B402="","",(VLOOKUP(B402,'Tree height category'!$A$2:$C$83,3,FALSE)))</f>
        <v/>
      </c>
      <c r="AI402" s="161"/>
      <c r="AJ402" s="161"/>
      <c r="AK402" s="161"/>
      <c r="AL402" s="162" t="str">
        <f>IF(B402="","",(VLOOKUP(B402,'Tree height category'!$A$2:$G$77,7,FALSE)))</f>
        <v/>
      </c>
      <c r="AM402" s="163"/>
    </row>
    <row r="403" spans="1:39" x14ac:dyDescent="0.25">
      <c r="A403" s="154">
        <f t="shared" si="67"/>
        <v>397</v>
      </c>
      <c r="B403" s="203"/>
      <c r="C403" s="209"/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7" t="str">
        <f>IF(V403="","",IF((VLOOKUP(V403,'Tree height category'!$E$2:$F$77,2,FALSE))=0,"",(VLOOKUP(V403,'Tree height category'!$E$2:$F$77,2,FALSE))))</f>
        <v/>
      </c>
      <c r="O403" s="207" t="str">
        <f>IF(B403="","",(IF('SEB Sheet'!B$11="","",VLOOKUP('SEB Sheet'!B$11,'IBRA %'!A$4:E$385,4,FALSE))))</f>
        <v/>
      </c>
      <c r="P403" s="27"/>
      <c r="Q403" s="136" t="str">
        <f t="shared" si="68"/>
        <v/>
      </c>
      <c r="R403" s="22">
        <f t="shared" si="69"/>
        <v>0</v>
      </c>
      <c r="S403" s="139" t="str">
        <f t="shared" si="70"/>
        <v/>
      </c>
      <c r="T403" s="39" t="str">
        <f t="shared" si="71"/>
        <v/>
      </c>
      <c r="U403" s="137" t="str">
        <f t="shared" si="72"/>
        <v/>
      </c>
      <c r="V403" s="24" t="str">
        <f>IF(B403="","",VLOOKUP(B403,'Tree height category'!$A$2:$E$83,5,FALSE))</f>
        <v/>
      </c>
      <c r="W403" s="137" t="str">
        <f t="shared" si="77"/>
        <v/>
      </c>
      <c r="X403" s="137" t="str">
        <f t="shared" si="78"/>
        <v/>
      </c>
      <c r="Y403" s="23" t="str">
        <f t="shared" si="73"/>
        <v/>
      </c>
      <c r="Z403" s="25" t="str">
        <f t="shared" si="74"/>
        <v/>
      </c>
      <c r="AA403" s="26" t="str">
        <f t="shared" si="75"/>
        <v/>
      </c>
      <c r="AB403" s="221" t="str">
        <f t="shared" si="76"/>
        <v/>
      </c>
      <c r="AC403" s="26" t="str">
        <f>IF(P403="","",('SEB Sheet'!$B$8*(AA403*P403)*(IF(C403="",1,C403))))</f>
        <v/>
      </c>
      <c r="AD403" s="158" t="str">
        <f>IF(P403="","",((AC403/'SEB Sheet'!$B$9*'SEB Sheet'!$B$5/1000*'SEB Sheet'!$B$7*'SEB Sheet'!$B$6))*1.055)</f>
        <v/>
      </c>
      <c r="AE403" s="146"/>
      <c r="AF403" s="146"/>
      <c r="AG403" s="147" t="str">
        <f>IF(B403="","",(VLOOKUP(B403,'Tree height category'!$A$2:$C$83,2,FALSE)))</f>
        <v/>
      </c>
      <c r="AH403" s="148" t="str">
        <f>IF(B403="","",(VLOOKUP(B403,'Tree height category'!$A$2:$C$83,3,FALSE)))</f>
        <v/>
      </c>
      <c r="AI403" s="161"/>
      <c r="AJ403" s="161"/>
      <c r="AK403" s="161"/>
      <c r="AL403" s="162" t="str">
        <f>IF(B403="","",(VLOOKUP(B403,'Tree height category'!$A$2:$G$77,7,FALSE)))</f>
        <v/>
      </c>
      <c r="AM403" s="163"/>
    </row>
    <row r="404" spans="1:39" x14ac:dyDescent="0.25">
      <c r="A404" s="154">
        <f t="shared" si="67"/>
        <v>398</v>
      </c>
      <c r="B404" s="203"/>
      <c r="C404" s="209"/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7" t="str">
        <f>IF(V404="","",IF((VLOOKUP(V404,'Tree height category'!$E$2:$F$77,2,FALSE))=0,"",(VLOOKUP(V404,'Tree height category'!$E$2:$F$77,2,FALSE))))</f>
        <v/>
      </c>
      <c r="O404" s="207" t="str">
        <f>IF(B404="","",(IF('SEB Sheet'!B$11="","",VLOOKUP('SEB Sheet'!B$11,'IBRA %'!A$4:E$385,4,FALSE))))</f>
        <v/>
      </c>
      <c r="P404" s="27"/>
      <c r="Q404" s="136" t="str">
        <f t="shared" si="68"/>
        <v/>
      </c>
      <c r="R404" s="22">
        <f t="shared" si="69"/>
        <v>0</v>
      </c>
      <c r="S404" s="139" t="str">
        <f t="shared" si="70"/>
        <v/>
      </c>
      <c r="T404" s="39" t="str">
        <f t="shared" si="71"/>
        <v/>
      </c>
      <c r="U404" s="137" t="str">
        <f t="shared" si="72"/>
        <v/>
      </c>
      <c r="V404" s="24" t="str">
        <f>IF(B404="","",VLOOKUP(B404,'Tree height category'!$A$2:$E$83,5,FALSE))</f>
        <v/>
      </c>
      <c r="W404" s="137" t="str">
        <f t="shared" si="77"/>
        <v/>
      </c>
      <c r="X404" s="137" t="str">
        <f t="shared" si="78"/>
        <v/>
      </c>
      <c r="Y404" s="23" t="str">
        <f t="shared" si="73"/>
        <v/>
      </c>
      <c r="Z404" s="25" t="str">
        <f t="shared" si="74"/>
        <v/>
      </c>
      <c r="AA404" s="26" t="str">
        <f t="shared" si="75"/>
        <v/>
      </c>
      <c r="AB404" s="221" t="str">
        <f t="shared" si="76"/>
        <v/>
      </c>
      <c r="AC404" s="26" t="str">
        <f>IF(P404="","",('SEB Sheet'!$B$8*(AA404*P404)*(IF(C404="",1,C404))))</f>
        <v/>
      </c>
      <c r="AD404" s="158" t="str">
        <f>IF(P404="","",((AC404/'SEB Sheet'!$B$9*'SEB Sheet'!$B$5/1000*'SEB Sheet'!$B$7*'SEB Sheet'!$B$6))*1.055)</f>
        <v/>
      </c>
      <c r="AE404" s="146"/>
      <c r="AF404" s="146"/>
      <c r="AG404" s="147" t="str">
        <f>IF(B404="","",(VLOOKUP(B404,'Tree height category'!$A$2:$C$83,2,FALSE)))</f>
        <v/>
      </c>
      <c r="AH404" s="148" t="str">
        <f>IF(B404="","",(VLOOKUP(B404,'Tree height category'!$A$2:$C$83,3,FALSE)))</f>
        <v/>
      </c>
      <c r="AI404" s="161"/>
      <c r="AJ404" s="161"/>
      <c r="AK404" s="161"/>
      <c r="AL404" s="162" t="str">
        <f>IF(B404="","",(VLOOKUP(B404,'Tree height category'!$A$2:$G$77,7,FALSE)))</f>
        <v/>
      </c>
      <c r="AM404" s="163"/>
    </row>
    <row r="405" spans="1:39" x14ac:dyDescent="0.25">
      <c r="A405" s="154">
        <f t="shared" si="67"/>
        <v>399</v>
      </c>
      <c r="B405" s="203"/>
      <c r="C405" s="209"/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7" t="str">
        <f>IF(V405="","",IF((VLOOKUP(V405,'Tree height category'!$E$2:$F$77,2,FALSE))=0,"",(VLOOKUP(V405,'Tree height category'!$E$2:$F$77,2,FALSE))))</f>
        <v/>
      </c>
      <c r="O405" s="207" t="str">
        <f>IF(B405="","",(IF('SEB Sheet'!B$11="","",VLOOKUP('SEB Sheet'!B$11,'IBRA %'!A$4:E$385,4,FALSE))))</f>
        <v/>
      </c>
      <c r="P405" s="27"/>
      <c r="Q405" s="136" t="str">
        <f t="shared" si="68"/>
        <v/>
      </c>
      <c r="R405" s="22">
        <f t="shared" si="69"/>
        <v>0</v>
      </c>
      <c r="S405" s="139" t="str">
        <f t="shared" si="70"/>
        <v/>
      </c>
      <c r="T405" s="39" t="str">
        <f t="shared" si="71"/>
        <v/>
      </c>
      <c r="U405" s="137" t="str">
        <f t="shared" si="72"/>
        <v/>
      </c>
      <c r="V405" s="24" t="str">
        <f>IF(B405="","",VLOOKUP(B405,'Tree height category'!$A$2:$E$83,5,FALSE))</f>
        <v/>
      </c>
      <c r="W405" s="137" t="str">
        <f t="shared" si="77"/>
        <v/>
      </c>
      <c r="X405" s="137" t="str">
        <f t="shared" si="78"/>
        <v/>
      </c>
      <c r="Y405" s="23" t="str">
        <f t="shared" si="73"/>
        <v/>
      </c>
      <c r="Z405" s="25" t="str">
        <f t="shared" si="74"/>
        <v/>
      </c>
      <c r="AA405" s="26" t="str">
        <f t="shared" si="75"/>
        <v/>
      </c>
      <c r="AB405" s="221" t="str">
        <f t="shared" si="76"/>
        <v/>
      </c>
      <c r="AC405" s="26" t="str">
        <f>IF(P405="","",('SEB Sheet'!$B$8*(AA405*P405)*(IF(C405="",1,C405))))</f>
        <v/>
      </c>
      <c r="AD405" s="158" t="str">
        <f>IF(P405="","",((AC405/'SEB Sheet'!$B$9*'SEB Sheet'!$B$5/1000*'SEB Sheet'!$B$7*'SEB Sheet'!$B$6))*1.055)</f>
        <v/>
      </c>
      <c r="AE405" s="146"/>
      <c r="AF405" s="146"/>
      <c r="AG405" s="147" t="str">
        <f>IF(B405="","",(VLOOKUP(B405,'Tree height category'!$A$2:$C$83,2,FALSE)))</f>
        <v/>
      </c>
      <c r="AH405" s="148" t="str">
        <f>IF(B405="","",(VLOOKUP(B405,'Tree height category'!$A$2:$C$83,3,FALSE)))</f>
        <v/>
      </c>
      <c r="AI405" s="161"/>
      <c r="AJ405" s="161"/>
      <c r="AK405" s="161"/>
      <c r="AL405" s="162" t="str">
        <f>IF(B405="","",(VLOOKUP(B405,'Tree height category'!$A$2:$G$77,7,FALSE)))</f>
        <v/>
      </c>
      <c r="AM405" s="163"/>
    </row>
    <row r="406" spans="1:39" x14ac:dyDescent="0.25">
      <c r="A406" s="154">
        <f t="shared" si="67"/>
        <v>400</v>
      </c>
      <c r="B406" s="203"/>
      <c r="C406" s="209"/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7" t="str">
        <f>IF(V406="","",IF((VLOOKUP(V406,'Tree height category'!$E$2:$F$77,2,FALSE))=0,"",(VLOOKUP(V406,'Tree height category'!$E$2:$F$77,2,FALSE))))</f>
        <v/>
      </c>
      <c r="O406" s="207" t="str">
        <f>IF(B406="","",(IF('SEB Sheet'!B$11="","",VLOOKUP('SEB Sheet'!B$11,'IBRA %'!A$4:E$385,4,FALSE))))</f>
        <v/>
      </c>
      <c r="P406" s="27"/>
      <c r="Q406" s="136" t="str">
        <f t="shared" si="68"/>
        <v/>
      </c>
      <c r="R406" s="22">
        <f t="shared" si="69"/>
        <v>0</v>
      </c>
      <c r="S406" s="139" t="str">
        <f t="shared" si="70"/>
        <v/>
      </c>
      <c r="T406" s="39" t="str">
        <f t="shared" si="71"/>
        <v/>
      </c>
      <c r="U406" s="137" t="str">
        <f t="shared" si="72"/>
        <v/>
      </c>
      <c r="V406" s="24" t="str">
        <f>IF(B406="","",VLOOKUP(B406,'Tree height category'!$A$2:$E$83,5,FALSE))</f>
        <v/>
      </c>
      <c r="W406" s="137" t="str">
        <f t="shared" si="77"/>
        <v/>
      </c>
      <c r="X406" s="137" t="str">
        <f t="shared" si="78"/>
        <v/>
      </c>
      <c r="Y406" s="23" t="str">
        <f t="shared" si="73"/>
        <v/>
      </c>
      <c r="Z406" s="25" t="str">
        <f t="shared" si="74"/>
        <v/>
      </c>
      <c r="AA406" s="26" t="str">
        <f t="shared" si="75"/>
        <v/>
      </c>
      <c r="AB406" s="221" t="str">
        <f t="shared" si="76"/>
        <v/>
      </c>
      <c r="AC406" s="26" t="str">
        <f>IF(P406="","",('SEB Sheet'!$B$8*(AA406*P406)*(IF(C406="",1,C406))))</f>
        <v/>
      </c>
      <c r="AD406" s="158" t="str">
        <f>IF(P406="","",((AC406/'SEB Sheet'!$B$9*'SEB Sheet'!$B$5/1000*'SEB Sheet'!$B$7*'SEB Sheet'!$B$6))*1.055)</f>
        <v/>
      </c>
      <c r="AE406" s="146"/>
      <c r="AF406" s="146"/>
      <c r="AG406" s="147" t="str">
        <f>IF(B406="","",(VLOOKUP(B406,'Tree height category'!$A$2:$C$83,2,FALSE)))</f>
        <v/>
      </c>
      <c r="AH406" s="148" t="str">
        <f>IF(B406="","",(VLOOKUP(B406,'Tree height category'!$A$2:$C$83,3,FALSE)))</f>
        <v/>
      </c>
      <c r="AI406" s="161"/>
      <c r="AJ406" s="161"/>
      <c r="AK406" s="161"/>
      <c r="AL406" s="162" t="str">
        <f>IF(B406="","",(VLOOKUP(B406,'Tree height category'!$A$2:$G$77,7,FALSE)))</f>
        <v/>
      </c>
      <c r="AM406" s="163"/>
    </row>
    <row r="407" spans="1:39" x14ac:dyDescent="0.25">
      <c r="A407" s="154">
        <f t="shared" si="67"/>
        <v>401</v>
      </c>
      <c r="B407" s="203"/>
      <c r="C407" s="209"/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7" t="str">
        <f>IF(V407="","",IF((VLOOKUP(V407,'Tree height category'!$E$2:$F$77,2,FALSE))=0,"",(VLOOKUP(V407,'Tree height category'!$E$2:$F$77,2,FALSE))))</f>
        <v/>
      </c>
      <c r="O407" s="207" t="str">
        <f>IF(B407="","",(IF('SEB Sheet'!B$11="","",VLOOKUP('SEB Sheet'!B$11,'IBRA %'!A$4:E$385,4,FALSE))))</f>
        <v/>
      </c>
      <c r="P407" s="27"/>
      <c r="Q407" s="136" t="str">
        <f t="shared" si="68"/>
        <v/>
      </c>
      <c r="R407" s="22">
        <f t="shared" si="69"/>
        <v>0</v>
      </c>
      <c r="S407" s="139" t="str">
        <f t="shared" si="70"/>
        <v/>
      </c>
      <c r="T407" s="39" t="str">
        <f t="shared" si="71"/>
        <v/>
      </c>
      <c r="U407" s="137" t="str">
        <f t="shared" si="72"/>
        <v/>
      </c>
      <c r="V407" s="24" t="str">
        <f>IF(B407="","",VLOOKUP(B407,'Tree height category'!$A$2:$E$83,5,FALSE))</f>
        <v/>
      </c>
      <c r="W407" s="137" t="str">
        <f t="shared" si="77"/>
        <v/>
      </c>
      <c r="X407" s="137" t="str">
        <f t="shared" si="78"/>
        <v/>
      </c>
      <c r="Y407" s="23" t="str">
        <f t="shared" si="73"/>
        <v/>
      </c>
      <c r="Z407" s="25" t="str">
        <f t="shared" si="74"/>
        <v/>
      </c>
      <c r="AA407" s="26" t="str">
        <f t="shared" si="75"/>
        <v/>
      </c>
      <c r="AB407" s="221" t="str">
        <f t="shared" si="76"/>
        <v/>
      </c>
      <c r="AC407" s="26" t="str">
        <f>IF(P407="","",('SEB Sheet'!$B$8*(AA407*P407)*(IF(C407="",1,C407))))</f>
        <v/>
      </c>
      <c r="AD407" s="158" t="str">
        <f>IF(P407="","",((AC407/'SEB Sheet'!$B$9*'SEB Sheet'!$B$5/1000*'SEB Sheet'!$B$7*'SEB Sheet'!$B$6))*1.055)</f>
        <v/>
      </c>
      <c r="AE407" s="146"/>
      <c r="AF407" s="146"/>
      <c r="AG407" s="147" t="str">
        <f>IF(B407="","",(VLOOKUP(B407,'Tree height category'!$A$2:$C$83,2,FALSE)))</f>
        <v/>
      </c>
      <c r="AH407" s="148" t="str">
        <f>IF(B407="","",(VLOOKUP(B407,'Tree height category'!$A$2:$C$83,3,FALSE)))</f>
        <v/>
      </c>
      <c r="AI407" s="161"/>
      <c r="AJ407" s="161"/>
      <c r="AK407" s="161"/>
      <c r="AL407" s="162" t="str">
        <f>IF(B407="","",(VLOOKUP(B407,'Tree height category'!$A$2:$G$77,7,FALSE)))</f>
        <v/>
      </c>
      <c r="AM407" s="163"/>
    </row>
    <row r="408" spans="1:39" x14ac:dyDescent="0.25">
      <c r="A408" s="154">
        <f t="shared" si="67"/>
        <v>402</v>
      </c>
      <c r="B408" s="203"/>
      <c r="C408" s="209"/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7" t="str">
        <f>IF(V408="","",IF((VLOOKUP(V408,'Tree height category'!$E$2:$F$77,2,FALSE))=0,"",(VLOOKUP(V408,'Tree height category'!$E$2:$F$77,2,FALSE))))</f>
        <v/>
      </c>
      <c r="O408" s="207" t="str">
        <f>IF(B408="","",(IF('SEB Sheet'!B$11="","",VLOOKUP('SEB Sheet'!B$11,'IBRA %'!A$4:E$385,4,FALSE))))</f>
        <v/>
      </c>
      <c r="P408" s="27"/>
      <c r="Q408" s="136" t="str">
        <f t="shared" si="68"/>
        <v/>
      </c>
      <c r="R408" s="22">
        <f t="shared" si="69"/>
        <v>0</v>
      </c>
      <c r="S408" s="139" t="str">
        <f t="shared" si="70"/>
        <v/>
      </c>
      <c r="T408" s="39" t="str">
        <f t="shared" si="71"/>
        <v/>
      </c>
      <c r="U408" s="137" t="str">
        <f t="shared" si="72"/>
        <v/>
      </c>
      <c r="V408" s="24" t="str">
        <f>IF(B408="","",VLOOKUP(B408,'Tree height category'!$A$2:$E$83,5,FALSE))</f>
        <v/>
      </c>
      <c r="W408" s="137" t="str">
        <f t="shared" si="77"/>
        <v/>
      </c>
      <c r="X408" s="137" t="str">
        <f t="shared" si="78"/>
        <v/>
      </c>
      <c r="Y408" s="23" t="str">
        <f t="shared" si="73"/>
        <v/>
      </c>
      <c r="Z408" s="25" t="str">
        <f t="shared" si="74"/>
        <v/>
      </c>
      <c r="AA408" s="26" t="str">
        <f t="shared" si="75"/>
        <v/>
      </c>
      <c r="AB408" s="221" t="str">
        <f t="shared" si="76"/>
        <v/>
      </c>
      <c r="AC408" s="26" t="str">
        <f>IF(P408="","",('SEB Sheet'!$B$8*(AA408*P408)*(IF(C408="",1,C408))))</f>
        <v/>
      </c>
      <c r="AD408" s="158" t="str">
        <f>IF(P408="","",((AC408/'SEB Sheet'!$B$9*'SEB Sheet'!$B$5/1000*'SEB Sheet'!$B$7*'SEB Sheet'!$B$6))*1.055)</f>
        <v/>
      </c>
      <c r="AE408" s="146"/>
      <c r="AF408" s="146"/>
      <c r="AG408" s="147" t="str">
        <f>IF(B408="","",(VLOOKUP(B408,'Tree height category'!$A$2:$C$83,2,FALSE)))</f>
        <v/>
      </c>
      <c r="AH408" s="148" t="str">
        <f>IF(B408="","",(VLOOKUP(B408,'Tree height category'!$A$2:$C$83,3,FALSE)))</f>
        <v/>
      </c>
      <c r="AI408" s="161"/>
      <c r="AJ408" s="161"/>
      <c r="AK408" s="161"/>
      <c r="AL408" s="162" t="str">
        <f>IF(B408="","",(VLOOKUP(B408,'Tree height category'!$A$2:$G$77,7,FALSE)))</f>
        <v/>
      </c>
      <c r="AM408" s="163"/>
    </row>
    <row r="409" spans="1:39" x14ac:dyDescent="0.25">
      <c r="A409" s="154">
        <f t="shared" si="67"/>
        <v>403</v>
      </c>
      <c r="B409" s="203"/>
      <c r="C409" s="209"/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7" t="str">
        <f>IF(V409="","",IF((VLOOKUP(V409,'Tree height category'!$E$2:$F$77,2,FALSE))=0,"",(VLOOKUP(V409,'Tree height category'!$E$2:$F$77,2,FALSE))))</f>
        <v/>
      </c>
      <c r="O409" s="207" t="str">
        <f>IF(B409="","",(IF('SEB Sheet'!B$11="","",VLOOKUP('SEB Sheet'!B$11,'IBRA %'!A$4:E$385,4,FALSE))))</f>
        <v/>
      </c>
      <c r="P409" s="27"/>
      <c r="Q409" s="136" t="str">
        <f t="shared" si="68"/>
        <v/>
      </c>
      <c r="R409" s="22">
        <f t="shared" si="69"/>
        <v>0</v>
      </c>
      <c r="S409" s="139" t="str">
        <f t="shared" si="70"/>
        <v/>
      </c>
      <c r="T409" s="39" t="str">
        <f t="shared" si="71"/>
        <v/>
      </c>
      <c r="U409" s="137" t="str">
        <f t="shared" si="72"/>
        <v/>
      </c>
      <c r="V409" s="24" t="str">
        <f>IF(B409="","",VLOOKUP(B409,'Tree height category'!$A$2:$E$83,5,FALSE))</f>
        <v/>
      </c>
      <c r="W409" s="137" t="str">
        <f t="shared" si="77"/>
        <v/>
      </c>
      <c r="X409" s="137" t="str">
        <f t="shared" si="78"/>
        <v/>
      </c>
      <c r="Y409" s="23" t="str">
        <f t="shared" si="73"/>
        <v/>
      </c>
      <c r="Z409" s="25" t="str">
        <f t="shared" si="74"/>
        <v/>
      </c>
      <c r="AA409" s="26" t="str">
        <f t="shared" si="75"/>
        <v/>
      </c>
      <c r="AB409" s="221" t="str">
        <f t="shared" si="76"/>
        <v/>
      </c>
      <c r="AC409" s="26" t="str">
        <f>IF(P409="","",('SEB Sheet'!$B$8*(AA409*P409)*(IF(C409="",1,C409))))</f>
        <v/>
      </c>
      <c r="AD409" s="158" t="str">
        <f>IF(P409="","",((AC409/'SEB Sheet'!$B$9*'SEB Sheet'!$B$5/1000*'SEB Sheet'!$B$7*'SEB Sheet'!$B$6))*1.055)</f>
        <v/>
      </c>
      <c r="AE409" s="146"/>
      <c r="AF409" s="146"/>
      <c r="AG409" s="147" t="str">
        <f>IF(B409="","",(VLOOKUP(B409,'Tree height category'!$A$2:$C$83,2,FALSE)))</f>
        <v/>
      </c>
      <c r="AH409" s="148" t="str">
        <f>IF(B409="","",(VLOOKUP(B409,'Tree height category'!$A$2:$C$83,3,FALSE)))</f>
        <v/>
      </c>
      <c r="AI409" s="161"/>
      <c r="AJ409" s="161"/>
      <c r="AK409" s="161"/>
      <c r="AL409" s="162" t="str">
        <f>IF(B409="","",(VLOOKUP(B409,'Tree height category'!$A$2:$G$77,7,FALSE)))</f>
        <v/>
      </c>
      <c r="AM409" s="163"/>
    </row>
    <row r="410" spans="1:39" x14ac:dyDescent="0.25">
      <c r="A410" s="154">
        <f t="shared" si="67"/>
        <v>404</v>
      </c>
      <c r="B410" s="203"/>
      <c r="C410" s="209"/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7" t="str">
        <f>IF(V410="","",IF((VLOOKUP(V410,'Tree height category'!$E$2:$F$77,2,FALSE))=0,"",(VLOOKUP(V410,'Tree height category'!$E$2:$F$77,2,FALSE))))</f>
        <v/>
      </c>
      <c r="O410" s="207" t="str">
        <f>IF(B410="","",(IF('SEB Sheet'!B$11="","",VLOOKUP('SEB Sheet'!B$11,'IBRA %'!A$4:E$385,4,FALSE))))</f>
        <v/>
      </c>
      <c r="P410" s="27"/>
      <c r="Q410" s="136" t="str">
        <f t="shared" si="68"/>
        <v/>
      </c>
      <c r="R410" s="22">
        <f t="shared" si="69"/>
        <v>0</v>
      </c>
      <c r="S410" s="139" t="str">
        <f t="shared" si="70"/>
        <v/>
      </c>
      <c r="T410" s="39" t="str">
        <f t="shared" si="71"/>
        <v/>
      </c>
      <c r="U410" s="137" t="str">
        <f t="shared" si="72"/>
        <v/>
      </c>
      <c r="V410" s="24" t="str">
        <f>IF(B410="","",VLOOKUP(B410,'Tree height category'!$A$2:$E$83,5,FALSE))</f>
        <v/>
      </c>
      <c r="W410" s="137" t="str">
        <f t="shared" si="77"/>
        <v/>
      </c>
      <c r="X410" s="137" t="str">
        <f t="shared" si="78"/>
        <v/>
      </c>
      <c r="Y410" s="23" t="str">
        <f t="shared" si="73"/>
        <v/>
      </c>
      <c r="Z410" s="25" t="str">
        <f t="shared" si="74"/>
        <v/>
      </c>
      <c r="AA410" s="26" t="str">
        <f t="shared" si="75"/>
        <v/>
      </c>
      <c r="AB410" s="221" t="str">
        <f t="shared" si="76"/>
        <v/>
      </c>
      <c r="AC410" s="26" t="str">
        <f>IF(P410="","",('SEB Sheet'!$B$8*(AA410*P410)*(IF(C410="",1,C410))))</f>
        <v/>
      </c>
      <c r="AD410" s="158" t="str">
        <f>IF(P410="","",((AC410/'SEB Sheet'!$B$9*'SEB Sheet'!$B$5/1000*'SEB Sheet'!$B$7*'SEB Sheet'!$B$6))*1.055)</f>
        <v/>
      </c>
      <c r="AE410" s="146"/>
      <c r="AF410" s="146"/>
      <c r="AG410" s="147" t="str">
        <f>IF(B410="","",(VLOOKUP(B410,'Tree height category'!$A$2:$C$83,2,FALSE)))</f>
        <v/>
      </c>
      <c r="AH410" s="148" t="str">
        <f>IF(B410="","",(VLOOKUP(B410,'Tree height category'!$A$2:$C$83,3,FALSE)))</f>
        <v/>
      </c>
      <c r="AI410" s="161"/>
      <c r="AJ410" s="161"/>
      <c r="AK410" s="161"/>
      <c r="AL410" s="162" t="str">
        <f>IF(B410="","",(VLOOKUP(B410,'Tree height category'!$A$2:$G$77,7,FALSE)))</f>
        <v/>
      </c>
      <c r="AM410" s="163"/>
    </row>
    <row r="411" spans="1:39" x14ac:dyDescent="0.25">
      <c r="A411" s="154">
        <f t="shared" si="67"/>
        <v>405</v>
      </c>
      <c r="B411" s="203"/>
      <c r="C411" s="209"/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7" t="str">
        <f>IF(V411="","",IF((VLOOKUP(V411,'Tree height category'!$E$2:$F$77,2,FALSE))=0,"",(VLOOKUP(V411,'Tree height category'!$E$2:$F$77,2,FALSE))))</f>
        <v/>
      </c>
      <c r="O411" s="207" t="str">
        <f>IF(B411="","",(IF('SEB Sheet'!B$11="","",VLOOKUP('SEB Sheet'!B$11,'IBRA %'!A$4:E$385,4,FALSE))))</f>
        <v/>
      </c>
      <c r="P411" s="27"/>
      <c r="Q411" s="136" t="str">
        <f t="shared" si="68"/>
        <v/>
      </c>
      <c r="R411" s="22">
        <f t="shared" si="69"/>
        <v>0</v>
      </c>
      <c r="S411" s="139" t="str">
        <f t="shared" si="70"/>
        <v/>
      </c>
      <c r="T411" s="39" t="str">
        <f t="shared" si="71"/>
        <v/>
      </c>
      <c r="U411" s="137" t="str">
        <f t="shared" si="72"/>
        <v/>
      </c>
      <c r="V411" s="24" t="str">
        <f>IF(B411="","",VLOOKUP(B411,'Tree height category'!$A$2:$E$83,5,FALSE))</f>
        <v/>
      </c>
      <c r="W411" s="137" t="str">
        <f t="shared" si="77"/>
        <v/>
      </c>
      <c r="X411" s="137" t="str">
        <f t="shared" si="78"/>
        <v/>
      </c>
      <c r="Y411" s="23" t="str">
        <f t="shared" si="73"/>
        <v/>
      </c>
      <c r="Z411" s="25" t="str">
        <f t="shared" si="74"/>
        <v/>
      </c>
      <c r="AA411" s="26" t="str">
        <f t="shared" si="75"/>
        <v/>
      </c>
      <c r="AB411" s="221" t="str">
        <f t="shared" si="76"/>
        <v/>
      </c>
      <c r="AC411" s="26" t="str">
        <f>IF(P411="","",('SEB Sheet'!$B$8*(AA411*P411)*(IF(C411="",1,C411))))</f>
        <v/>
      </c>
      <c r="AD411" s="158" t="str">
        <f>IF(P411="","",((AC411/'SEB Sheet'!$B$9*'SEB Sheet'!$B$5/1000*'SEB Sheet'!$B$7*'SEB Sheet'!$B$6))*1.055)</f>
        <v/>
      </c>
      <c r="AE411" s="146"/>
      <c r="AF411" s="146"/>
      <c r="AG411" s="147" t="str">
        <f>IF(B411="","",(VLOOKUP(B411,'Tree height category'!$A$2:$C$83,2,FALSE)))</f>
        <v/>
      </c>
      <c r="AH411" s="148" t="str">
        <f>IF(B411="","",(VLOOKUP(B411,'Tree height category'!$A$2:$C$83,3,FALSE)))</f>
        <v/>
      </c>
      <c r="AI411" s="161"/>
      <c r="AJ411" s="161"/>
      <c r="AK411" s="161"/>
      <c r="AL411" s="162" t="str">
        <f>IF(B411="","",(VLOOKUP(B411,'Tree height category'!$A$2:$G$77,7,FALSE)))</f>
        <v/>
      </c>
      <c r="AM411" s="163"/>
    </row>
    <row r="412" spans="1:39" x14ac:dyDescent="0.25">
      <c r="A412" s="154">
        <f t="shared" si="67"/>
        <v>406</v>
      </c>
      <c r="B412" s="203"/>
      <c r="C412" s="209"/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7" t="str">
        <f>IF(V412="","",IF((VLOOKUP(V412,'Tree height category'!$E$2:$F$77,2,FALSE))=0,"",(VLOOKUP(V412,'Tree height category'!$E$2:$F$77,2,FALSE))))</f>
        <v/>
      </c>
      <c r="O412" s="207" t="str">
        <f>IF(B412="","",(IF('SEB Sheet'!B$11="","",VLOOKUP('SEB Sheet'!B$11,'IBRA %'!A$4:E$385,4,FALSE))))</f>
        <v/>
      </c>
      <c r="P412" s="27"/>
      <c r="Q412" s="136" t="str">
        <f t="shared" si="68"/>
        <v/>
      </c>
      <c r="R412" s="22">
        <f t="shared" si="69"/>
        <v>0</v>
      </c>
      <c r="S412" s="139" t="str">
        <f t="shared" si="70"/>
        <v/>
      </c>
      <c r="T412" s="39" t="str">
        <f t="shared" si="71"/>
        <v/>
      </c>
      <c r="U412" s="137" t="str">
        <f t="shared" si="72"/>
        <v/>
      </c>
      <c r="V412" s="24" t="str">
        <f>IF(B412="","",VLOOKUP(B412,'Tree height category'!$A$2:$E$83,5,FALSE))</f>
        <v/>
      </c>
      <c r="W412" s="137" t="str">
        <f t="shared" si="77"/>
        <v/>
      </c>
      <c r="X412" s="137" t="str">
        <f t="shared" si="78"/>
        <v/>
      </c>
      <c r="Y412" s="23" t="str">
        <f t="shared" si="73"/>
        <v/>
      </c>
      <c r="Z412" s="25" t="str">
        <f t="shared" si="74"/>
        <v/>
      </c>
      <c r="AA412" s="26" t="str">
        <f t="shared" si="75"/>
        <v/>
      </c>
      <c r="AB412" s="221" t="str">
        <f t="shared" si="76"/>
        <v/>
      </c>
      <c r="AC412" s="26" t="str">
        <f>IF(P412="","",('SEB Sheet'!$B$8*(AA412*P412)*(IF(C412="",1,C412))))</f>
        <v/>
      </c>
      <c r="AD412" s="158" t="str">
        <f>IF(P412="","",((AC412/'SEB Sheet'!$B$9*'SEB Sheet'!$B$5/1000*'SEB Sheet'!$B$7*'SEB Sheet'!$B$6))*1.055)</f>
        <v/>
      </c>
      <c r="AE412" s="146"/>
      <c r="AF412" s="146"/>
      <c r="AG412" s="147" t="str">
        <f>IF(B412="","",(VLOOKUP(B412,'Tree height category'!$A$2:$C$83,2,FALSE)))</f>
        <v/>
      </c>
      <c r="AH412" s="148" t="str">
        <f>IF(B412="","",(VLOOKUP(B412,'Tree height category'!$A$2:$C$83,3,FALSE)))</f>
        <v/>
      </c>
      <c r="AI412" s="161"/>
      <c r="AJ412" s="161"/>
      <c r="AK412" s="161"/>
      <c r="AL412" s="162" t="str">
        <f>IF(B412="","",(VLOOKUP(B412,'Tree height category'!$A$2:$G$77,7,FALSE)))</f>
        <v/>
      </c>
      <c r="AM412" s="163"/>
    </row>
    <row r="413" spans="1:39" x14ac:dyDescent="0.25">
      <c r="A413" s="154">
        <f t="shared" si="67"/>
        <v>407</v>
      </c>
      <c r="B413" s="203"/>
      <c r="C413" s="209"/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7" t="str">
        <f>IF(V413="","",IF((VLOOKUP(V413,'Tree height category'!$E$2:$F$77,2,FALSE))=0,"",(VLOOKUP(V413,'Tree height category'!$E$2:$F$77,2,FALSE))))</f>
        <v/>
      </c>
      <c r="O413" s="207" t="str">
        <f>IF(B413="","",(IF('SEB Sheet'!B$11="","",VLOOKUP('SEB Sheet'!B$11,'IBRA %'!A$4:E$385,4,FALSE))))</f>
        <v/>
      </c>
      <c r="P413" s="27"/>
      <c r="Q413" s="136" t="str">
        <f t="shared" si="68"/>
        <v/>
      </c>
      <c r="R413" s="22">
        <f t="shared" si="69"/>
        <v>0</v>
      </c>
      <c r="S413" s="139" t="str">
        <f t="shared" si="70"/>
        <v/>
      </c>
      <c r="T413" s="39" t="str">
        <f t="shared" si="71"/>
        <v/>
      </c>
      <c r="U413" s="137" t="str">
        <f t="shared" si="72"/>
        <v/>
      </c>
      <c r="V413" s="24" t="str">
        <f>IF(B413="","",VLOOKUP(B413,'Tree height category'!$A$2:$E$83,5,FALSE))</f>
        <v/>
      </c>
      <c r="W413" s="137" t="str">
        <f t="shared" si="77"/>
        <v/>
      </c>
      <c r="X413" s="137" t="str">
        <f t="shared" si="78"/>
        <v/>
      </c>
      <c r="Y413" s="23" t="str">
        <f t="shared" si="73"/>
        <v/>
      </c>
      <c r="Z413" s="25" t="str">
        <f t="shared" si="74"/>
        <v/>
      </c>
      <c r="AA413" s="26" t="str">
        <f t="shared" si="75"/>
        <v/>
      </c>
      <c r="AB413" s="221" t="str">
        <f t="shared" si="76"/>
        <v/>
      </c>
      <c r="AC413" s="26" t="str">
        <f>IF(P413="","",('SEB Sheet'!$B$8*(AA413*P413)*(IF(C413="",1,C413))))</f>
        <v/>
      </c>
      <c r="AD413" s="158" t="str">
        <f>IF(P413="","",((AC413/'SEB Sheet'!$B$9*'SEB Sheet'!$B$5/1000*'SEB Sheet'!$B$7*'SEB Sheet'!$B$6))*1.055)</f>
        <v/>
      </c>
      <c r="AE413" s="146"/>
      <c r="AF413" s="146"/>
      <c r="AG413" s="147" t="str">
        <f>IF(B413="","",(VLOOKUP(B413,'Tree height category'!$A$2:$C$83,2,FALSE)))</f>
        <v/>
      </c>
      <c r="AH413" s="148" t="str">
        <f>IF(B413="","",(VLOOKUP(B413,'Tree height category'!$A$2:$C$83,3,FALSE)))</f>
        <v/>
      </c>
      <c r="AI413" s="161"/>
      <c r="AJ413" s="161"/>
      <c r="AK413" s="161"/>
      <c r="AL413" s="162" t="str">
        <f>IF(B413="","",(VLOOKUP(B413,'Tree height category'!$A$2:$G$77,7,FALSE)))</f>
        <v/>
      </c>
      <c r="AM413" s="163"/>
    </row>
    <row r="414" spans="1:39" x14ac:dyDescent="0.25">
      <c r="A414" s="154">
        <f t="shared" si="67"/>
        <v>408</v>
      </c>
      <c r="B414" s="203"/>
      <c r="C414" s="209"/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7" t="str">
        <f>IF(V414="","",IF((VLOOKUP(V414,'Tree height category'!$E$2:$F$77,2,FALSE))=0,"",(VLOOKUP(V414,'Tree height category'!$E$2:$F$77,2,FALSE))))</f>
        <v/>
      </c>
      <c r="O414" s="207" t="str">
        <f>IF(B414="","",(IF('SEB Sheet'!B$11="","",VLOOKUP('SEB Sheet'!B$11,'IBRA %'!A$4:E$385,4,FALSE))))</f>
        <v/>
      </c>
      <c r="P414" s="27"/>
      <c r="Q414" s="136" t="str">
        <f t="shared" si="68"/>
        <v/>
      </c>
      <c r="R414" s="22">
        <f t="shared" si="69"/>
        <v>0</v>
      </c>
      <c r="S414" s="139" t="str">
        <f t="shared" si="70"/>
        <v/>
      </c>
      <c r="T414" s="39" t="str">
        <f t="shared" si="71"/>
        <v/>
      </c>
      <c r="U414" s="137" t="str">
        <f t="shared" si="72"/>
        <v/>
      </c>
      <c r="V414" s="24" t="str">
        <f>IF(B414="","",VLOOKUP(B414,'Tree height category'!$A$2:$E$83,5,FALSE))</f>
        <v/>
      </c>
      <c r="W414" s="137" t="str">
        <f t="shared" si="77"/>
        <v/>
      </c>
      <c r="X414" s="137" t="str">
        <f t="shared" si="78"/>
        <v/>
      </c>
      <c r="Y414" s="23" t="str">
        <f t="shared" si="73"/>
        <v/>
      </c>
      <c r="Z414" s="25" t="str">
        <f t="shared" si="74"/>
        <v/>
      </c>
      <c r="AA414" s="26" t="str">
        <f t="shared" si="75"/>
        <v/>
      </c>
      <c r="AB414" s="221" t="str">
        <f t="shared" si="76"/>
        <v/>
      </c>
      <c r="AC414" s="26" t="str">
        <f>IF(P414="","",('SEB Sheet'!$B$8*(AA414*P414)*(IF(C414="",1,C414))))</f>
        <v/>
      </c>
      <c r="AD414" s="158" t="str">
        <f>IF(P414="","",((AC414/'SEB Sheet'!$B$9*'SEB Sheet'!$B$5/1000*'SEB Sheet'!$B$7*'SEB Sheet'!$B$6))*1.055)</f>
        <v/>
      </c>
      <c r="AE414" s="146"/>
      <c r="AF414" s="146"/>
      <c r="AG414" s="147" t="str">
        <f>IF(B414="","",(VLOOKUP(B414,'Tree height category'!$A$2:$C$83,2,FALSE)))</f>
        <v/>
      </c>
      <c r="AH414" s="148" t="str">
        <f>IF(B414="","",(VLOOKUP(B414,'Tree height category'!$A$2:$C$83,3,FALSE)))</f>
        <v/>
      </c>
      <c r="AI414" s="161"/>
      <c r="AJ414" s="161"/>
      <c r="AK414" s="161"/>
      <c r="AL414" s="162" t="str">
        <f>IF(B414="","",(VLOOKUP(B414,'Tree height category'!$A$2:$G$77,7,FALSE)))</f>
        <v/>
      </c>
      <c r="AM414" s="163"/>
    </row>
    <row r="415" spans="1:39" x14ac:dyDescent="0.25">
      <c r="A415" s="154">
        <f t="shared" si="67"/>
        <v>409</v>
      </c>
      <c r="B415" s="203"/>
      <c r="C415" s="209"/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7" t="str">
        <f>IF(V415="","",IF((VLOOKUP(V415,'Tree height category'!$E$2:$F$77,2,FALSE))=0,"",(VLOOKUP(V415,'Tree height category'!$E$2:$F$77,2,FALSE))))</f>
        <v/>
      </c>
      <c r="O415" s="207" t="str">
        <f>IF(B415="","",(IF('SEB Sheet'!B$11="","",VLOOKUP('SEB Sheet'!B$11,'IBRA %'!A$4:E$385,4,FALSE))))</f>
        <v/>
      </c>
      <c r="P415" s="27"/>
      <c r="Q415" s="136" t="str">
        <f t="shared" si="68"/>
        <v/>
      </c>
      <c r="R415" s="22">
        <f t="shared" si="69"/>
        <v>0</v>
      </c>
      <c r="S415" s="139" t="str">
        <f t="shared" si="70"/>
        <v/>
      </c>
      <c r="T415" s="39" t="str">
        <f t="shared" si="71"/>
        <v/>
      </c>
      <c r="U415" s="137" t="str">
        <f t="shared" si="72"/>
        <v/>
      </c>
      <c r="V415" s="24" t="str">
        <f>IF(B415="","",VLOOKUP(B415,'Tree height category'!$A$2:$E$83,5,FALSE))</f>
        <v/>
      </c>
      <c r="W415" s="137" t="str">
        <f t="shared" si="77"/>
        <v/>
      </c>
      <c r="X415" s="137" t="str">
        <f t="shared" si="78"/>
        <v/>
      </c>
      <c r="Y415" s="23" t="str">
        <f t="shared" si="73"/>
        <v/>
      </c>
      <c r="Z415" s="25" t="str">
        <f t="shared" si="74"/>
        <v/>
      </c>
      <c r="AA415" s="26" t="str">
        <f t="shared" si="75"/>
        <v/>
      </c>
      <c r="AB415" s="221" t="str">
        <f t="shared" si="76"/>
        <v/>
      </c>
      <c r="AC415" s="26" t="str">
        <f>IF(P415="","",('SEB Sheet'!$B$8*(AA415*P415)*(IF(C415="",1,C415))))</f>
        <v/>
      </c>
      <c r="AD415" s="158" t="str">
        <f>IF(P415="","",((AC415/'SEB Sheet'!$B$9*'SEB Sheet'!$B$5/1000*'SEB Sheet'!$B$7*'SEB Sheet'!$B$6))*1.055)</f>
        <v/>
      </c>
      <c r="AE415" s="146"/>
      <c r="AF415" s="146"/>
      <c r="AG415" s="147" t="str">
        <f>IF(B415="","",(VLOOKUP(B415,'Tree height category'!$A$2:$C$83,2,FALSE)))</f>
        <v/>
      </c>
      <c r="AH415" s="148" t="str">
        <f>IF(B415="","",(VLOOKUP(B415,'Tree height category'!$A$2:$C$83,3,FALSE)))</f>
        <v/>
      </c>
      <c r="AI415" s="161"/>
      <c r="AJ415" s="161"/>
      <c r="AK415" s="161"/>
      <c r="AL415" s="162" t="str">
        <f>IF(B415="","",(VLOOKUP(B415,'Tree height category'!$A$2:$G$77,7,FALSE)))</f>
        <v/>
      </c>
      <c r="AM415" s="163"/>
    </row>
    <row r="416" spans="1:39" x14ac:dyDescent="0.25">
      <c r="A416" s="154">
        <f t="shared" si="67"/>
        <v>410</v>
      </c>
      <c r="B416" s="203"/>
      <c r="C416" s="209"/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7" t="str">
        <f>IF(V416="","",IF((VLOOKUP(V416,'Tree height category'!$E$2:$F$77,2,FALSE))=0,"",(VLOOKUP(V416,'Tree height category'!$E$2:$F$77,2,FALSE))))</f>
        <v/>
      </c>
      <c r="O416" s="207" t="str">
        <f>IF(B416="","",(IF('SEB Sheet'!B$11="","",VLOOKUP('SEB Sheet'!B$11,'IBRA %'!A$4:E$385,4,FALSE))))</f>
        <v/>
      </c>
      <c r="P416" s="27"/>
      <c r="Q416" s="136" t="str">
        <f t="shared" si="68"/>
        <v/>
      </c>
      <c r="R416" s="22">
        <f t="shared" si="69"/>
        <v>0</v>
      </c>
      <c r="S416" s="139" t="str">
        <f t="shared" si="70"/>
        <v/>
      </c>
      <c r="T416" s="39" t="str">
        <f t="shared" si="71"/>
        <v/>
      </c>
      <c r="U416" s="137" t="str">
        <f t="shared" si="72"/>
        <v/>
      </c>
      <c r="V416" s="24" t="str">
        <f>IF(B416="","",VLOOKUP(B416,'Tree height category'!$A$2:$E$83,5,FALSE))</f>
        <v/>
      </c>
      <c r="W416" s="137" t="str">
        <f t="shared" si="77"/>
        <v/>
      </c>
      <c r="X416" s="137" t="str">
        <f t="shared" si="78"/>
        <v/>
      </c>
      <c r="Y416" s="23" t="str">
        <f t="shared" si="73"/>
        <v/>
      </c>
      <c r="Z416" s="25" t="str">
        <f t="shared" si="74"/>
        <v/>
      </c>
      <c r="AA416" s="26" t="str">
        <f t="shared" si="75"/>
        <v/>
      </c>
      <c r="AB416" s="221" t="str">
        <f t="shared" si="76"/>
        <v/>
      </c>
      <c r="AC416" s="26" t="str">
        <f>IF(P416="","",('SEB Sheet'!$B$8*(AA416*P416)*(IF(C416="",1,C416))))</f>
        <v/>
      </c>
      <c r="AD416" s="158" t="str">
        <f>IF(P416="","",((AC416/'SEB Sheet'!$B$9*'SEB Sheet'!$B$5/1000*'SEB Sheet'!$B$7*'SEB Sheet'!$B$6))*1.055)</f>
        <v/>
      </c>
      <c r="AE416" s="146"/>
      <c r="AF416" s="146"/>
      <c r="AG416" s="147" t="str">
        <f>IF(B416="","",(VLOOKUP(B416,'Tree height category'!$A$2:$C$83,2,FALSE)))</f>
        <v/>
      </c>
      <c r="AH416" s="148" t="str">
        <f>IF(B416="","",(VLOOKUP(B416,'Tree height category'!$A$2:$C$83,3,FALSE)))</f>
        <v/>
      </c>
      <c r="AI416" s="161"/>
      <c r="AJ416" s="161"/>
      <c r="AK416" s="161"/>
      <c r="AL416" s="162" t="str">
        <f>IF(B416="","",(VLOOKUP(B416,'Tree height category'!$A$2:$G$77,7,FALSE)))</f>
        <v/>
      </c>
      <c r="AM416" s="163"/>
    </row>
    <row r="417" spans="1:39" x14ac:dyDescent="0.25">
      <c r="A417" s="154">
        <f t="shared" si="67"/>
        <v>411</v>
      </c>
      <c r="B417" s="203"/>
      <c r="C417" s="209"/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7" t="str">
        <f>IF(V417="","",IF((VLOOKUP(V417,'Tree height category'!$E$2:$F$77,2,FALSE))=0,"",(VLOOKUP(V417,'Tree height category'!$E$2:$F$77,2,FALSE))))</f>
        <v/>
      </c>
      <c r="O417" s="207" t="str">
        <f>IF(B417="","",(IF('SEB Sheet'!B$11="","",VLOOKUP('SEB Sheet'!B$11,'IBRA %'!A$4:E$385,4,FALSE))))</f>
        <v/>
      </c>
      <c r="P417" s="27"/>
      <c r="Q417" s="136" t="str">
        <f t="shared" si="68"/>
        <v/>
      </c>
      <c r="R417" s="22">
        <f t="shared" si="69"/>
        <v>0</v>
      </c>
      <c r="S417" s="139" t="str">
        <f t="shared" si="70"/>
        <v/>
      </c>
      <c r="T417" s="39" t="str">
        <f t="shared" si="71"/>
        <v/>
      </c>
      <c r="U417" s="137" t="str">
        <f t="shared" si="72"/>
        <v/>
      </c>
      <c r="V417" s="24" t="str">
        <f>IF(B417="","",VLOOKUP(B417,'Tree height category'!$A$2:$E$83,5,FALSE))</f>
        <v/>
      </c>
      <c r="W417" s="137" t="str">
        <f t="shared" si="77"/>
        <v/>
      </c>
      <c r="X417" s="137" t="str">
        <f t="shared" si="78"/>
        <v/>
      </c>
      <c r="Y417" s="23" t="str">
        <f t="shared" si="73"/>
        <v/>
      </c>
      <c r="Z417" s="25" t="str">
        <f t="shared" si="74"/>
        <v/>
      </c>
      <c r="AA417" s="26" t="str">
        <f t="shared" si="75"/>
        <v/>
      </c>
      <c r="AB417" s="221" t="str">
        <f t="shared" si="76"/>
        <v/>
      </c>
      <c r="AC417" s="26" t="str">
        <f>IF(P417="","",('SEB Sheet'!$B$8*(AA417*P417)*(IF(C417="",1,C417))))</f>
        <v/>
      </c>
      <c r="AD417" s="158" t="str">
        <f>IF(P417="","",((AC417/'SEB Sheet'!$B$9*'SEB Sheet'!$B$5/1000*'SEB Sheet'!$B$7*'SEB Sheet'!$B$6))*1.055)</f>
        <v/>
      </c>
      <c r="AE417" s="146"/>
      <c r="AF417" s="146"/>
      <c r="AG417" s="147" t="str">
        <f>IF(B417="","",(VLOOKUP(B417,'Tree height category'!$A$2:$C$83,2,FALSE)))</f>
        <v/>
      </c>
      <c r="AH417" s="148" t="str">
        <f>IF(B417="","",(VLOOKUP(B417,'Tree height category'!$A$2:$C$83,3,FALSE)))</f>
        <v/>
      </c>
      <c r="AI417" s="161"/>
      <c r="AJ417" s="161"/>
      <c r="AK417" s="161"/>
      <c r="AL417" s="162" t="str">
        <f>IF(B417="","",(VLOOKUP(B417,'Tree height category'!$A$2:$G$77,7,FALSE)))</f>
        <v/>
      </c>
      <c r="AM417" s="163"/>
    </row>
    <row r="418" spans="1:39" x14ac:dyDescent="0.25">
      <c r="A418" s="154">
        <f t="shared" si="67"/>
        <v>412</v>
      </c>
      <c r="B418" s="203"/>
      <c r="C418" s="209"/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7" t="str">
        <f>IF(V418="","",IF((VLOOKUP(V418,'Tree height category'!$E$2:$F$77,2,FALSE))=0,"",(VLOOKUP(V418,'Tree height category'!$E$2:$F$77,2,FALSE))))</f>
        <v/>
      </c>
      <c r="O418" s="207" t="str">
        <f>IF(B418="","",(IF('SEB Sheet'!B$11="","",VLOOKUP('SEB Sheet'!B$11,'IBRA %'!A$4:E$385,4,FALSE))))</f>
        <v/>
      </c>
      <c r="P418" s="27"/>
      <c r="Q418" s="136" t="str">
        <f t="shared" si="68"/>
        <v/>
      </c>
      <c r="R418" s="22">
        <f t="shared" si="69"/>
        <v>0</v>
      </c>
      <c r="S418" s="139" t="str">
        <f t="shared" si="70"/>
        <v/>
      </c>
      <c r="T418" s="39" t="str">
        <f t="shared" si="71"/>
        <v/>
      </c>
      <c r="U418" s="137" t="str">
        <f t="shared" si="72"/>
        <v/>
      </c>
      <c r="V418" s="24" t="str">
        <f>IF(B418="","",VLOOKUP(B418,'Tree height category'!$A$2:$E$83,5,FALSE))</f>
        <v/>
      </c>
      <c r="W418" s="137" t="str">
        <f t="shared" si="77"/>
        <v/>
      </c>
      <c r="X418" s="137" t="str">
        <f t="shared" si="78"/>
        <v/>
      </c>
      <c r="Y418" s="23" t="str">
        <f t="shared" si="73"/>
        <v/>
      </c>
      <c r="Z418" s="25" t="str">
        <f t="shared" si="74"/>
        <v/>
      </c>
      <c r="AA418" s="26" t="str">
        <f t="shared" si="75"/>
        <v/>
      </c>
      <c r="AB418" s="221" t="str">
        <f t="shared" si="76"/>
        <v/>
      </c>
      <c r="AC418" s="26" t="str">
        <f>IF(P418="","",('SEB Sheet'!$B$8*(AA418*P418)*(IF(C418="",1,C418))))</f>
        <v/>
      </c>
      <c r="AD418" s="158" t="str">
        <f>IF(P418="","",((AC418/'SEB Sheet'!$B$9*'SEB Sheet'!$B$5/1000*'SEB Sheet'!$B$7*'SEB Sheet'!$B$6))*1.055)</f>
        <v/>
      </c>
      <c r="AE418" s="146"/>
      <c r="AF418" s="146"/>
      <c r="AG418" s="147" t="str">
        <f>IF(B418="","",(VLOOKUP(B418,'Tree height category'!$A$2:$C$83,2,FALSE)))</f>
        <v/>
      </c>
      <c r="AH418" s="148" t="str">
        <f>IF(B418="","",(VLOOKUP(B418,'Tree height category'!$A$2:$C$83,3,FALSE)))</f>
        <v/>
      </c>
      <c r="AI418" s="161"/>
      <c r="AJ418" s="161"/>
      <c r="AK418" s="161"/>
      <c r="AL418" s="162" t="str">
        <f>IF(B418="","",(VLOOKUP(B418,'Tree height category'!$A$2:$G$77,7,FALSE)))</f>
        <v/>
      </c>
      <c r="AM418" s="163"/>
    </row>
    <row r="419" spans="1:39" x14ac:dyDescent="0.25">
      <c r="A419" s="154">
        <f t="shared" si="67"/>
        <v>413</v>
      </c>
      <c r="B419" s="203"/>
      <c r="C419" s="209"/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7" t="str">
        <f>IF(V419="","",IF((VLOOKUP(V419,'Tree height category'!$E$2:$F$77,2,FALSE))=0,"",(VLOOKUP(V419,'Tree height category'!$E$2:$F$77,2,FALSE))))</f>
        <v/>
      </c>
      <c r="O419" s="207" t="str">
        <f>IF(B419="","",(IF('SEB Sheet'!B$11="","",VLOOKUP('SEB Sheet'!B$11,'IBRA %'!A$4:E$385,4,FALSE))))</f>
        <v/>
      </c>
      <c r="P419" s="27"/>
      <c r="Q419" s="136" t="str">
        <f t="shared" si="68"/>
        <v/>
      </c>
      <c r="R419" s="22">
        <f t="shared" si="69"/>
        <v>0</v>
      </c>
      <c r="S419" s="139" t="str">
        <f t="shared" si="70"/>
        <v/>
      </c>
      <c r="T419" s="39" t="str">
        <f t="shared" si="71"/>
        <v/>
      </c>
      <c r="U419" s="137" t="str">
        <f t="shared" si="72"/>
        <v/>
      </c>
      <c r="V419" s="24" t="str">
        <f>IF(B419="","",VLOOKUP(B419,'Tree height category'!$A$2:$E$83,5,FALSE))</f>
        <v/>
      </c>
      <c r="W419" s="137" t="str">
        <f t="shared" si="77"/>
        <v/>
      </c>
      <c r="X419" s="137" t="str">
        <f t="shared" si="78"/>
        <v/>
      </c>
      <c r="Y419" s="23" t="str">
        <f t="shared" si="73"/>
        <v/>
      </c>
      <c r="Z419" s="25" t="str">
        <f t="shared" si="74"/>
        <v/>
      </c>
      <c r="AA419" s="26" t="str">
        <f t="shared" si="75"/>
        <v/>
      </c>
      <c r="AB419" s="221" t="str">
        <f t="shared" si="76"/>
        <v/>
      </c>
      <c r="AC419" s="26" t="str">
        <f>IF(P419="","",('SEB Sheet'!$B$8*(AA419*P419)*(IF(C419="",1,C419))))</f>
        <v/>
      </c>
      <c r="AD419" s="158" t="str">
        <f>IF(P419="","",((AC419/'SEB Sheet'!$B$9*'SEB Sheet'!$B$5/1000*'SEB Sheet'!$B$7*'SEB Sheet'!$B$6))*1.055)</f>
        <v/>
      </c>
      <c r="AE419" s="146"/>
      <c r="AF419" s="146"/>
      <c r="AG419" s="147" t="str">
        <f>IF(B419="","",(VLOOKUP(B419,'Tree height category'!$A$2:$C$83,2,FALSE)))</f>
        <v/>
      </c>
      <c r="AH419" s="148" t="str">
        <f>IF(B419="","",(VLOOKUP(B419,'Tree height category'!$A$2:$C$83,3,FALSE)))</f>
        <v/>
      </c>
      <c r="AI419" s="161"/>
      <c r="AJ419" s="161"/>
      <c r="AK419" s="161"/>
      <c r="AL419" s="162" t="str">
        <f>IF(B419="","",(VLOOKUP(B419,'Tree height category'!$A$2:$G$77,7,FALSE)))</f>
        <v/>
      </c>
      <c r="AM419" s="163"/>
    </row>
    <row r="420" spans="1:39" x14ac:dyDescent="0.25">
      <c r="A420" s="154">
        <f t="shared" si="67"/>
        <v>414</v>
      </c>
      <c r="B420" s="203"/>
      <c r="C420" s="209"/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7" t="str">
        <f>IF(V420="","",IF((VLOOKUP(V420,'Tree height category'!$E$2:$F$77,2,FALSE))=0,"",(VLOOKUP(V420,'Tree height category'!$E$2:$F$77,2,FALSE))))</f>
        <v/>
      </c>
      <c r="O420" s="207" t="str">
        <f>IF(B420="","",(IF('SEB Sheet'!B$11="","",VLOOKUP('SEB Sheet'!B$11,'IBRA %'!A$4:E$385,4,FALSE))))</f>
        <v/>
      </c>
      <c r="P420" s="27"/>
      <c r="Q420" s="136" t="str">
        <f t="shared" si="68"/>
        <v/>
      </c>
      <c r="R420" s="22">
        <f t="shared" si="69"/>
        <v>0</v>
      </c>
      <c r="S420" s="139" t="str">
        <f t="shared" si="70"/>
        <v/>
      </c>
      <c r="T420" s="39" t="str">
        <f t="shared" si="71"/>
        <v/>
      </c>
      <c r="U420" s="137" t="str">
        <f t="shared" si="72"/>
        <v/>
      </c>
      <c r="V420" s="24" t="str">
        <f>IF(B420="","",VLOOKUP(B420,'Tree height category'!$A$2:$E$83,5,FALSE))</f>
        <v/>
      </c>
      <c r="W420" s="137" t="str">
        <f t="shared" si="77"/>
        <v/>
      </c>
      <c r="X420" s="137" t="str">
        <f t="shared" si="78"/>
        <v/>
      </c>
      <c r="Y420" s="23" t="str">
        <f t="shared" si="73"/>
        <v/>
      </c>
      <c r="Z420" s="25" t="str">
        <f t="shared" si="74"/>
        <v/>
      </c>
      <c r="AA420" s="26" t="str">
        <f t="shared" si="75"/>
        <v/>
      </c>
      <c r="AB420" s="221" t="str">
        <f t="shared" si="76"/>
        <v/>
      </c>
      <c r="AC420" s="26" t="str">
        <f>IF(P420="","",('SEB Sheet'!$B$8*(AA420*P420)*(IF(C420="",1,C420))))</f>
        <v/>
      </c>
      <c r="AD420" s="158" t="str">
        <f>IF(P420="","",((AC420/'SEB Sheet'!$B$9*'SEB Sheet'!$B$5/1000*'SEB Sheet'!$B$7*'SEB Sheet'!$B$6))*1.055)</f>
        <v/>
      </c>
      <c r="AE420" s="146"/>
      <c r="AF420" s="146"/>
      <c r="AG420" s="147" t="str">
        <f>IF(B420="","",(VLOOKUP(B420,'Tree height category'!$A$2:$C$83,2,FALSE)))</f>
        <v/>
      </c>
      <c r="AH420" s="148" t="str">
        <f>IF(B420="","",(VLOOKUP(B420,'Tree height category'!$A$2:$C$83,3,FALSE)))</f>
        <v/>
      </c>
      <c r="AI420" s="161"/>
      <c r="AJ420" s="161"/>
      <c r="AK420" s="161"/>
      <c r="AL420" s="162" t="str">
        <f>IF(B420="","",(VLOOKUP(B420,'Tree height category'!$A$2:$G$77,7,FALSE)))</f>
        <v/>
      </c>
      <c r="AM420" s="163"/>
    </row>
    <row r="421" spans="1:39" x14ac:dyDescent="0.25">
      <c r="A421" s="154">
        <f t="shared" si="67"/>
        <v>415</v>
      </c>
      <c r="B421" s="203"/>
      <c r="C421" s="209"/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7" t="str">
        <f>IF(V421="","",IF((VLOOKUP(V421,'Tree height category'!$E$2:$F$77,2,FALSE))=0,"",(VLOOKUP(V421,'Tree height category'!$E$2:$F$77,2,FALSE))))</f>
        <v/>
      </c>
      <c r="O421" s="207" t="str">
        <f>IF(B421="","",(IF('SEB Sheet'!B$11="","",VLOOKUP('SEB Sheet'!B$11,'IBRA %'!A$4:E$385,4,FALSE))))</f>
        <v/>
      </c>
      <c r="P421" s="27"/>
      <c r="Q421" s="136" t="str">
        <f t="shared" si="68"/>
        <v/>
      </c>
      <c r="R421" s="22">
        <f t="shared" si="69"/>
        <v>0</v>
      </c>
      <c r="S421" s="139" t="str">
        <f t="shared" si="70"/>
        <v/>
      </c>
      <c r="T421" s="39" t="str">
        <f t="shared" si="71"/>
        <v/>
      </c>
      <c r="U421" s="137" t="str">
        <f t="shared" si="72"/>
        <v/>
      </c>
      <c r="V421" s="24" t="str">
        <f>IF(B421="","",VLOOKUP(B421,'Tree height category'!$A$2:$E$83,5,FALSE))</f>
        <v/>
      </c>
      <c r="W421" s="137" t="str">
        <f t="shared" si="77"/>
        <v/>
      </c>
      <c r="X421" s="137" t="str">
        <f t="shared" si="78"/>
        <v/>
      </c>
      <c r="Y421" s="23" t="str">
        <f t="shared" si="73"/>
        <v/>
      </c>
      <c r="Z421" s="25" t="str">
        <f t="shared" si="74"/>
        <v/>
      </c>
      <c r="AA421" s="26" t="str">
        <f t="shared" si="75"/>
        <v/>
      </c>
      <c r="AB421" s="221" t="str">
        <f t="shared" si="76"/>
        <v/>
      </c>
      <c r="AC421" s="26" t="str">
        <f>IF(P421="","",('SEB Sheet'!$B$8*(AA421*P421)*(IF(C421="",1,C421))))</f>
        <v/>
      </c>
      <c r="AD421" s="158" t="str">
        <f>IF(P421="","",((AC421/'SEB Sheet'!$B$9*'SEB Sheet'!$B$5/1000*'SEB Sheet'!$B$7*'SEB Sheet'!$B$6))*1.055)</f>
        <v/>
      </c>
      <c r="AE421" s="146"/>
      <c r="AF421" s="146"/>
      <c r="AG421" s="147" t="str">
        <f>IF(B421="","",(VLOOKUP(B421,'Tree height category'!$A$2:$C$83,2,FALSE)))</f>
        <v/>
      </c>
      <c r="AH421" s="148" t="str">
        <f>IF(B421="","",(VLOOKUP(B421,'Tree height category'!$A$2:$C$83,3,FALSE)))</f>
        <v/>
      </c>
      <c r="AI421" s="161"/>
      <c r="AJ421" s="161"/>
      <c r="AK421" s="161"/>
      <c r="AL421" s="162" t="str">
        <f>IF(B421="","",(VLOOKUP(B421,'Tree height category'!$A$2:$G$77,7,FALSE)))</f>
        <v/>
      </c>
      <c r="AM421" s="163"/>
    </row>
    <row r="422" spans="1:39" x14ac:dyDescent="0.25">
      <c r="A422" s="154">
        <f t="shared" si="67"/>
        <v>416</v>
      </c>
      <c r="B422" s="203"/>
      <c r="C422" s="209"/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7" t="str">
        <f>IF(V422="","",IF((VLOOKUP(V422,'Tree height category'!$E$2:$F$77,2,FALSE))=0,"",(VLOOKUP(V422,'Tree height category'!$E$2:$F$77,2,FALSE))))</f>
        <v/>
      </c>
      <c r="O422" s="207" t="str">
        <f>IF(B422="","",(IF('SEB Sheet'!B$11="","",VLOOKUP('SEB Sheet'!B$11,'IBRA %'!A$4:E$385,4,FALSE))))</f>
        <v/>
      </c>
      <c r="P422" s="27"/>
      <c r="Q422" s="136" t="str">
        <f t="shared" si="68"/>
        <v/>
      </c>
      <c r="R422" s="22">
        <f t="shared" si="69"/>
        <v>0</v>
      </c>
      <c r="S422" s="139" t="str">
        <f t="shared" si="70"/>
        <v/>
      </c>
      <c r="T422" s="39" t="str">
        <f t="shared" si="71"/>
        <v/>
      </c>
      <c r="U422" s="137" t="str">
        <f t="shared" si="72"/>
        <v/>
      </c>
      <c r="V422" s="24" t="str">
        <f>IF(B422="","",VLOOKUP(B422,'Tree height category'!$A$2:$E$83,5,FALSE))</f>
        <v/>
      </c>
      <c r="W422" s="137" t="str">
        <f t="shared" si="77"/>
        <v/>
      </c>
      <c r="X422" s="137" t="str">
        <f t="shared" si="78"/>
        <v/>
      </c>
      <c r="Y422" s="23" t="str">
        <f t="shared" si="73"/>
        <v/>
      </c>
      <c r="Z422" s="25" t="str">
        <f t="shared" si="74"/>
        <v/>
      </c>
      <c r="AA422" s="26" t="str">
        <f t="shared" si="75"/>
        <v/>
      </c>
      <c r="AB422" s="221" t="str">
        <f t="shared" si="76"/>
        <v/>
      </c>
      <c r="AC422" s="26" t="str">
        <f>IF(P422="","",('SEB Sheet'!$B$8*(AA422*P422)*(IF(C422="",1,C422))))</f>
        <v/>
      </c>
      <c r="AD422" s="158" t="str">
        <f>IF(P422="","",((AC422/'SEB Sheet'!$B$9*'SEB Sheet'!$B$5/1000*'SEB Sheet'!$B$7*'SEB Sheet'!$B$6))*1.055)</f>
        <v/>
      </c>
      <c r="AE422" s="146"/>
      <c r="AF422" s="146"/>
      <c r="AG422" s="147" t="str">
        <f>IF(B422="","",(VLOOKUP(B422,'Tree height category'!$A$2:$C$83,2,FALSE)))</f>
        <v/>
      </c>
      <c r="AH422" s="148" t="str">
        <f>IF(B422="","",(VLOOKUP(B422,'Tree height category'!$A$2:$C$83,3,FALSE)))</f>
        <v/>
      </c>
      <c r="AI422" s="161"/>
      <c r="AJ422" s="161"/>
      <c r="AK422" s="161"/>
      <c r="AL422" s="162" t="str">
        <f>IF(B422="","",(VLOOKUP(B422,'Tree height category'!$A$2:$G$77,7,FALSE)))</f>
        <v/>
      </c>
      <c r="AM422" s="163"/>
    </row>
    <row r="423" spans="1:39" x14ac:dyDescent="0.25">
      <c r="A423" s="154">
        <f t="shared" si="67"/>
        <v>417</v>
      </c>
      <c r="B423" s="203"/>
      <c r="C423" s="209"/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7" t="str">
        <f>IF(V423="","",IF((VLOOKUP(V423,'Tree height category'!$E$2:$F$77,2,FALSE))=0,"",(VLOOKUP(V423,'Tree height category'!$E$2:$F$77,2,FALSE))))</f>
        <v/>
      </c>
      <c r="O423" s="207" t="str">
        <f>IF(B423="","",(IF('SEB Sheet'!B$11="","",VLOOKUP('SEB Sheet'!B$11,'IBRA %'!A$4:E$385,4,FALSE))))</f>
        <v/>
      </c>
      <c r="P423" s="27"/>
      <c r="Q423" s="136" t="str">
        <f t="shared" si="68"/>
        <v/>
      </c>
      <c r="R423" s="22">
        <f t="shared" si="69"/>
        <v>0</v>
      </c>
      <c r="S423" s="139" t="str">
        <f t="shared" si="70"/>
        <v/>
      </c>
      <c r="T423" s="39" t="str">
        <f t="shared" si="71"/>
        <v/>
      </c>
      <c r="U423" s="137" t="str">
        <f t="shared" si="72"/>
        <v/>
      </c>
      <c r="V423" s="24" t="str">
        <f>IF(B423="","",VLOOKUP(B423,'Tree height category'!$A$2:$E$83,5,FALSE))</f>
        <v/>
      </c>
      <c r="W423" s="137" t="str">
        <f t="shared" si="77"/>
        <v/>
      </c>
      <c r="X423" s="137" t="str">
        <f t="shared" si="78"/>
        <v/>
      </c>
      <c r="Y423" s="23" t="str">
        <f t="shared" si="73"/>
        <v/>
      </c>
      <c r="Z423" s="25" t="str">
        <f t="shared" si="74"/>
        <v/>
      </c>
      <c r="AA423" s="26" t="str">
        <f t="shared" si="75"/>
        <v/>
      </c>
      <c r="AB423" s="221" t="str">
        <f t="shared" si="76"/>
        <v/>
      </c>
      <c r="AC423" s="26" t="str">
        <f>IF(P423="","",('SEB Sheet'!$B$8*(AA423*P423)*(IF(C423="",1,C423))))</f>
        <v/>
      </c>
      <c r="AD423" s="158" t="str">
        <f>IF(P423="","",((AC423/'SEB Sheet'!$B$9*'SEB Sheet'!$B$5/1000*'SEB Sheet'!$B$7*'SEB Sheet'!$B$6))*1.055)</f>
        <v/>
      </c>
      <c r="AE423" s="146"/>
      <c r="AF423" s="146"/>
      <c r="AG423" s="147" t="str">
        <f>IF(B423="","",(VLOOKUP(B423,'Tree height category'!$A$2:$C$83,2,FALSE)))</f>
        <v/>
      </c>
      <c r="AH423" s="148" t="str">
        <f>IF(B423="","",(VLOOKUP(B423,'Tree height category'!$A$2:$C$83,3,FALSE)))</f>
        <v/>
      </c>
      <c r="AI423" s="161"/>
      <c r="AJ423" s="161"/>
      <c r="AK423" s="161"/>
      <c r="AL423" s="162" t="str">
        <f>IF(B423="","",(VLOOKUP(B423,'Tree height category'!$A$2:$G$77,7,FALSE)))</f>
        <v/>
      </c>
      <c r="AM423" s="163"/>
    </row>
    <row r="424" spans="1:39" x14ac:dyDescent="0.25">
      <c r="A424" s="154">
        <f t="shared" si="67"/>
        <v>418</v>
      </c>
      <c r="B424" s="203"/>
      <c r="C424" s="209"/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7" t="str">
        <f>IF(V424="","",IF((VLOOKUP(V424,'Tree height category'!$E$2:$F$77,2,FALSE))=0,"",(VLOOKUP(V424,'Tree height category'!$E$2:$F$77,2,FALSE))))</f>
        <v/>
      </c>
      <c r="O424" s="207" t="str">
        <f>IF(B424="","",(IF('SEB Sheet'!B$11="","",VLOOKUP('SEB Sheet'!B$11,'IBRA %'!A$4:E$385,4,FALSE))))</f>
        <v/>
      </c>
      <c r="P424" s="27"/>
      <c r="Q424" s="136" t="str">
        <f t="shared" si="68"/>
        <v/>
      </c>
      <c r="R424" s="22">
        <f t="shared" si="69"/>
        <v>0</v>
      </c>
      <c r="S424" s="139" t="str">
        <f t="shared" si="70"/>
        <v/>
      </c>
      <c r="T424" s="39" t="str">
        <f t="shared" si="71"/>
        <v/>
      </c>
      <c r="U424" s="137" t="str">
        <f t="shared" si="72"/>
        <v/>
      </c>
      <c r="V424" s="24" t="str">
        <f>IF(B424="","",VLOOKUP(B424,'Tree height category'!$A$2:$E$83,5,FALSE))</f>
        <v/>
      </c>
      <c r="W424" s="137" t="str">
        <f t="shared" si="77"/>
        <v/>
      </c>
      <c r="X424" s="137" t="str">
        <f t="shared" si="78"/>
        <v/>
      </c>
      <c r="Y424" s="23" t="str">
        <f t="shared" si="73"/>
        <v/>
      </c>
      <c r="Z424" s="25" t="str">
        <f t="shared" si="74"/>
        <v/>
      </c>
      <c r="AA424" s="26" t="str">
        <f t="shared" si="75"/>
        <v/>
      </c>
      <c r="AB424" s="221" t="str">
        <f t="shared" si="76"/>
        <v/>
      </c>
      <c r="AC424" s="26" t="str">
        <f>IF(P424="","",('SEB Sheet'!$B$8*(AA424*P424)*(IF(C424="",1,C424))))</f>
        <v/>
      </c>
      <c r="AD424" s="158" t="str">
        <f>IF(P424="","",((AC424/'SEB Sheet'!$B$9*'SEB Sheet'!$B$5/1000*'SEB Sheet'!$B$7*'SEB Sheet'!$B$6))*1.055)</f>
        <v/>
      </c>
      <c r="AE424" s="146"/>
      <c r="AF424" s="146"/>
      <c r="AG424" s="147" t="str">
        <f>IF(B424="","",(VLOOKUP(B424,'Tree height category'!$A$2:$C$83,2,FALSE)))</f>
        <v/>
      </c>
      <c r="AH424" s="148" t="str">
        <f>IF(B424="","",(VLOOKUP(B424,'Tree height category'!$A$2:$C$83,3,FALSE)))</f>
        <v/>
      </c>
      <c r="AI424" s="161"/>
      <c r="AJ424" s="161"/>
      <c r="AK424" s="161"/>
      <c r="AL424" s="162" t="str">
        <f>IF(B424="","",(VLOOKUP(B424,'Tree height category'!$A$2:$G$77,7,FALSE)))</f>
        <v/>
      </c>
      <c r="AM424" s="163"/>
    </row>
    <row r="425" spans="1:39" x14ac:dyDescent="0.25">
      <c r="A425" s="154">
        <f t="shared" ref="A425:A488" si="79">A424+1</f>
        <v>419</v>
      </c>
      <c r="B425" s="203"/>
      <c r="C425" s="209"/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7" t="str">
        <f>IF(V425="","",IF((VLOOKUP(V425,'Tree height category'!$E$2:$F$77,2,FALSE))=0,"",(VLOOKUP(V425,'Tree height category'!$E$2:$F$77,2,FALSE))))</f>
        <v/>
      </c>
      <c r="O425" s="207" t="str">
        <f>IF(B425="","",(IF('SEB Sheet'!B$11="","",VLOOKUP('SEB Sheet'!B$11,'IBRA %'!A$4:E$385,4,FALSE))))</f>
        <v/>
      </c>
      <c r="P425" s="27"/>
      <c r="Q425" s="136" t="str">
        <f t="shared" si="68"/>
        <v/>
      </c>
      <c r="R425" s="22">
        <f t="shared" si="69"/>
        <v>0</v>
      </c>
      <c r="S425" s="139" t="str">
        <f t="shared" si="70"/>
        <v/>
      </c>
      <c r="T425" s="39" t="str">
        <f t="shared" si="71"/>
        <v/>
      </c>
      <c r="U425" s="137" t="str">
        <f t="shared" si="72"/>
        <v/>
      </c>
      <c r="V425" s="24" t="str">
        <f>IF(B425="","",VLOOKUP(B425,'Tree height category'!$A$2:$E$83,5,FALSE))</f>
        <v/>
      </c>
      <c r="W425" s="137" t="str">
        <f t="shared" si="77"/>
        <v/>
      </c>
      <c r="X425" s="137" t="str">
        <f t="shared" si="78"/>
        <v/>
      </c>
      <c r="Y425" s="23" t="str">
        <f t="shared" si="73"/>
        <v/>
      </c>
      <c r="Z425" s="25" t="str">
        <f t="shared" si="74"/>
        <v/>
      </c>
      <c r="AA425" s="26" t="str">
        <f t="shared" si="75"/>
        <v/>
      </c>
      <c r="AB425" s="221" t="str">
        <f t="shared" si="76"/>
        <v/>
      </c>
      <c r="AC425" s="26" t="str">
        <f>IF(P425="","",('SEB Sheet'!$B$8*(AA425*P425)*(IF(C425="",1,C425))))</f>
        <v/>
      </c>
      <c r="AD425" s="158" t="str">
        <f>IF(P425="","",((AC425/'SEB Sheet'!$B$9*'SEB Sheet'!$B$5/1000*'SEB Sheet'!$B$7*'SEB Sheet'!$B$6))*1.055)</f>
        <v/>
      </c>
      <c r="AE425" s="146"/>
      <c r="AF425" s="146"/>
      <c r="AG425" s="147" t="str">
        <f>IF(B425="","",(VLOOKUP(B425,'Tree height category'!$A$2:$C$83,2,FALSE)))</f>
        <v/>
      </c>
      <c r="AH425" s="148" t="str">
        <f>IF(B425="","",(VLOOKUP(B425,'Tree height category'!$A$2:$C$83,3,FALSE)))</f>
        <v/>
      </c>
      <c r="AI425" s="161"/>
      <c r="AJ425" s="161"/>
      <c r="AK425" s="161"/>
      <c r="AL425" s="162" t="str">
        <f>IF(B425="","",(VLOOKUP(B425,'Tree height category'!$A$2:$G$77,7,FALSE)))</f>
        <v/>
      </c>
      <c r="AM425" s="163"/>
    </row>
    <row r="426" spans="1:39" x14ac:dyDescent="0.25">
      <c r="A426" s="154">
        <f t="shared" si="79"/>
        <v>420</v>
      </c>
      <c r="B426" s="203"/>
      <c r="C426" s="209"/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7" t="str">
        <f>IF(V426="","",IF((VLOOKUP(V426,'Tree height category'!$E$2:$F$77,2,FALSE))=0,"",(VLOOKUP(V426,'Tree height category'!$E$2:$F$77,2,FALSE))))</f>
        <v/>
      </c>
      <c r="O426" s="207" t="str">
        <f>IF(B426="","",(IF('SEB Sheet'!B$11="","",VLOOKUP('SEB Sheet'!B$11,'IBRA %'!A$4:E$385,4,FALSE))))</f>
        <v/>
      </c>
      <c r="P426" s="27"/>
      <c r="Q426" s="136" t="str">
        <f t="shared" si="68"/>
        <v/>
      </c>
      <c r="R426" s="22">
        <f t="shared" si="69"/>
        <v>0</v>
      </c>
      <c r="S426" s="139" t="str">
        <f t="shared" si="70"/>
        <v/>
      </c>
      <c r="T426" s="39" t="str">
        <f t="shared" si="71"/>
        <v/>
      </c>
      <c r="U426" s="137" t="str">
        <f t="shared" si="72"/>
        <v/>
      </c>
      <c r="V426" s="24" t="str">
        <f>IF(B426="","",VLOOKUP(B426,'Tree height category'!$A$2:$E$83,5,FALSE))</f>
        <v/>
      </c>
      <c r="W426" s="137" t="str">
        <f t="shared" si="77"/>
        <v/>
      </c>
      <c r="X426" s="137" t="str">
        <f t="shared" si="78"/>
        <v/>
      </c>
      <c r="Y426" s="23" t="str">
        <f t="shared" si="73"/>
        <v/>
      </c>
      <c r="Z426" s="25" t="str">
        <f t="shared" si="74"/>
        <v/>
      </c>
      <c r="AA426" s="26" t="str">
        <f t="shared" si="75"/>
        <v/>
      </c>
      <c r="AB426" s="221" t="str">
        <f t="shared" si="76"/>
        <v/>
      </c>
      <c r="AC426" s="26" t="str">
        <f>IF(P426="","",('SEB Sheet'!$B$8*(AA426*P426)*(IF(C426="",1,C426))))</f>
        <v/>
      </c>
      <c r="AD426" s="158" t="str">
        <f>IF(P426="","",((AC426/'SEB Sheet'!$B$9*'SEB Sheet'!$B$5/1000*'SEB Sheet'!$B$7*'SEB Sheet'!$B$6))*1.055)</f>
        <v/>
      </c>
      <c r="AE426" s="146"/>
      <c r="AF426" s="146"/>
      <c r="AG426" s="147" t="str">
        <f>IF(B426="","",(VLOOKUP(B426,'Tree height category'!$A$2:$C$83,2,FALSE)))</f>
        <v/>
      </c>
      <c r="AH426" s="148" t="str">
        <f>IF(B426="","",(VLOOKUP(B426,'Tree height category'!$A$2:$C$83,3,FALSE)))</f>
        <v/>
      </c>
      <c r="AI426" s="161"/>
      <c r="AJ426" s="161"/>
      <c r="AK426" s="161"/>
      <c r="AL426" s="162" t="str">
        <f>IF(B426="","",(VLOOKUP(B426,'Tree height category'!$A$2:$G$77,7,FALSE)))</f>
        <v/>
      </c>
      <c r="AM426" s="163"/>
    </row>
    <row r="427" spans="1:39" x14ac:dyDescent="0.25">
      <c r="A427" s="154">
        <f t="shared" si="79"/>
        <v>421</v>
      </c>
      <c r="B427" s="203"/>
      <c r="C427" s="209"/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7" t="str">
        <f>IF(V427="","",IF((VLOOKUP(V427,'Tree height category'!$E$2:$F$77,2,FALSE))=0,"",(VLOOKUP(V427,'Tree height category'!$E$2:$F$77,2,FALSE))))</f>
        <v/>
      </c>
      <c r="O427" s="207" t="str">
        <f>IF(B427="","",(IF('SEB Sheet'!B$11="","",VLOOKUP('SEB Sheet'!B$11,'IBRA %'!A$4:E$385,4,FALSE))))</f>
        <v/>
      </c>
      <c r="P427" s="27"/>
      <c r="Q427" s="136" t="str">
        <f t="shared" si="68"/>
        <v/>
      </c>
      <c r="R427" s="22">
        <f t="shared" si="69"/>
        <v>0</v>
      </c>
      <c r="S427" s="139" t="str">
        <f t="shared" si="70"/>
        <v/>
      </c>
      <c r="T427" s="39" t="str">
        <f t="shared" si="71"/>
        <v/>
      </c>
      <c r="U427" s="137" t="str">
        <f t="shared" si="72"/>
        <v/>
      </c>
      <c r="V427" s="24" t="str">
        <f>IF(B427="","",VLOOKUP(B427,'Tree height category'!$A$2:$E$83,5,FALSE))</f>
        <v/>
      </c>
      <c r="W427" s="137" t="str">
        <f t="shared" si="77"/>
        <v/>
      </c>
      <c r="X427" s="137" t="str">
        <f t="shared" si="78"/>
        <v/>
      </c>
      <c r="Y427" s="23" t="str">
        <f t="shared" si="73"/>
        <v/>
      </c>
      <c r="Z427" s="25" t="str">
        <f t="shared" si="74"/>
        <v/>
      </c>
      <c r="AA427" s="26" t="str">
        <f t="shared" si="75"/>
        <v/>
      </c>
      <c r="AB427" s="221" t="str">
        <f t="shared" si="76"/>
        <v/>
      </c>
      <c r="AC427" s="26" t="str">
        <f>IF(P427="","",('SEB Sheet'!$B$8*(AA427*P427)*(IF(C427="",1,C427))))</f>
        <v/>
      </c>
      <c r="AD427" s="158" t="str">
        <f>IF(P427="","",((AC427/'SEB Sheet'!$B$9*'SEB Sheet'!$B$5/1000*'SEB Sheet'!$B$7*'SEB Sheet'!$B$6))*1.055)</f>
        <v/>
      </c>
      <c r="AE427" s="146"/>
      <c r="AF427" s="146"/>
      <c r="AG427" s="147" t="str">
        <f>IF(B427="","",(VLOOKUP(B427,'Tree height category'!$A$2:$C$83,2,FALSE)))</f>
        <v/>
      </c>
      <c r="AH427" s="148" t="str">
        <f>IF(B427="","",(VLOOKUP(B427,'Tree height category'!$A$2:$C$83,3,FALSE)))</f>
        <v/>
      </c>
      <c r="AI427" s="161"/>
      <c r="AJ427" s="161"/>
      <c r="AK427" s="161"/>
      <c r="AL427" s="162" t="str">
        <f>IF(B427="","",(VLOOKUP(B427,'Tree height category'!$A$2:$G$77,7,FALSE)))</f>
        <v/>
      </c>
      <c r="AM427" s="163"/>
    </row>
    <row r="428" spans="1:39" x14ac:dyDescent="0.25">
      <c r="A428" s="154">
        <f t="shared" si="79"/>
        <v>422</v>
      </c>
      <c r="B428" s="203"/>
      <c r="C428" s="209"/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7" t="str">
        <f>IF(V428="","",IF((VLOOKUP(V428,'Tree height category'!$E$2:$F$77,2,FALSE))=0,"",(VLOOKUP(V428,'Tree height category'!$E$2:$F$77,2,FALSE))))</f>
        <v/>
      </c>
      <c r="O428" s="207" t="str">
        <f>IF(B428="","",(IF('SEB Sheet'!B$11="","",VLOOKUP('SEB Sheet'!B$11,'IBRA %'!A$4:E$385,4,FALSE))))</f>
        <v/>
      </c>
      <c r="P428" s="27"/>
      <c r="Q428" s="136" t="str">
        <f t="shared" si="68"/>
        <v/>
      </c>
      <c r="R428" s="22">
        <f t="shared" si="69"/>
        <v>0</v>
      </c>
      <c r="S428" s="139" t="str">
        <f t="shared" si="70"/>
        <v/>
      </c>
      <c r="T428" s="39" t="str">
        <f t="shared" si="71"/>
        <v/>
      </c>
      <c r="U428" s="137" t="str">
        <f t="shared" si="72"/>
        <v/>
      </c>
      <c r="V428" s="24" t="str">
        <f>IF(B428="","",VLOOKUP(B428,'Tree height category'!$A$2:$E$83,5,FALSE))</f>
        <v/>
      </c>
      <c r="W428" s="137" t="str">
        <f t="shared" si="77"/>
        <v/>
      </c>
      <c r="X428" s="137" t="str">
        <f t="shared" si="78"/>
        <v/>
      </c>
      <c r="Y428" s="23" t="str">
        <f t="shared" si="73"/>
        <v/>
      </c>
      <c r="Z428" s="25" t="str">
        <f t="shared" si="74"/>
        <v/>
      </c>
      <c r="AA428" s="26" t="str">
        <f t="shared" si="75"/>
        <v/>
      </c>
      <c r="AB428" s="221" t="str">
        <f t="shared" si="76"/>
        <v/>
      </c>
      <c r="AC428" s="26" t="str">
        <f>IF(P428="","",('SEB Sheet'!$B$8*(AA428*P428)*(IF(C428="",1,C428))))</f>
        <v/>
      </c>
      <c r="AD428" s="158" t="str">
        <f>IF(P428="","",((AC428/'SEB Sheet'!$B$9*'SEB Sheet'!$B$5/1000*'SEB Sheet'!$B$7*'SEB Sheet'!$B$6))*1.055)</f>
        <v/>
      </c>
      <c r="AE428" s="146"/>
      <c r="AF428" s="146"/>
      <c r="AG428" s="147" t="str">
        <f>IF(B428="","",(VLOOKUP(B428,'Tree height category'!$A$2:$C$83,2,FALSE)))</f>
        <v/>
      </c>
      <c r="AH428" s="148" t="str">
        <f>IF(B428="","",(VLOOKUP(B428,'Tree height category'!$A$2:$C$83,3,FALSE)))</f>
        <v/>
      </c>
      <c r="AI428" s="161"/>
      <c r="AJ428" s="161"/>
      <c r="AK428" s="161"/>
      <c r="AL428" s="162" t="str">
        <f>IF(B428="","",(VLOOKUP(B428,'Tree height category'!$A$2:$G$77,7,FALSE)))</f>
        <v/>
      </c>
      <c r="AM428" s="163"/>
    </row>
    <row r="429" spans="1:39" x14ac:dyDescent="0.25">
      <c r="A429" s="154">
        <f t="shared" si="79"/>
        <v>423</v>
      </c>
      <c r="B429" s="203"/>
      <c r="C429" s="209"/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7" t="str">
        <f>IF(V429="","",IF((VLOOKUP(V429,'Tree height category'!$E$2:$F$77,2,FALSE))=0,"",(VLOOKUP(V429,'Tree height category'!$E$2:$F$77,2,FALSE))))</f>
        <v/>
      </c>
      <c r="O429" s="207" t="str">
        <f>IF(B429="","",(IF('SEB Sheet'!B$11="","",VLOOKUP('SEB Sheet'!B$11,'IBRA %'!A$4:E$385,4,FALSE))))</f>
        <v/>
      </c>
      <c r="P429" s="27"/>
      <c r="Q429" s="136" t="str">
        <f t="shared" si="68"/>
        <v/>
      </c>
      <c r="R429" s="22">
        <f t="shared" si="69"/>
        <v>0</v>
      </c>
      <c r="S429" s="139" t="str">
        <f t="shared" si="70"/>
        <v/>
      </c>
      <c r="T429" s="39" t="str">
        <f t="shared" si="71"/>
        <v/>
      </c>
      <c r="U429" s="137" t="str">
        <f t="shared" si="72"/>
        <v/>
      </c>
      <c r="V429" s="24" t="str">
        <f>IF(B429="","",VLOOKUP(B429,'Tree height category'!$A$2:$E$83,5,FALSE))</f>
        <v/>
      </c>
      <c r="W429" s="137" t="str">
        <f t="shared" si="77"/>
        <v/>
      </c>
      <c r="X429" s="137" t="str">
        <f t="shared" si="78"/>
        <v/>
      </c>
      <c r="Y429" s="23" t="str">
        <f t="shared" si="73"/>
        <v/>
      </c>
      <c r="Z429" s="25" t="str">
        <f t="shared" si="74"/>
        <v/>
      </c>
      <c r="AA429" s="26" t="str">
        <f t="shared" si="75"/>
        <v/>
      </c>
      <c r="AB429" s="221" t="str">
        <f t="shared" si="76"/>
        <v/>
      </c>
      <c r="AC429" s="26" t="str">
        <f>IF(P429="","",('SEB Sheet'!$B$8*(AA429*P429)*(IF(C429="",1,C429))))</f>
        <v/>
      </c>
      <c r="AD429" s="158" t="str">
        <f>IF(P429="","",((AC429/'SEB Sheet'!$B$9*'SEB Sheet'!$B$5/1000*'SEB Sheet'!$B$7*'SEB Sheet'!$B$6))*1.055)</f>
        <v/>
      </c>
      <c r="AE429" s="146"/>
      <c r="AF429" s="146"/>
      <c r="AG429" s="147" t="str">
        <f>IF(B429="","",(VLOOKUP(B429,'Tree height category'!$A$2:$C$83,2,FALSE)))</f>
        <v/>
      </c>
      <c r="AH429" s="148" t="str">
        <f>IF(B429="","",(VLOOKUP(B429,'Tree height category'!$A$2:$C$83,3,FALSE)))</f>
        <v/>
      </c>
      <c r="AI429" s="161"/>
      <c r="AJ429" s="161"/>
      <c r="AK429" s="161"/>
      <c r="AL429" s="162" t="str">
        <f>IF(B429="","",(VLOOKUP(B429,'Tree height category'!$A$2:$G$77,7,FALSE)))</f>
        <v/>
      </c>
      <c r="AM429" s="163"/>
    </row>
    <row r="430" spans="1:39" x14ac:dyDescent="0.25">
      <c r="A430" s="154">
        <f t="shared" si="79"/>
        <v>424</v>
      </c>
      <c r="B430" s="203"/>
      <c r="C430" s="209"/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7" t="str">
        <f>IF(V430="","",IF((VLOOKUP(V430,'Tree height category'!$E$2:$F$77,2,FALSE))=0,"",(VLOOKUP(V430,'Tree height category'!$E$2:$F$77,2,FALSE))))</f>
        <v/>
      </c>
      <c r="O430" s="207" t="str">
        <f>IF(B430="","",(IF('SEB Sheet'!B$11="","",VLOOKUP('SEB Sheet'!B$11,'IBRA %'!A$4:E$385,4,FALSE))))</f>
        <v/>
      </c>
      <c r="P430" s="27"/>
      <c r="Q430" s="136" t="str">
        <f t="shared" si="68"/>
        <v/>
      </c>
      <c r="R430" s="22">
        <f t="shared" si="69"/>
        <v>0</v>
      </c>
      <c r="S430" s="139" t="str">
        <f t="shared" si="70"/>
        <v/>
      </c>
      <c r="T430" s="39" t="str">
        <f t="shared" si="71"/>
        <v/>
      </c>
      <c r="U430" s="137" t="str">
        <f t="shared" si="72"/>
        <v/>
      </c>
      <c r="V430" s="24" t="str">
        <f>IF(B430="","",VLOOKUP(B430,'Tree height category'!$A$2:$E$83,5,FALSE))</f>
        <v/>
      </c>
      <c r="W430" s="137" t="str">
        <f t="shared" si="77"/>
        <v/>
      </c>
      <c r="X430" s="137" t="str">
        <f t="shared" si="78"/>
        <v/>
      </c>
      <c r="Y430" s="23" t="str">
        <f t="shared" si="73"/>
        <v/>
      </c>
      <c r="Z430" s="25" t="str">
        <f t="shared" si="74"/>
        <v/>
      </c>
      <c r="AA430" s="26" t="str">
        <f t="shared" si="75"/>
        <v/>
      </c>
      <c r="AB430" s="221" t="str">
        <f t="shared" si="76"/>
        <v/>
      </c>
      <c r="AC430" s="26" t="str">
        <f>IF(P430="","",('SEB Sheet'!$B$8*(AA430*P430)*(IF(C430="",1,C430))))</f>
        <v/>
      </c>
      <c r="AD430" s="158" t="str">
        <f>IF(P430="","",((AC430/'SEB Sheet'!$B$9*'SEB Sheet'!$B$5/1000*'SEB Sheet'!$B$7*'SEB Sheet'!$B$6))*1.055)</f>
        <v/>
      </c>
      <c r="AE430" s="146"/>
      <c r="AF430" s="146"/>
      <c r="AG430" s="147" t="str">
        <f>IF(B430="","",(VLOOKUP(B430,'Tree height category'!$A$2:$C$83,2,FALSE)))</f>
        <v/>
      </c>
      <c r="AH430" s="148" t="str">
        <f>IF(B430="","",(VLOOKUP(B430,'Tree height category'!$A$2:$C$83,3,FALSE)))</f>
        <v/>
      </c>
      <c r="AI430" s="161"/>
      <c r="AJ430" s="161"/>
      <c r="AK430" s="161"/>
      <c r="AL430" s="162" t="str">
        <f>IF(B430="","",(VLOOKUP(B430,'Tree height category'!$A$2:$G$77,7,FALSE)))</f>
        <v/>
      </c>
      <c r="AM430" s="163"/>
    </row>
    <row r="431" spans="1:39" x14ac:dyDescent="0.25">
      <c r="A431" s="154">
        <f t="shared" si="79"/>
        <v>425</v>
      </c>
      <c r="B431" s="203"/>
      <c r="C431" s="209"/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7" t="str">
        <f>IF(V431="","",IF((VLOOKUP(V431,'Tree height category'!$E$2:$F$77,2,FALSE))=0,"",(VLOOKUP(V431,'Tree height category'!$E$2:$F$77,2,FALSE))))</f>
        <v/>
      </c>
      <c r="O431" s="207" t="str">
        <f>IF(B431="","",(IF('SEB Sheet'!B$11="","",VLOOKUP('SEB Sheet'!B$11,'IBRA %'!A$4:E$385,4,FALSE))))</f>
        <v/>
      </c>
      <c r="P431" s="27"/>
      <c r="Q431" s="136" t="str">
        <f t="shared" si="68"/>
        <v/>
      </c>
      <c r="R431" s="22">
        <f t="shared" si="69"/>
        <v>0</v>
      </c>
      <c r="S431" s="139" t="str">
        <f t="shared" si="70"/>
        <v/>
      </c>
      <c r="T431" s="39" t="str">
        <f t="shared" si="71"/>
        <v/>
      </c>
      <c r="U431" s="137" t="str">
        <f t="shared" si="72"/>
        <v/>
      </c>
      <c r="V431" s="24" t="str">
        <f>IF(B431="","",VLOOKUP(B431,'Tree height category'!$A$2:$E$83,5,FALSE))</f>
        <v/>
      </c>
      <c r="W431" s="137" t="str">
        <f t="shared" si="77"/>
        <v/>
      </c>
      <c r="X431" s="137" t="str">
        <f t="shared" si="78"/>
        <v/>
      </c>
      <c r="Y431" s="23" t="str">
        <f t="shared" si="73"/>
        <v/>
      </c>
      <c r="Z431" s="25" t="str">
        <f t="shared" si="74"/>
        <v/>
      </c>
      <c r="AA431" s="26" t="str">
        <f t="shared" si="75"/>
        <v/>
      </c>
      <c r="AB431" s="221" t="str">
        <f t="shared" si="76"/>
        <v/>
      </c>
      <c r="AC431" s="26" t="str">
        <f>IF(P431="","",('SEB Sheet'!$B$8*(AA431*P431)*(IF(C431="",1,C431))))</f>
        <v/>
      </c>
      <c r="AD431" s="158" t="str">
        <f>IF(P431="","",((AC431/'SEB Sheet'!$B$9*'SEB Sheet'!$B$5/1000*'SEB Sheet'!$B$7*'SEB Sheet'!$B$6))*1.055)</f>
        <v/>
      </c>
      <c r="AE431" s="146"/>
      <c r="AF431" s="146"/>
      <c r="AG431" s="147" t="str">
        <f>IF(B431="","",(VLOOKUP(B431,'Tree height category'!$A$2:$C$83,2,FALSE)))</f>
        <v/>
      </c>
      <c r="AH431" s="148" t="str">
        <f>IF(B431="","",(VLOOKUP(B431,'Tree height category'!$A$2:$C$83,3,FALSE)))</f>
        <v/>
      </c>
      <c r="AI431" s="161"/>
      <c r="AJ431" s="161"/>
      <c r="AK431" s="161"/>
      <c r="AL431" s="162" t="str">
        <f>IF(B431="","",(VLOOKUP(B431,'Tree height category'!$A$2:$G$77,7,FALSE)))</f>
        <v/>
      </c>
      <c r="AM431" s="163"/>
    </row>
    <row r="432" spans="1:39" x14ac:dyDescent="0.25">
      <c r="A432" s="154">
        <f t="shared" si="79"/>
        <v>426</v>
      </c>
      <c r="B432" s="203"/>
      <c r="C432" s="209"/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7" t="str">
        <f>IF(V432="","",IF((VLOOKUP(V432,'Tree height category'!$E$2:$F$77,2,FALSE))=0,"",(VLOOKUP(V432,'Tree height category'!$E$2:$F$77,2,FALSE))))</f>
        <v/>
      </c>
      <c r="O432" s="207" t="str">
        <f>IF(B432="","",(IF('SEB Sheet'!B$11="","",VLOOKUP('SEB Sheet'!B$11,'IBRA %'!A$4:E$385,4,FALSE))))</f>
        <v/>
      </c>
      <c r="P432" s="27"/>
      <c r="Q432" s="136" t="str">
        <f t="shared" si="68"/>
        <v/>
      </c>
      <c r="R432" s="22">
        <f t="shared" si="69"/>
        <v>0</v>
      </c>
      <c r="S432" s="139" t="str">
        <f t="shared" si="70"/>
        <v/>
      </c>
      <c r="T432" s="39" t="str">
        <f t="shared" si="71"/>
        <v/>
      </c>
      <c r="U432" s="137" t="str">
        <f t="shared" si="72"/>
        <v/>
      </c>
      <c r="V432" s="24" t="str">
        <f>IF(B432="","",VLOOKUP(B432,'Tree height category'!$A$2:$E$83,5,FALSE))</f>
        <v/>
      </c>
      <c r="W432" s="137" t="str">
        <f t="shared" si="77"/>
        <v/>
      </c>
      <c r="X432" s="137" t="str">
        <f t="shared" si="78"/>
        <v/>
      </c>
      <c r="Y432" s="23" t="str">
        <f t="shared" si="73"/>
        <v/>
      </c>
      <c r="Z432" s="25" t="str">
        <f t="shared" si="74"/>
        <v/>
      </c>
      <c r="AA432" s="26" t="str">
        <f t="shared" si="75"/>
        <v/>
      </c>
      <c r="AB432" s="221" t="str">
        <f t="shared" si="76"/>
        <v/>
      </c>
      <c r="AC432" s="26" t="str">
        <f>IF(P432="","",('SEB Sheet'!$B$8*(AA432*P432)*(IF(C432="",1,C432))))</f>
        <v/>
      </c>
      <c r="AD432" s="158" t="str">
        <f>IF(P432="","",((AC432/'SEB Sheet'!$B$9*'SEB Sheet'!$B$5/1000*'SEB Sheet'!$B$7*'SEB Sheet'!$B$6))*1.055)</f>
        <v/>
      </c>
      <c r="AE432" s="146"/>
      <c r="AF432" s="146"/>
      <c r="AG432" s="147" t="str">
        <f>IF(B432="","",(VLOOKUP(B432,'Tree height category'!$A$2:$C$83,2,FALSE)))</f>
        <v/>
      </c>
      <c r="AH432" s="148" t="str">
        <f>IF(B432="","",(VLOOKUP(B432,'Tree height category'!$A$2:$C$83,3,FALSE)))</f>
        <v/>
      </c>
      <c r="AI432" s="161"/>
      <c r="AJ432" s="161"/>
      <c r="AK432" s="161"/>
      <c r="AL432" s="162" t="str">
        <f>IF(B432="","",(VLOOKUP(B432,'Tree height category'!$A$2:$G$77,7,FALSE)))</f>
        <v/>
      </c>
      <c r="AM432" s="163"/>
    </row>
    <row r="433" spans="1:39" x14ac:dyDescent="0.25">
      <c r="A433" s="154">
        <f t="shared" si="79"/>
        <v>427</v>
      </c>
      <c r="B433" s="203"/>
      <c r="C433" s="209"/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7" t="str">
        <f>IF(V433="","",IF((VLOOKUP(V433,'Tree height category'!$E$2:$F$77,2,FALSE))=0,"",(VLOOKUP(V433,'Tree height category'!$E$2:$F$77,2,FALSE))))</f>
        <v/>
      </c>
      <c r="O433" s="207" t="str">
        <f>IF(B433="","",(IF('SEB Sheet'!B$11="","",VLOOKUP('SEB Sheet'!B$11,'IBRA %'!A$4:E$385,4,FALSE))))</f>
        <v/>
      </c>
      <c r="P433" s="27"/>
      <c r="Q433" s="136" t="str">
        <f t="shared" si="68"/>
        <v/>
      </c>
      <c r="R433" s="22">
        <f t="shared" si="69"/>
        <v>0</v>
      </c>
      <c r="S433" s="139" t="str">
        <f t="shared" si="70"/>
        <v/>
      </c>
      <c r="T433" s="39" t="str">
        <f t="shared" si="71"/>
        <v/>
      </c>
      <c r="U433" s="137" t="str">
        <f t="shared" si="72"/>
        <v/>
      </c>
      <c r="V433" s="24" t="str">
        <f>IF(B433="","",VLOOKUP(B433,'Tree height category'!$A$2:$E$83,5,FALSE))</f>
        <v/>
      </c>
      <c r="W433" s="137" t="str">
        <f t="shared" si="77"/>
        <v/>
      </c>
      <c r="X433" s="137" t="str">
        <f t="shared" si="78"/>
        <v/>
      </c>
      <c r="Y433" s="23" t="str">
        <f t="shared" si="73"/>
        <v/>
      </c>
      <c r="Z433" s="25" t="str">
        <f t="shared" si="74"/>
        <v/>
      </c>
      <c r="AA433" s="26" t="str">
        <f t="shared" si="75"/>
        <v/>
      </c>
      <c r="AB433" s="221" t="str">
        <f t="shared" si="76"/>
        <v/>
      </c>
      <c r="AC433" s="26" t="str">
        <f>IF(P433="","",('SEB Sheet'!$B$8*(AA433*P433)*(IF(C433="",1,C433))))</f>
        <v/>
      </c>
      <c r="AD433" s="158" t="str">
        <f>IF(P433="","",((AC433/'SEB Sheet'!$B$9*'SEB Sheet'!$B$5/1000*'SEB Sheet'!$B$7*'SEB Sheet'!$B$6))*1.055)</f>
        <v/>
      </c>
      <c r="AE433" s="146"/>
      <c r="AF433" s="146"/>
      <c r="AG433" s="147" t="str">
        <f>IF(B433="","",(VLOOKUP(B433,'Tree height category'!$A$2:$C$83,2,FALSE)))</f>
        <v/>
      </c>
      <c r="AH433" s="148" t="str">
        <f>IF(B433="","",(VLOOKUP(B433,'Tree height category'!$A$2:$C$83,3,FALSE)))</f>
        <v/>
      </c>
      <c r="AI433" s="161"/>
      <c r="AJ433" s="161"/>
      <c r="AK433" s="161"/>
      <c r="AL433" s="162" t="str">
        <f>IF(B433="","",(VLOOKUP(B433,'Tree height category'!$A$2:$G$77,7,FALSE)))</f>
        <v/>
      </c>
      <c r="AM433" s="163"/>
    </row>
    <row r="434" spans="1:39" x14ac:dyDescent="0.25">
      <c r="A434" s="154">
        <f t="shared" si="79"/>
        <v>428</v>
      </c>
      <c r="B434" s="203"/>
      <c r="C434" s="209"/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7" t="str">
        <f>IF(V434="","",IF((VLOOKUP(V434,'Tree height category'!$E$2:$F$77,2,FALSE))=0,"",(VLOOKUP(V434,'Tree height category'!$E$2:$F$77,2,FALSE))))</f>
        <v/>
      </c>
      <c r="O434" s="207" t="str">
        <f>IF(B434="","",(IF('SEB Sheet'!B$11="","",VLOOKUP('SEB Sheet'!B$11,'IBRA %'!A$4:E$385,4,FALSE))))</f>
        <v/>
      </c>
      <c r="P434" s="27"/>
      <c r="Q434" s="136" t="str">
        <f t="shared" si="68"/>
        <v/>
      </c>
      <c r="R434" s="22">
        <f t="shared" si="69"/>
        <v>0</v>
      </c>
      <c r="S434" s="139" t="str">
        <f t="shared" si="70"/>
        <v/>
      </c>
      <c r="T434" s="39" t="str">
        <f t="shared" si="71"/>
        <v/>
      </c>
      <c r="U434" s="137" t="str">
        <f t="shared" si="72"/>
        <v/>
      </c>
      <c r="V434" s="24" t="str">
        <f>IF(B434="","",VLOOKUP(B434,'Tree height category'!$A$2:$E$83,5,FALSE))</f>
        <v/>
      </c>
      <c r="W434" s="137" t="str">
        <f t="shared" si="77"/>
        <v/>
      </c>
      <c r="X434" s="137" t="str">
        <f t="shared" si="78"/>
        <v/>
      </c>
      <c r="Y434" s="23" t="str">
        <f t="shared" si="73"/>
        <v/>
      </c>
      <c r="Z434" s="25" t="str">
        <f t="shared" si="74"/>
        <v/>
      </c>
      <c r="AA434" s="26" t="str">
        <f t="shared" si="75"/>
        <v/>
      </c>
      <c r="AB434" s="221" t="str">
        <f t="shared" si="76"/>
        <v/>
      </c>
      <c r="AC434" s="26" t="str">
        <f>IF(P434="","",('SEB Sheet'!$B$8*(AA434*P434)*(IF(C434="",1,C434))))</f>
        <v/>
      </c>
      <c r="AD434" s="158" t="str">
        <f>IF(P434="","",((AC434/'SEB Sheet'!$B$9*'SEB Sheet'!$B$5/1000*'SEB Sheet'!$B$7*'SEB Sheet'!$B$6))*1.055)</f>
        <v/>
      </c>
      <c r="AE434" s="146"/>
      <c r="AF434" s="146"/>
      <c r="AG434" s="147" t="str">
        <f>IF(B434="","",(VLOOKUP(B434,'Tree height category'!$A$2:$C$83,2,FALSE)))</f>
        <v/>
      </c>
      <c r="AH434" s="148" t="str">
        <f>IF(B434="","",(VLOOKUP(B434,'Tree height category'!$A$2:$C$83,3,FALSE)))</f>
        <v/>
      </c>
      <c r="AI434" s="161"/>
      <c r="AJ434" s="161"/>
      <c r="AK434" s="161"/>
      <c r="AL434" s="162" t="str">
        <f>IF(B434="","",(VLOOKUP(B434,'Tree height category'!$A$2:$G$77,7,FALSE)))</f>
        <v/>
      </c>
      <c r="AM434" s="163"/>
    </row>
    <row r="435" spans="1:39" x14ac:dyDescent="0.25">
      <c r="A435" s="154">
        <f t="shared" si="79"/>
        <v>429</v>
      </c>
      <c r="B435" s="203"/>
      <c r="C435" s="209"/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7" t="str">
        <f>IF(V435="","",IF((VLOOKUP(V435,'Tree height category'!$E$2:$F$77,2,FALSE))=0,"",(VLOOKUP(V435,'Tree height category'!$E$2:$F$77,2,FALSE))))</f>
        <v/>
      </c>
      <c r="O435" s="207" t="str">
        <f>IF(B435="","",(IF('SEB Sheet'!B$11="","",VLOOKUP('SEB Sheet'!B$11,'IBRA %'!A$4:E$385,4,FALSE))))</f>
        <v/>
      </c>
      <c r="P435" s="27"/>
      <c r="Q435" s="136" t="str">
        <f t="shared" si="68"/>
        <v/>
      </c>
      <c r="R435" s="22">
        <f t="shared" si="69"/>
        <v>0</v>
      </c>
      <c r="S435" s="139" t="str">
        <f t="shared" si="70"/>
        <v/>
      </c>
      <c r="T435" s="39" t="str">
        <f t="shared" si="71"/>
        <v/>
      </c>
      <c r="U435" s="137" t="str">
        <f t="shared" si="72"/>
        <v/>
      </c>
      <c r="V435" s="24" t="str">
        <f>IF(B435="","",VLOOKUP(B435,'Tree height category'!$A$2:$E$83,5,FALSE))</f>
        <v/>
      </c>
      <c r="W435" s="137" t="str">
        <f t="shared" si="77"/>
        <v/>
      </c>
      <c r="X435" s="137" t="str">
        <f t="shared" si="78"/>
        <v/>
      </c>
      <c r="Y435" s="23" t="str">
        <f t="shared" si="73"/>
        <v/>
      </c>
      <c r="Z435" s="25" t="str">
        <f t="shared" si="74"/>
        <v/>
      </c>
      <c r="AA435" s="26" t="str">
        <f t="shared" si="75"/>
        <v/>
      </c>
      <c r="AB435" s="221" t="str">
        <f t="shared" si="76"/>
        <v/>
      </c>
      <c r="AC435" s="26" t="str">
        <f>IF(P435="","",('SEB Sheet'!$B$8*(AA435*P435)*(IF(C435="",1,C435))))</f>
        <v/>
      </c>
      <c r="AD435" s="158" t="str">
        <f>IF(P435="","",((AC435/'SEB Sheet'!$B$9*'SEB Sheet'!$B$5/1000*'SEB Sheet'!$B$7*'SEB Sheet'!$B$6))*1.055)</f>
        <v/>
      </c>
      <c r="AE435" s="146"/>
      <c r="AF435" s="146"/>
      <c r="AG435" s="147" t="str">
        <f>IF(B435="","",(VLOOKUP(B435,'Tree height category'!$A$2:$C$83,2,FALSE)))</f>
        <v/>
      </c>
      <c r="AH435" s="148" t="str">
        <f>IF(B435="","",(VLOOKUP(B435,'Tree height category'!$A$2:$C$83,3,FALSE)))</f>
        <v/>
      </c>
      <c r="AI435" s="161"/>
      <c r="AJ435" s="161"/>
      <c r="AK435" s="161"/>
      <c r="AL435" s="162" t="str">
        <f>IF(B435="","",(VLOOKUP(B435,'Tree height category'!$A$2:$G$77,7,FALSE)))</f>
        <v/>
      </c>
      <c r="AM435" s="163"/>
    </row>
    <row r="436" spans="1:39" x14ac:dyDescent="0.25">
      <c r="A436" s="154">
        <f t="shared" si="79"/>
        <v>430</v>
      </c>
      <c r="B436" s="203"/>
      <c r="C436" s="209"/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7" t="str">
        <f>IF(V436="","",IF((VLOOKUP(V436,'Tree height category'!$E$2:$F$77,2,FALSE))=0,"",(VLOOKUP(V436,'Tree height category'!$E$2:$F$77,2,FALSE))))</f>
        <v/>
      </c>
      <c r="O436" s="207" t="str">
        <f>IF(B436="","",(IF('SEB Sheet'!B$11="","",VLOOKUP('SEB Sheet'!B$11,'IBRA %'!A$4:E$385,4,FALSE))))</f>
        <v/>
      </c>
      <c r="P436" s="27"/>
      <c r="Q436" s="136" t="str">
        <f t="shared" si="68"/>
        <v/>
      </c>
      <c r="R436" s="22">
        <f t="shared" si="69"/>
        <v>0</v>
      </c>
      <c r="S436" s="139" t="str">
        <f t="shared" si="70"/>
        <v/>
      </c>
      <c r="T436" s="39" t="str">
        <f t="shared" si="71"/>
        <v/>
      </c>
      <c r="U436" s="137" t="str">
        <f t="shared" si="72"/>
        <v/>
      </c>
      <c r="V436" s="24" t="str">
        <f>IF(B436="","",VLOOKUP(B436,'Tree height category'!$A$2:$E$83,5,FALSE))</f>
        <v/>
      </c>
      <c r="W436" s="137" t="str">
        <f t="shared" si="77"/>
        <v/>
      </c>
      <c r="X436" s="137" t="str">
        <f t="shared" si="78"/>
        <v/>
      </c>
      <c r="Y436" s="23" t="str">
        <f t="shared" si="73"/>
        <v/>
      </c>
      <c r="Z436" s="25" t="str">
        <f t="shared" si="74"/>
        <v/>
      </c>
      <c r="AA436" s="26" t="str">
        <f t="shared" si="75"/>
        <v/>
      </c>
      <c r="AB436" s="221" t="str">
        <f t="shared" si="76"/>
        <v/>
      </c>
      <c r="AC436" s="26" t="str">
        <f>IF(P436="","",('SEB Sheet'!$B$8*(AA436*P436)*(IF(C436="",1,C436))))</f>
        <v/>
      </c>
      <c r="AD436" s="158" t="str">
        <f>IF(P436="","",((AC436/'SEB Sheet'!$B$9*'SEB Sheet'!$B$5/1000*'SEB Sheet'!$B$7*'SEB Sheet'!$B$6))*1.055)</f>
        <v/>
      </c>
      <c r="AE436" s="146"/>
      <c r="AF436" s="146"/>
      <c r="AG436" s="147" t="str">
        <f>IF(B436="","",(VLOOKUP(B436,'Tree height category'!$A$2:$C$83,2,FALSE)))</f>
        <v/>
      </c>
      <c r="AH436" s="148" t="str">
        <f>IF(B436="","",(VLOOKUP(B436,'Tree height category'!$A$2:$C$83,3,FALSE)))</f>
        <v/>
      </c>
      <c r="AI436" s="161"/>
      <c r="AJ436" s="161"/>
      <c r="AK436" s="161"/>
      <c r="AL436" s="162" t="str">
        <f>IF(B436="","",(VLOOKUP(B436,'Tree height category'!$A$2:$G$77,7,FALSE)))</f>
        <v/>
      </c>
      <c r="AM436" s="163"/>
    </row>
    <row r="437" spans="1:39" x14ac:dyDescent="0.25">
      <c r="A437" s="154">
        <f t="shared" si="79"/>
        <v>431</v>
      </c>
      <c r="B437" s="203"/>
      <c r="C437" s="209"/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7" t="str">
        <f>IF(V437="","",IF((VLOOKUP(V437,'Tree height category'!$E$2:$F$77,2,FALSE))=0,"",(VLOOKUP(V437,'Tree height category'!$E$2:$F$77,2,FALSE))))</f>
        <v/>
      </c>
      <c r="O437" s="207" t="str">
        <f>IF(B437="","",(IF('SEB Sheet'!B$11="","",VLOOKUP('SEB Sheet'!B$11,'IBRA %'!A$4:E$385,4,FALSE))))</f>
        <v/>
      </c>
      <c r="P437" s="27"/>
      <c r="Q437" s="136" t="str">
        <f t="shared" si="68"/>
        <v/>
      </c>
      <c r="R437" s="22">
        <f t="shared" si="69"/>
        <v>0</v>
      </c>
      <c r="S437" s="139" t="str">
        <f t="shared" si="70"/>
        <v/>
      </c>
      <c r="T437" s="39" t="str">
        <f t="shared" si="71"/>
        <v/>
      </c>
      <c r="U437" s="137" t="str">
        <f t="shared" si="72"/>
        <v/>
      </c>
      <c r="V437" s="24" t="str">
        <f>IF(B437="","",VLOOKUP(B437,'Tree height category'!$A$2:$E$83,5,FALSE))</f>
        <v/>
      </c>
      <c r="W437" s="137" t="str">
        <f t="shared" si="77"/>
        <v/>
      </c>
      <c r="X437" s="137" t="str">
        <f t="shared" si="78"/>
        <v/>
      </c>
      <c r="Y437" s="23" t="str">
        <f t="shared" si="73"/>
        <v/>
      </c>
      <c r="Z437" s="25" t="str">
        <f t="shared" si="74"/>
        <v/>
      </c>
      <c r="AA437" s="26" t="str">
        <f t="shared" si="75"/>
        <v/>
      </c>
      <c r="AB437" s="221" t="str">
        <f t="shared" si="76"/>
        <v/>
      </c>
      <c r="AC437" s="26" t="str">
        <f>IF(P437="","",('SEB Sheet'!$B$8*(AA437*P437)*(IF(C437="",1,C437))))</f>
        <v/>
      </c>
      <c r="AD437" s="158" t="str">
        <f>IF(P437="","",((AC437/'SEB Sheet'!$B$9*'SEB Sheet'!$B$5/1000*'SEB Sheet'!$B$7*'SEB Sheet'!$B$6))*1.055)</f>
        <v/>
      </c>
      <c r="AE437" s="146"/>
      <c r="AF437" s="146"/>
      <c r="AG437" s="147" t="str">
        <f>IF(B437="","",(VLOOKUP(B437,'Tree height category'!$A$2:$C$83,2,FALSE)))</f>
        <v/>
      </c>
      <c r="AH437" s="148" t="str">
        <f>IF(B437="","",(VLOOKUP(B437,'Tree height category'!$A$2:$C$83,3,FALSE)))</f>
        <v/>
      </c>
      <c r="AI437" s="161"/>
      <c r="AJ437" s="161"/>
      <c r="AK437" s="161"/>
      <c r="AL437" s="162" t="str">
        <f>IF(B437="","",(VLOOKUP(B437,'Tree height category'!$A$2:$G$77,7,FALSE)))</f>
        <v/>
      </c>
      <c r="AM437" s="163"/>
    </row>
    <row r="438" spans="1:39" x14ac:dyDescent="0.25">
      <c r="A438" s="154">
        <f t="shared" si="79"/>
        <v>432</v>
      </c>
      <c r="B438" s="203"/>
      <c r="C438" s="209"/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7" t="str">
        <f>IF(V438="","",IF((VLOOKUP(V438,'Tree height category'!$E$2:$F$77,2,FALSE))=0,"",(VLOOKUP(V438,'Tree height category'!$E$2:$F$77,2,FALSE))))</f>
        <v/>
      </c>
      <c r="O438" s="207" t="str">
        <f>IF(B438="","",(IF('SEB Sheet'!B$11="","",VLOOKUP('SEB Sheet'!B$11,'IBRA %'!A$4:E$385,4,FALSE))))</f>
        <v/>
      </c>
      <c r="P438" s="27"/>
      <c r="Q438" s="136" t="str">
        <f t="shared" si="68"/>
        <v/>
      </c>
      <c r="R438" s="22">
        <f t="shared" si="69"/>
        <v>0</v>
      </c>
      <c r="S438" s="139" t="str">
        <f t="shared" si="70"/>
        <v/>
      </c>
      <c r="T438" s="39" t="str">
        <f t="shared" si="71"/>
        <v/>
      </c>
      <c r="U438" s="137" t="str">
        <f t="shared" si="72"/>
        <v/>
      </c>
      <c r="V438" s="24" t="str">
        <f>IF(B438="","",VLOOKUP(B438,'Tree height category'!$A$2:$E$83,5,FALSE))</f>
        <v/>
      </c>
      <c r="W438" s="137" t="str">
        <f t="shared" si="77"/>
        <v/>
      </c>
      <c r="X438" s="137" t="str">
        <f t="shared" si="78"/>
        <v/>
      </c>
      <c r="Y438" s="23" t="str">
        <f t="shared" si="73"/>
        <v/>
      </c>
      <c r="Z438" s="25" t="str">
        <f t="shared" si="74"/>
        <v/>
      </c>
      <c r="AA438" s="26" t="str">
        <f t="shared" si="75"/>
        <v/>
      </c>
      <c r="AB438" s="221" t="str">
        <f t="shared" si="76"/>
        <v/>
      </c>
      <c r="AC438" s="26" t="str">
        <f>IF(P438="","",('SEB Sheet'!$B$8*(AA438*P438)*(IF(C438="",1,C438))))</f>
        <v/>
      </c>
      <c r="AD438" s="158" t="str">
        <f>IF(P438="","",((AC438/'SEB Sheet'!$B$9*'SEB Sheet'!$B$5/1000*'SEB Sheet'!$B$7*'SEB Sheet'!$B$6))*1.055)</f>
        <v/>
      </c>
      <c r="AE438" s="146"/>
      <c r="AF438" s="146"/>
      <c r="AG438" s="147" t="str">
        <f>IF(B438="","",(VLOOKUP(B438,'Tree height category'!$A$2:$C$83,2,FALSE)))</f>
        <v/>
      </c>
      <c r="AH438" s="148" t="str">
        <f>IF(B438="","",(VLOOKUP(B438,'Tree height category'!$A$2:$C$83,3,FALSE)))</f>
        <v/>
      </c>
      <c r="AI438" s="161"/>
      <c r="AJ438" s="161"/>
      <c r="AK438" s="161"/>
      <c r="AL438" s="162" t="str">
        <f>IF(B438="","",(VLOOKUP(B438,'Tree height category'!$A$2:$G$77,7,FALSE)))</f>
        <v/>
      </c>
      <c r="AM438" s="163"/>
    </row>
    <row r="439" spans="1:39" x14ac:dyDescent="0.25">
      <c r="A439" s="154">
        <f t="shared" si="79"/>
        <v>433</v>
      </c>
      <c r="B439" s="203"/>
      <c r="C439" s="209"/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7" t="str">
        <f>IF(V439="","",IF((VLOOKUP(V439,'Tree height category'!$E$2:$F$77,2,FALSE))=0,"",(VLOOKUP(V439,'Tree height category'!$E$2:$F$77,2,FALSE))))</f>
        <v/>
      </c>
      <c r="O439" s="207" t="str">
        <f>IF(B439="","",(IF('SEB Sheet'!B$11="","",VLOOKUP('SEB Sheet'!B$11,'IBRA %'!A$4:E$385,4,FALSE))))</f>
        <v/>
      </c>
      <c r="P439" s="27"/>
      <c r="Q439" s="136" t="str">
        <f t="shared" si="68"/>
        <v/>
      </c>
      <c r="R439" s="22">
        <f t="shared" si="69"/>
        <v>0</v>
      </c>
      <c r="S439" s="139" t="str">
        <f t="shared" si="70"/>
        <v/>
      </c>
      <c r="T439" s="39" t="str">
        <f t="shared" si="71"/>
        <v/>
      </c>
      <c r="U439" s="137" t="str">
        <f t="shared" si="72"/>
        <v/>
      </c>
      <c r="V439" s="24" t="str">
        <f>IF(B439="","",VLOOKUP(B439,'Tree height category'!$A$2:$E$83,5,FALSE))</f>
        <v/>
      </c>
      <c r="W439" s="137" t="str">
        <f t="shared" si="77"/>
        <v/>
      </c>
      <c r="X439" s="137" t="str">
        <f t="shared" si="78"/>
        <v/>
      </c>
      <c r="Y439" s="23" t="str">
        <f t="shared" si="73"/>
        <v/>
      </c>
      <c r="Z439" s="25" t="str">
        <f t="shared" si="74"/>
        <v/>
      </c>
      <c r="AA439" s="26" t="str">
        <f t="shared" si="75"/>
        <v/>
      </c>
      <c r="AB439" s="221" t="str">
        <f t="shared" si="76"/>
        <v/>
      </c>
      <c r="AC439" s="26" t="str">
        <f>IF(P439="","",('SEB Sheet'!$B$8*(AA439*P439)*(IF(C439="",1,C439))))</f>
        <v/>
      </c>
      <c r="AD439" s="158" t="str">
        <f>IF(P439="","",((AC439/'SEB Sheet'!$B$9*'SEB Sheet'!$B$5/1000*'SEB Sheet'!$B$7*'SEB Sheet'!$B$6))*1.055)</f>
        <v/>
      </c>
      <c r="AE439" s="146"/>
      <c r="AF439" s="146"/>
      <c r="AG439" s="147" t="str">
        <f>IF(B439="","",(VLOOKUP(B439,'Tree height category'!$A$2:$C$83,2,FALSE)))</f>
        <v/>
      </c>
      <c r="AH439" s="148" t="str">
        <f>IF(B439="","",(VLOOKUP(B439,'Tree height category'!$A$2:$C$83,3,FALSE)))</f>
        <v/>
      </c>
      <c r="AI439" s="161"/>
      <c r="AJ439" s="161"/>
      <c r="AK439" s="161"/>
      <c r="AL439" s="162" t="str">
        <f>IF(B439="","",(VLOOKUP(B439,'Tree height category'!$A$2:$G$77,7,FALSE)))</f>
        <v/>
      </c>
      <c r="AM439" s="163"/>
    </row>
    <row r="440" spans="1:39" x14ac:dyDescent="0.25">
      <c r="A440" s="154">
        <f t="shared" si="79"/>
        <v>434</v>
      </c>
      <c r="B440" s="203"/>
      <c r="C440" s="209"/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7" t="str">
        <f>IF(V440="","",IF((VLOOKUP(V440,'Tree height category'!$E$2:$F$77,2,FALSE))=0,"",(VLOOKUP(V440,'Tree height category'!$E$2:$F$77,2,FALSE))))</f>
        <v/>
      </c>
      <c r="O440" s="207" t="str">
        <f>IF(B440="","",(IF('SEB Sheet'!B$11="","",VLOOKUP('SEB Sheet'!B$11,'IBRA %'!A$4:E$385,4,FALSE))))</f>
        <v/>
      </c>
      <c r="P440" s="27"/>
      <c r="Q440" s="136" t="str">
        <f t="shared" si="68"/>
        <v/>
      </c>
      <c r="R440" s="22">
        <f t="shared" si="69"/>
        <v>0</v>
      </c>
      <c r="S440" s="139" t="str">
        <f t="shared" si="70"/>
        <v/>
      </c>
      <c r="T440" s="39" t="str">
        <f t="shared" si="71"/>
        <v/>
      </c>
      <c r="U440" s="137" t="str">
        <f t="shared" si="72"/>
        <v/>
      </c>
      <c r="V440" s="24" t="str">
        <f>IF(B440="","",VLOOKUP(B440,'Tree height category'!$A$2:$E$83,5,FALSE))</f>
        <v/>
      </c>
      <c r="W440" s="137" t="str">
        <f t="shared" si="77"/>
        <v/>
      </c>
      <c r="X440" s="137" t="str">
        <f t="shared" si="78"/>
        <v/>
      </c>
      <c r="Y440" s="23" t="str">
        <f t="shared" si="73"/>
        <v/>
      </c>
      <c r="Z440" s="25" t="str">
        <f t="shared" si="74"/>
        <v/>
      </c>
      <c r="AA440" s="26" t="str">
        <f t="shared" si="75"/>
        <v/>
      </c>
      <c r="AB440" s="221" t="str">
        <f t="shared" si="76"/>
        <v/>
      </c>
      <c r="AC440" s="26" t="str">
        <f>IF(P440="","",('SEB Sheet'!$B$8*(AA440*P440)*(IF(C440="",1,C440))))</f>
        <v/>
      </c>
      <c r="AD440" s="158" t="str">
        <f>IF(P440="","",((AC440/'SEB Sheet'!$B$9*'SEB Sheet'!$B$5/1000*'SEB Sheet'!$B$7*'SEB Sheet'!$B$6))*1.055)</f>
        <v/>
      </c>
      <c r="AE440" s="146"/>
      <c r="AF440" s="146"/>
      <c r="AG440" s="147" t="str">
        <f>IF(B440="","",(VLOOKUP(B440,'Tree height category'!$A$2:$C$83,2,FALSE)))</f>
        <v/>
      </c>
      <c r="AH440" s="148" t="str">
        <f>IF(B440="","",(VLOOKUP(B440,'Tree height category'!$A$2:$C$83,3,FALSE)))</f>
        <v/>
      </c>
      <c r="AI440" s="161"/>
      <c r="AJ440" s="161"/>
      <c r="AK440" s="161"/>
      <c r="AL440" s="162" t="str">
        <f>IF(B440="","",(VLOOKUP(B440,'Tree height category'!$A$2:$G$77,7,FALSE)))</f>
        <v/>
      </c>
      <c r="AM440" s="163"/>
    </row>
    <row r="441" spans="1:39" x14ac:dyDescent="0.25">
      <c r="A441" s="154">
        <f t="shared" si="79"/>
        <v>435</v>
      </c>
      <c r="B441" s="203"/>
      <c r="C441" s="209"/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7" t="str">
        <f>IF(V441="","",IF((VLOOKUP(V441,'Tree height category'!$E$2:$F$77,2,FALSE))=0,"",(VLOOKUP(V441,'Tree height category'!$E$2:$F$77,2,FALSE))))</f>
        <v/>
      </c>
      <c r="O441" s="207" t="str">
        <f>IF(B441="","",(IF('SEB Sheet'!B$11="","",VLOOKUP('SEB Sheet'!B$11,'IBRA %'!A$4:E$385,4,FALSE))))</f>
        <v/>
      </c>
      <c r="P441" s="27"/>
      <c r="Q441" s="136" t="str">
        <f t="shared" si="68"/>
        <v/>
      </c>
      <c r="R441" s="22">
        <f t="shared" si="69"/>
        <v>0</v>
      </c>
      <c r="S441" s="139" t="str">
        <f t="shared" si="70"/>
        <v/>
      </c>
      <c r="T441" s="39" t="str">
        <f t="shared" si="71"/>
        <v/>
      </c>
      <c r="U441" s="137" t="str">
        <f t="shared" si="72"/>
        <v/>
      </c>
      <c r="V441" s="24" t="str">
        <f>IF(B441="","",VLOOKUP(B441,'Tree height category'!$A$2:$E$83,5,FALSE))</f>
        <v/>
      </c>
      <c r="W441" s="137" t="str">
        <f t="shared" si="77"/>
        <v/>
      </c>
      <c r="X441" s="137" t="str">
        <f t="shared" si="78"/>
        <v/>
      </c>
      <c r="Y441" s="23" t="str">
        <f t="shared" si="73"/>
        <v/>
      </c>
      <c r="Z441" s="25" t="str">
        <f t="shared" si="74"/>
        <v/>
      </c>
      <c r="AA441" s="26" t="str">
        <f t="shared" si="75"/>
        <v/>
      </c>
      <c r="AB441" s="221" t="str">
        <f t="shared" si="76"/>
        <v/>
      </c>
      <c r="AC441" s="26" t="str">
        <f>IF(P441="","",('SEB Sheet'!$B$8*(AA441*P441)*(IF(C441="",1,C441))))</f>
        <v/>
      </c>
      <c r="AD441" s="158" t="str">
        <f>IF(P441="","",((AC441/'SEB Sheet'!$B$9*'SEB Sheet'!$B$5/1000*'SEB Sheet'!$B$7*'SEB Sheet'!$B$6))*1.055)</f>
        <v/>
      </c>
      <c r="AE441" s="146"/>
      <c r="AF441" s="146"/>
      <c r="AG441" s="147" t="str">
        <f>IF(B441="","",(VLOOKUP(B441,'Tree height category'!$A$2:$C$83,2,FALSE)))</f>
        <v/>
      </c>
      <c r="AH441" s="148" t="str">
        <f>IF(B441="","",(VLOOKUP(B441,'Tree height category'!$A$2:$C$83,3,FALSE)))</f>
        <v/>
      </c>
      <c r="AI441" s="161"/>
      <c r="AJ441" s="161"/>
      <c r="AK441" s="161"/>
      <c r="AL441" s="162" t="str">
        <f>IF(B441="","",(VLOOKUP(B441,'Tree height category'!$A$2:$G$77,7,FALSE)))</f>
        <v/>
      </c>
      <c r="AM441" s="163"/>
    </row>
    <row r="442" spans="1:39" x14ac:dyDescent="0.25">
      <c r="A442" s="154">
        <f t="shared" si="79"/>
        <v>436</v>
      </c>
      <c r="B442" s="203"/>
      <c r="C442" s="209"/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7" t="str">
        <f>IF(V442="","",IF((VLOOKUP(V442,'Tree height category'!$E$2:$F$77,2,FALSE))=0,"",(VLOOKUP(V442,'Tree height category'!$E$2:$F$77,2,FALSE))))</f>
        <v/>
      </c>
      <c r="O442" s="207" t="str">
        <f>IF(B442="","",(IF('SEB Sheet'!B$11="","",VLOOKUP('SEB Sheet'!B$11,'IBRA %'!A$4:E$385,4,FALSE))))</f>
        <v/>
      </c>
      <c r="P442" s="27"/>
      <c r="Q442" s="136" t="str">
        <f t="shared" si="68"/>
        <v/>
      </c>
      <c r="R442" s="22">
        <f t="shared" si="69"/>
        <v>0</v>
      </c>
      <c r="S442" s="139" t="str">
        <f t="shared" si="70"/>
        <v/>
      </c>
      <c r="T442" s="39" t="str">
        <f t="shared" si="71"/>
        <v/>
      </c>
      <c r="U442" s="137" t="str">
        <f t="shared" si="72"/>
        <v/>
      </c>
      <c r="V442" s="24" t="str">
        <f>IF(B442="","",VLOOKUP(B442,'Tree height category'!$A$2:$E$83,5,FALSE))</f>
        <v/>
      </c>
      <c r="W442" s="137" t="str">
        <f t="shared" si="77"/>
        <v/>
      </c>
      <c r="X442" s="137" t="str">
        <f t="shared" si="78"/>
        <v/>
      </c>
      <c r="Y442" s="23" t="str">
        <f t="shared" si="73"/>
        <v/>
      </c>
      <c r="Z442" s="25" t="str">
        <f t="shared" si="74"/>
        <v/>
      </c>
      <c r="AA442" s="26" t="str">
        <f t="shared" si="75"/>
        <v/>
      </c>
      <c r="AB442" s="221" t="str">
        <f t="shared" si="76"/>
        <v/>
      </c>
      <c r="AC442" s="26" t="str">
        <f>IF(P442="","",('SEB Sheet'!$B$8*(AA442*P442)*(IF(C442="",1,C442))))</f>
        <v/>
      </c>
      <c r="AD442" s="158" t="str">
        <f>IF(P442="","",((AC442/'SEB Sheet'!$B$9*'SEB Sheet'!$B$5/1000*'SEB Sheet'!$B$7*'SEB Sheet'!$B$6))*1.055)</f>
        <v/>
      </c>
      <c r="AE442" s="146"/>
      <c r="AF442" s="146"/>
      <c r="AG442" s="147" t="str">
        <f>IF(B442="","",(VLOOKUP(B442,'Tree height category'!$A$2:$C$83,2,FALSE)))</f>
        <v/>
      </c>
      <c r="AH442" s="148" t="str">
        <f>IF(B442="","",(VLOOKUP(B442,'Tree height category'!$A$2:$C$83,3,FALSE)))</f>
        <v/>
      </c>
      <c r="AI442" s="161"/>
      <c r="AJ442" s="161"/>
      <c r="AK442" s="161"/>
      <c r="AL442" s="162" t="str">
        <f>IF(B442="","",(VLOOKUP(B442,'Tree height category'!$A$2:$G$77,7,FALSE)))</f>
        <v/>
      </c>
      <c r="AM442" s="163"/>
    </row>
    <row r="443" spans="1:39" x14ac:dyDescent="0.25">
      <c r="A443" s="154">
        <f t="shared" si="79"/>
        <v>437</v>
      </c>
      <c r="B443" s="203"/>
      <c r="C443" s="209"/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7" t="str">
        <f>IF(V443="","",IF((VLOOKUP(V443,'Tree height category'!$E$2:$F$77,2,FALSE))=0,"",(VLOOKUP(V443,'Tree height category'!$E$2:$F$77,2,FALSE))))</f>
        <v/>
      </c>
      <c r="O443" s="207" t="str">
        <f>IF(B443="","",(IF('SEB Sheet'!B$11="","",VLOOKUP('SEB Sheet'!B$11,'IBRA %'!A$4:E$385,4,FALSE))))</f>
        <v/>
      </c>
      <c r="P443" s="27"/>
      <c r="Q443" s="136" t="str">
        <f t="shared" si="68"/>
        <v/>
      </c>
      <c r="R443" s="22">
        <f t="shared" si="69"/>
        <v>0</v>
      </c>
      <c r="S443" s="139" t="str">
        <f t="shared" si="70"/>
        <v/>
      </c>
      <c r="T443" s="39" t="str">
        <f t="shared" si="71"/>
        <v/>
      </c>
      <c r="U443" s="137" t="str">
        <f t="shared" si="72"/>
        <v/>
      </c>
      <c r="V443" s="24" t="str">
        <f>IF(B443="","",VLOOKUP(B443,'Tree height category'!$A$2:$E$83,5,FALSE))</f>
        <v/>
      </c>
      <c r="W443" s="137" t="str">
        <f t="shared" si="77"/>
        <v/>
      </c>
      <c r="X443" s="137" t="str">
        <f t="shared" si="78"/>
        <v/>
      </c>
      <c r="Y443" s="23" t="str">
        <f t="shared" si="73"/>
        <v/>
      </c>
      <c r="Z443" s="25" t="str">
        <f t="shared" si="74"/>
        <v/>
      </c>
      <c r="AA443" s="26" t="str">
        <f t="shared" si="75"/>
        <v/>
      </c>
      <c r="AB443" s="221" t="str">
        <f t="shared" si="76"/>
        <v/>
      </c>
      <c r="AC443" s="26" t="str">
        <f>IF(P443="","",('SEB Sheet'!$B$8*(AA443*P443)*(IF(C443="",1,C443))))</f>
        <v/>
      </c>
      <c r="AD443" s="158" t="str">
        <f>IF(P443="","",((AC443/'SEB Sheet'!$B$9*'SEB Sheet'!$B$5/1000*'SEB Sheet'!$B$7*'SEB Sheet'!$B$6))*1.055)</f>
        <v/>
      </c>
      <c r="AE443" s="146"/>
      <c r="AF443" s="146"/>
      <c r="AG443" s="147" t="str">
        <f>IF(B443="","",(VLOOKUP(B443,'Tree height category'!$A$2:$C$83,2,FALSE)))</f>
        <v/>
      </c>
      <c r="AH443" s="148" t="str">
        <f>IF(B443="","",(VLOOKUP(B443,'Tree height category'!$A$2:$C$83,3,FALSE)))</f>
        <v/>
      </c>
      <c r="AI443" s="161"/>
      <c r="AJ443" s="161"/>
      <c r="AK443" s="161"/>
      <c r="AL443" s="162" t="str">
        <f>IF(B443="","",(VLOOKUP(B443,'Tree height category'!$A$2:$G$77,7,FALSE)))</f>
        <v/>
      </c>
      <c r="AM443" s="163"/>
    </row>
    <row r="444" spans="1:39" x14ac:dyDescent="0.25">
      <c r="A444" s="154">
        <f t="shared" si="79"/>
        <v>438</v>
      </c>
      <c r="B444" s="203"/>
      <c r="C444" s="209"/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7" t="str">
        <f>IF(V444="","",IF((VLOOKUP(V444,'Tree height category'!$E$2:$F$77,2,FALSE))=0,"",(VLOOKUP(V444,'Tree height category'!$E$2:$F$77,2,FALSE))))</f>
        <v/>
      </c>
      <c r="O444" s="207" t="str">
        <f>IF(B444="","",(IF('SEB Sheet'!B$11="","",VLOOKUP('SEB Sheet'!B$11,'IBRA %'!A$4:E$385,4,FALSE))))</f>
        <v/>
      </c>
      <c r="P444" s="27"/>
      <c r="Q444" s="136" t="str">
        <f t="shared" si="68"/>
        <v/>
      </c>
      <c r="R444" s="22">
        <f t="shared" si="69"/>
        <v>0</v>
      </c>
      <c r="S444" s="139" t="str">
        <f t="shared" si="70"/>
        <v/>
      </c>
      <c r="T444" s="39" t="str">
        <f t="shared" si="71"/>
        <v/>
      </c>
      <c r="U444" s="137" t="str">
        <f t="shared" si="72"/>
        <v/>
      </c>
      <c r="V444" s="24" t="str">
        <f>IF(B444="","",VLOOKUP(B444,'Tree height category'!$A$2:$E$83,5,FALSE))</f>
        <v/>
      </c>
      <c r="W444" s="137" t="str">
        <f t="shared" si="77"/>
        <v/>
      </c>
      <c r="X444" s="137" t="str">
        <f t="shared" si="78"/>
        <v/>
      </c>
      <c r="Y444" s="23" t="str">
        <f t="shared" si="73"/>
        <v/>
      </c>
      <c r="Z444" s="25" t="str">
        <f t="shared" si="74"/>
        <v/>
      </c>
      <c r="AA444" s="26" t="str">
        <f t="shared" si="75"/>
        <v/>
      </c>
      <c r="AB444" s="221" t="str">
        <f t="shared" si="76"/>
        <v/>
      </c>
      <c r="AC444" s="26" t="str">
        <f>IF(P444="","",('SEB Sheet'!$B$8*(AA444*P444)*(IF(C444="",1,C444))))</f>
        <v/>
      </c>
      <c r="AD444" s="158" t="str">
        <f>IF(P444="","",((AC444/'SEB Sheet'!$B$9*'SEB Sheet'!$B$5/1000*'SEB Sheet'!$B$7*'SEB Sheet'!$B$6))*1.055)</f>
        <v/>
      </c>
      <c r="AE444" s="146"/>
      <c r="AF444" s="146"/>
      <c r="AG444" s="147" t="str">
        <f>IF(B444="","",(VLOOKUP(B444,'Tree height category'!$A$2:$C$83,2,FALSE)))</f>
        <v/>
      </c>
      <c r="AH444" s="148" t="str">
        <f>IF(B444="","",(VLOOKUP(B444,'Tree height category'!$A$2:$C$83,3,FALSE)))</f>
        <v/>
      </c>
      <c r="AI444" s="161"/>
      <c r="AJ444" s="161"/>
      <c r="AK444" s="161"/>
      <c r="AL444" s="162" t="str">
        <f>IF(B444="","",(VLOOKUP(B444,'Tree height category'!$A$2:$G$77,7,FALSE)))</f>
        <v/>
      </c>
      <c r="AM444" s="163"/>
    </row>
    <row r="445" spans="1:39" x14ac:dyDescent="0.25">
      <c r="A445" s="154">
        <f t="shared" si="79"/>
        <v>439</v>
      </c>
      <c r="B445" s="203"/>
      <c r="C445" s="209"/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7" t="str">
        <f>IF(V445="","",IF((VLOOKUP(V445,'Tree height category'!$E$2:$F$77,2,FALSE))=0,"",(VLOOKUP(V445,'Tree height category'!$E$2:$F$77,2,FALSE))))</f>
        <v/>
      </c>
      <c r="O445" s="207" t="str">
        <f>IF(B445="","",(IF('SEB Sheet'!B$11="","",VLOOKUP('SEB Sheet'!B$11,'IBRA %'!A$4:E$385,4,FALSE))))</f>
        <v/>
      </c>
      <c r="P445" s="27"/>
      <c r="Q445" s="136" t="str">
        <f t="shared" si="68"/>
        <v/>
      </c>
      <c r="R445" s="22">
        <f t="shared" si="69"/>
        <v>0</v>
      </c>
      <c r="S445" s="139" t="str">
        <f t="shared" si="70"/>
        <v/>
      </c>
      <c r="T445" s="39" t="str">
        <f t="shared" si="71"/>
        <v/>
      </c>
      <c r="U445" s="137" t="str">
        <f t="shared" si="72"/>
        <v/>
      </c>
      <c r="V445" s="24" t="str">
        <f>IF(B445="","",VLOOKUP(B445,'Tree height category'!$A$2:$E$83,5,FALSE))</f>
        <v/>
      </c>
      <c r="W445" s="137" t="str">
        <f t="shared" si="77"/>
        <v/>
      </c>
      <c r="X445" s="137" t="str">
        <f t="shared" si="78"/>
        <v/>
      </c>
      <c r="Y445" s="23" t="str">
        <f t="shared" si="73"/>
        <v/>
      </c>
      <c r="Z445" s="25" t="str">
        <f t="shared" si="74"/>
        <v/>
      </c>
      <c r="AA445" s="26" t="str">
        <f t="shared" si="75"/>
        <v/>
      </c>
      <c r="AB445" s="221" t="str">
        <f t="shared" si="76"/>
        <v/>
      </c>
      <c r="AC445" s="26" t="str">
        <f>IF(P445="","",('SEB Sheet'!$B$8*(AA445*P445)*(IF(C445="",1,C445))))</f>
        <v/>
      </c>
      <c r="AD445" s="158" t="str">
        <f>IF(P445="","",((AC445/'SEB Sheet'!$B$9*'SEB Sheet'!$B$5/1000*'SEB Sheet'!$B$7*'SEB Sheet'!$B$6))*1.055)</f>
        <v/>
      </c>
      <c r="AE445" s="146"/>
      <c r="AF445" s="146"/>
      <c r="AG445" s="147" t="str">
        <f>IF(B445="","",(VLOOKUP(B445,'Tree height category'!$A$2:$C$83,2,FALSE)))</f>
        <v/>
      </c>
      <c r="AH445" s="148" t="str">
        <f>IF(B445="","",(VLOOKUP(B445,'Tree height category'!$A$2:$C$83,3,FALSE)))</f>
        <v/>
      </c>
      <c r="AI445" s="161"/>
      <c r="AJ445" s="161"/>
      <c r="AK445" s="161"/>
      <c r="AL445" s="162" t="str">
        <f>IF(B445="","",(VLOOKUP(B445,'Tree height category'!$A$2:$G$77,7,FALSE)))</f>
        <v/>
      </c>
      <c r="AM445" s="163"/>
    </row>
    <row r="446" spans="1:39" x14ac:dyDescent="0.25">
      <c r="A446" s="154">
        <f t="shared" si="79"/>
        <v>440</v>
      </c>
      <c r="B446" s="203"/>
      <c r="C446" s="209"/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7" t="str">
        <f>IF(V446="","",IF((VLOOKUP(V446,'Tree height category'!$E$2:$F$77,2,FALSE))=0,"",(VLOOKUP(V446,'Tree height category'!$E$2:$F$77,2,FALSE))))</f>
        <v/>
      </c>
      <c r="O446" s="207" t="str">
        <f>IF(B446="","",(IF('SEB Sheet'!B$11="","",VLOOKUP('SEB Sheet'!B$11,'IBRA %'!A$4:E$385,4,FALSE))))</f>
        <v/>
      </c>
      <c r="P446" s="27"/>
      <c r="Q446" s="136" t="str">
        <f t="shared" si="68"/>
        <v/>
      </c>
      <c r="R446" s="22">
        <f t="shared" si="69"/>
        <v>0</v>
      </c>
      <c r="S446" s="139" t="str">
        <f t="shared" si="70"/>
        <v/>
      </c>
      <c r="T446" s="39" t="str">
        <f t="shared" si="71"/>
        <v/>
      </c>
      <c r="U446" s="137" t="str">
        <f t="shared" si="72"/>
        <v/>
      </c>
      <c r="V446" s="24" t="str">
        <f>IF(B446="","",VLOOKUP(B446,'Tree height category'!$A$2:$E$83,5,FALSE))</f>
        <v/>
      </c>
      <c r="W446" s="137" t="str">
        <f t="shared" si="77"/>
        <v/>
      </c>
      <c r="X446" s="137" t="str">
        <f t="shared" si="78"/>
        <v/>
      </c>
      <c r="Y446" s="23" t="str">
        <f t="shared" si="73"/>
        <v/>
      </c>
      <c r="Z446" s="25" t="str">
        <f t="shared" si="74"/>
        <v/>
      </c>
      <c r="AA446" s="26" t="str">
        <f t="shared" si="75"/>
        <v/>
      </c>
      <c r="AB446" s="221" t="str">
        <f t="shared" si="76"/>
        <v/>
      </c>
      <c r="AC446" s="26" t="str">
        <f>IF(P446="","",('SEB Sheet'!$B$8*(AA446*P446)*(IF(C446="",1,C446))))</f>
        <v/>
      </c>
      <c r="AD446" s="158" t="str">
        <f>IF(P446="","",((AC446/'SEB Sheet'!$B$9*'SEB Sheet'!$B$5/1000*'SEB Sheet'!$B$7*'SEB Sheet'!$B$6))*1.055)</f>
        <v/>
      </c>
      <c r="AE446" s="146"/>
      <c r="AF446" s="146"/>
      <c r="AG446" s="147" t="str">
        <f>IF(B446="","",(VLOOKUP(B446,'Tree height category'!$A$2:$C$83,2,FALSE)))</f>
        <v/>
      </c>
      <c r="AH446" s="148" t="str">
        <f>IF(B446="","",(VLOOKUP(B446,'Tree height category'!$A$2:$C$83,3,FALSE)))</f>
        <v/>
      </c>
      <c r="AI446" s="161"/>
      <c r="AJ446" s="161"/>
      <c r="AK446" s="161"/>
      <c r="AL446" s="162" t="str">
        <f>IF(B446="","",(VLOOKUP(B446,'Tree height category'!$A$2:$G$77,7,FALSE)))</f>
        <v/>
      </c>
      <c r="AM446" s="163"/>
    </row>
    <row r="447" spans="1:39" x14ac:dyDescent="0.25">
      <c r="A447" s="154">
        <f t="shared" si="79"/>
        <v>441</v>
      </c>
      <c r="B447" s="203"/>
      <c r="C447" s="209"/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7" t="str">
        <f>IF(V447="","",IF((VLOOKUP(V447,'Tree height category'!$E$2:$F$77,2,FALSE))=0,"",(VLOOKUP(V447,'Tree height category'!$E$2:$F$77,2,FALSE))))</f>
        <v/>
      </c>
      <c r="O447" s="207" t="str">
        <f>IF(B447="","",(IF('SEB Sheet'!B$11="","",VLOOKUP('SEB Sheet'!B$11,'IBRA %'!A$4:E$385,4,FALSE))))</f>
        <v/>
      </c>
      <c r="P447" s="27"/>
      <c r="Q447" s="136" t="str">
        <f t="shared" si="68"/>
        <v/>
      </c>
      <c r="R447" s="22">
        <f t="shared" si="69"/>
        <v>0</v>
      </c>
      <c r="S447" s="139" t="str">
        <f t="shared" si="70"/>
        <v/>
      </c>
      <c r="T447" s="39" t="str">
        <f t="shared" si="71"/>
        <v/>
      </c>
      <c r="U447" s="137" t="str">
        <f t="shared" si="72"/>
        <v/>
      </c>
      <c r="V447" s="24" t="str">
        <f>IF(B447="","",VLOOKUP(B447,'Tree height category'!$A$2:$E$83,5,FALSE))</f>
        <v/>
      </c>
      <c r="W447" s="137" t="str">
        <f t="shared" si="77"/>
        <v/>
      </c>
      <c r="X447" s="137" t="str">
        <f t="shared" si="78"/>
        <v/>
      </c>
      <c r="Y447" s="23" t="str">
        <f t="shared" si="73"/>
        <v/>
      </c>
      <c r="Z447" s="25" t="str">
        <f t="shared" si="74"/>
        <v/>
      </c>
      <c r="AA447" s="26" t="str">
        <f t="shared" si="75"/>
        <v/>
      </c>
      <c r="AB447" s="221" t="str">
        <f t="shared" si="76"/>
        <v/>
      </c>
      <c r="AC447" s="26" t="str">
        <f>IF(P447="","",('SEB Sheet'!$B$8*(AA447*P447)*(IF(C447="",1,C447))))</f>
        <v/>
      </c>
      <c r="AD447" s="158" t="str">
        <f>IF(P447="","",((AC447/'SEB Sheet'!$B$9*'SEB Sheet'!$B$5/1000*'SEB Sheet'!$B$7*'SEB Sheet'!$B$6))*1.055)</f>
        <v/>
      </c>
      <c r="AE447" s="146"/>
      <c r="AF447" s="146"/>
      <c r="AG447" s="147" t="str">
        <f>IF(B447="","",(VLOOKUP(B447,'Tree height category'!$A$2:$C$83,2,FALSE)))</f>
        <v/>
      </c>
      <c r="AH447" s="148" t="str">
        <f>IF(B447="","",(VLOOKUP(B447,'Tree height category'!$A$2:$C$83,3,FALSE)))</f>
        <v/>
      </c>
      <c r="AI447" s="161"/>
      <c r="AJ447" s="161"/>
      <c r="AK447" s="161"/>
      <c r="AL447" s="162" t="str">
        <f>IF(B447="","",(VLOOKUP(B447,'Tree height category'!$A$2:$G$77,7,FALSE)))</f>
        <v/>
      </c>
      <c r="AM447" s="163"/>
    </row>
    <row r="448" spans="1:39" x14ac:dyDescent="0.25">
      <c r="A448" s="154">
        <f t="shared" si="79"/>
        <v>442</v>
      </c>
      <c r="B448" s="203"/>
      <c r="C448" s="209"/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7" t="str">
        <f>IF(V448="","",IF((VLOOKUP(V448,'Tree height category'!$E$2:$F$77,2,FALSE))=0,"",(VLOOKUP(V448,'Tree height category'!$E$2:$F$77,2,FALSE))))</f>
        <v/>
      </c>
      <c r="O448" s="207" t="str">
        <f>IF(B448="","",(IF('SEB Sheet'!B$11="","",VLOOKUP('SEB Sheet'!B$11,'IBRA %'!A$4:E$385,4,FALSE))))</f>
        <v/>
      </c>
      <c r="P448" s="27"/>
      <c r="Q448" s="136" t="str">
        <f t="shared" si="68"/>
        <v/>
      </c>
      <c r="R448" s="22">
        <f t="shared" si="69"/>
        <v>0</v>
      </c>
      <c r="S448" s="139" t="str">
        <f t="shared" si="70"/>
        <v/>
      </c>
      <c r="T448" s="39" t="str">
        <f t="shared" si="71"/>
        <v/>
      </c>
      <c r="U448" s="137" t="str">
        <f t="shared" si="72"/>
        <v/>
      </c>
      <c r="V448" s="24" t="str">
        <f>IF(B448="","",VLOOKUP(B448,'Tree height category'!$A$2:$E$83,5,FALSE))</f>
        <v/>
      </c>
      <c r="W448" s="137" t="str">
        <f t="shared" si="77"/>
        <v/>
      </c>
      <c r="X448" s="137" t="str">
        <f t="shared" si="78"/>
        <v/>
      </c>
      <c r="Y448" s="23" t="str">
        <f t="shared" si="73"/>
        <v/>
      </c>
      <c r="Z448" s="25" t="str">
        <f t="shared" si="74"/>
        <v/>
      </c>
      <c r="AA448" s="26" t="str">
        <f t="shared" si="75"/>
        <v/>
      </c>
      <c r="AB448" s="221" t="str">
        <f t="shared" si="76"/>
        <v/>
      </c>
      <c r="AC448" s="26" t="str">
        <f>IF(P448="","",('SEB Sheet'!$B$8*(AA448*P448)*(IF(C448="",1,C448))))</f>
        <v/>
      </c>
      <c r="AD448" s="158" t="str">
        <f>IF(P448="","",((AC448/'SEB Sheet'!$B$9*'SEB Sheet'!$B$5/1000*'SEB Sheet'!$B$7*'SEB Sheet'!$B$6))*1.055)</f>
        <v/>
      </c>
      <c r="AE448" s="146"/>
      <c r="AF448" s="146"/>
      <c r="AG448" s="147" t="str">
        <f>IF(B448="","",(VLOOKUP(B448,'Tree height category'!$A$2:$C$83,2,FALSE)))</f>
        <v/>
      </c>
      <c r="AH448" s="148" t="str">
        <f>IF(B448="","",(VLOOKUP(B448,'Tree height category'!$A$2:$C$83,3,FALSE)))</f>
        <v/>
      </c>
      <c r="AI448" s="161"/>
      <c r="AJ448" s="161"/>
      <c r="AK448" s="161"/>
      <c r="AL448" s="162" t="str">
        <f>IF(B448="","",(VLOOKUP(B448,'Tree height category'!$A$2:$G$77,7,FALSE)))</f>
        <v/>
      </c>
      <c r="AM448" s="163"/>
    </row>
    <row r="449" spans="1:39" x14ac:dyDescent="0.25">
      <c r="A449" s="154">
        <f t="shared" si="79"/>
        <v>443</v>
      </c>
      <c r="B449" s="203"/>
      <c r="C449" s="209"/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7" t="str">
        <f>IF(V449="","",IF((VLOOKUP(V449,'Tree height category'!$E$2:$F$77,2,FALSE))=0,"",(VLOOKUP(V449,'Tree height category'!$E$2:$F$77,2,FALSE))))</f>
        <v/>
      </c>
      <c r="O449" s="207" t="str">
        <f>IF(B449="","",(IF('SEB Sheet'!B$11="","",VLOOKUP('SEB Sheet'!B$11,'IBRA %'!A$4:E$385,4,FALSE))))</f>
        <v/>
      </c>
      <c r="P449" s="27"/>
      <c r="Q449" s="136" t="str">
        <f t="shared" si="68"/>
        <v/>
      </c>
      <c r="R449" s="22">
        <f t="shared" si="69"/>
        <v>0</v>
      </c>
      <c r="S449" s="139" t="str">
        <f t="shared" si="70"/>
        <v/>
      </c>
      <c r="T449" s="39" t="str">
        <f t="shared" si="71"/>
        <v/>
      </c>
      <c r="U449" s="137" t="str">
        <f t="shared" si="72"/>
        <v/>
      </c>
      <c r="V449" s="24" t="str">
        <f>IF(B449="","",VLOOKUP(B449,'Tree height category'!$A$2:$E$83,5,FALSE))</f>
        <v/>
      </c>
      <c r="W449" s="137" t="str">
        <f t="shared" si="77"/>
        <v/>
      </c>
      <c r="X449" s="137" t="str">
        <f t="shared" si="78"/>
        <v/>
      </c>
      <c r="Y449" s="23" t="str">
        <f t="shared" si="73"/>
        <v/>
      </c>
      <c r="Z449" s="25" t="str">
        <f t="shared" si="74"/>
        <v/>
      </c>
      <c r="AA449" s="26" t="str">
        <f t="shared" si="75"/>
        <v/>
      </c>
      <c r="AB449" s="221" t="str">
        <f t="shared" si="76"/>
        <v/>
      </c>
      <c r="AC449" s="26" t="str">
        <f>IF(P449="","",('SEB Sheet'!$B$8*(AA449*P449)*(IF(C449="",1,C449))))</f>
        <v/>
      </c>
      <c r="AD449" s="158" t="str">
        <f>IF(P449="","",((AC449/'SEB Sheet'!$B$9*'SEB Sheet'!$B$5/1000*'SEB Sheet'!$B$7*'SEB Sheet'!$B$6))*1.055)</f>
        <v/>
      </c>
      <c r="AE449" s="146"/>
      <c r="AF449" s="146"/>
      <c r="AG449" s="147" t="str">
        <f>IF(B449="","",(VLOOKUP(B449,'Tree height category'!$A$2:$C$83,2,FALSE)))</f>
        <v/>
      </c>
      <c r="AH449" s="148" t="str">
        <f>IF(B449="","",(VLOOKUP(B449,'Tree height category'!$A$2:$C$83,3,FALSE)))</f>
        <v/>
      </c>
      <c r="AI449" s="161"/>
      <c r="AJ449" s="161"/>
      <c r="AK449" s="161"/>
      <c r="AL449" s="162" t="str">
        <f>IF(B449="","",(VLOOKUP(B449,'Tree height category'!$A$2:$G$77,7,FALSE)))</f>
        <v/>
      </c>
      <c r="AM449" s="163"/>
    </row>
    <row r="450" spans="1:39" x14ac:dyDescent="0.25">
      <c r="A450" s="154">
        <f t="shared" si="79"/>
        <v>444</v>
      </c>
      <c r="B450" s="203"/>
      <c r="C450" s="209"/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7" t="str">
        <f>IF(V450="","",IF((VLOOKUP(V450,'Tree height category'!$E$2:$F$77,2,FALSE))=0,"",(VLOOKUP(V450,'Tree height category'!$E$2:$F$77,2,FALSE))))</f>
        <v/>
      </c>
      <c r="O450" s="207" t="str">
        <f>IF(B450="","",(IF('SEB Sheet'!B$11="","",VLOOKUP('SEB Sheet'!B$11,'IBRA %'!A$4:E$385,4,FALSE))))</f>
        <v/>
      </c>
      <c r="P450" s="27"/>
      <c r="Q450" s="136" t="str">
        <f t="shared" si="68"/>
        <v/>
      </c>
      <c r="R450" s="22">
        <f t="shared" si="69"/>
        <v>0</v>
      </c>
      <c r="S450" s="139" t="str">
        <f t="shared" si="70"/>
        <v/>
      </c>
      <c r="T450" s="39" t="str">
        <f t="shared" si="71"/>
        <v/>
      </c>
      <c r="U450" s="137" t="str">
        <f t="shared" si="72"/>
        <v/>
      </c>
      <c r="V450" s="24" t="str">
        <f>IF(B450="","",VLOOKUP(B450,'Tree height category'!$A$2:$E$83,5,FALSE))</f>
        <v/>
      </c>
      <c r="W450" s="137" t="str">
        <f t="shared" si="77"/>
        <v/>
      </c>
      <c r="X450" s="137" t="str">
        <f t="shared" si="78"/>
        <v/>
      </c>
      <c r="Y450" s="23" t="str">
        <f t="shared" si="73"/>
        <v/>
      </c>
      <c r="Z450" s="25" t="str">
        <f t="shared" si="74"/>
        <v/>
      </c>
      <c r="AA450" s="26" t="str">
        <f t="shared" si="75"/>
        <v/>
      </c>
      <c r="AB450" s="221" t="str">
        <f t="shared" si="76"/>
        <v/>
      </c>
      <c r="AC450" s="26" t="str">
        <f>IF(P450="","",('SEB Sheet'!$B$8*(AA450*P450)*(IF(C450="",1,C450))))</f>
        <v/>
      </c>
      <c r="AD450" s="158" t="str">
        <f>IF(P450="","",((AC450/'SEB Sheet'!$B$9*'SEB Sheet'!$B$5/1000*'SEB Sheet'!$B$7*'SEB Sheet'!$B$6))*1.055)</f>
        <v/>
      </c>
      <c r="AE450" s="146"/>
      <c r="AF450" s="146"/>
      <c r="AG450" s="147" t="str">
        <f>IF(B450="","",(VLOOKUP(B450,'Tree height category'!$A$2:$C$83,2,FALSE)))</f>
        <v/>
      </c>
      <c r="AH450" s="148" t="str">
        <f>IF(B450="","",(VLOOKUP(B450,'Tree height category'!$A$2:$C$83,3,FALSE)))</f>
        <v/>
      </c>
      <c r="AI450" s="161"/>
      <c r="AJ450" s="161"/>
      <c r="AK450" s="161"/>
      <c r="AL450" s="162" t="str">
        <f>IF(B450="","",(VLOOKUP(B450,'Tree height category'!$A$2:$G$77,7,FALSE)))</f>
        <v/>
      </c>
      <c r="AM450" s="163"/>
    </row>
    <row r="451" spans="1:39" x14ac:dyDescent="0.25">
      <c r="A451" s="154">
        <f t="shared" si="79"/>
        <v>445</v>
      </c>
      <c r="B451" s="203"/>
      <c r="C451" s="209"/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7" t="str">
        <f>IF(V451="","",IF((VLOOKUP(V451,'Tree height category'!$E$2:$F$77,2,FALSE))=0,"",(VLOOKUP(V451,'Tree height category'!$E$2:$F$77,2,FALSE))))</f>
        <v/>
      </c>
      <c r="O451" s="207" t="str">
        <f>IF(B451="","",(IF('SEB Sheet'!B$11="","",VLOOKUP('SEB Sheet'!B$11,'IBRA %'!A$4:E$385,4,FALSE))))</f>
        <v/>
      </c>
      <c r="P451" s="27"/>
      <c r="Q451" s="136" t="str">
        <f t="shared" si="68"/>
        <v/>
      </c>
      <c r="R451" s="22">
        <f t="shared" si="69"/>
        <v>0</v>
      </c>
      <c r="S451" s="139" t="str">
        <f t="shared" si="70"/>
        <v/>
      </c>
      <c r="T451" s="39" t="str">
        <f t="shared" si="71"/>
        <v/>
      </c>
      <c r="U451" s="137" t="str">
        <f t="shared" si="72"/>
        <v/>
      </c>
      <c r="V451" s="24" t="str">
        <f>IF(B451="","",VLOOKUP(B451,'Tree height category'!$A$2:$E$83,5,FALSE))</f>
        <v/>
      </c>
      <c r="W451" s="137" t="str">
        <f t="shared" si="77"/>
        <v/>
      </c>
      <c r="X451" s="137" t="str">
        <f t="shared" si="78"/>
        <v/>
      </c>
      <c r="Y451" s="23" t="str">
        <f t="shared" si="73"/>
        <v/>
      </c>
      <c r="Z451" s="25" t="str">
        <f t="shared" si="74"/>
        <v/>
      </c>
      <c r="AA451" s="26" t="str">
        <f t="shared" si="75"/>
        <v/>
      </c>
      <c r="AB451" s="221" t="str">
        <f t="shared" si="76"/>
        <v/>
      </c>
      <c r="AC451" s="26" t="str">
        <f>IF(P451="","",('SEB Sheet'!$B$8*(AA451*P451)*(IF(C451="",1,C451))))</f>
        <v/>
      </c>
      <c r="AD451" s="158" t="str">
        <f>IF(P451="","",((AC451/'SEB Sheet'!$B$9*'SEB Sheet'!$B$5/1000*'SEB Sheet'!$B$7*'SEB Sheet'!$B$6))*1.055)</f>
        <v/>
      </c>
      <c r="AE451" s="146"/>
      <c r="AF451" s="146"/>
      <c r="AG451" s="147" t="str">
        <f>IF(B451="","",(VLOOKUP(B451,'Tree height category'!$A$2:$C$83,2,FALSE)))</f>
        <v/>
      </c>
      <c r="AH451" s="148" t="str">
        <f>IF(B451="","",(VLOOKUP(B451,'Tree height category'!$A$2:$C$83,3,FALSE)))</f>
        <v/>
      </c>
      <c r="AI451" s="161"/>
      <c r="AJ451" s="161"/>
      <c r="AK451" s="161"/>
      <c r="AL451" s="162" t="str">
        <f>IF(B451="","",(VLOOKUP(B451,'Tree height category'!$A$2:$G$77,7,FALSE)))</f>
        <v/>
      </c>
      <c r="AM451" s="163"/>
    </row>
    <row r="452" spans="1:39" x14ac:dyDescent="0.25">
      <c r="A452" s="154">
        <f t="shared" si="79"/>
        <v>446</v>
      </c>
      <c r="B452" s="203"/>
      <c r="C452" s="209"/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7" t="str">
        <f>IF(V452="","",IF((VLOOKUP(V452,'Tree height category'!$E$2:$F$77,2,FALSE))=0,"",(VLOOKUP(V452,'Tree height category'!$E$2:$F$77,2,FALSE))))</f>
        <v/>
      </c>
      <c r="O452" s="207" t="str">
        <f>IF(B452="","",(IF('SEB Sheet'!B$11="","",VLOOKUP('SEB Sheet'!B$11,'IBRA %'!A$4:E$385,4,FALSE))))</f>
        <v/>
      </c>
      <c r="P452" s="27"/>
      <c r="Q452" s="136" t="str">
        <f t="shared" si="68"/>
        <v/>
      </c>
      <c r="R452" s="22">
        <f t="shared" si="69"/>
        <v>0</v>
      </c>
      <c r="S452" s="139" t="str">
        <f t="shared" si="70"/>
        <v/>
      </c>
      <c r="T452" s="39" t="str">
        <f t="shared" si="71"/>
        <v/>
      </c>
      <c r="U452" s="137" t="str">
        <f t="shared" si="72"/>
        <v/>
      </c>
      <c r="V452" s="24" t="str">
        <f>IF(B452="","",VLOOKUP(B452,'Tree height category'!$A$2:$E$83,5,FALSE))</f>
        <v/>
      </c>
      <c r="W452" s="137" t="str">
        <f t="shared" si="77"/>
        <v/>
      </c>
      <c r="X452" s="137" t="str">
        <f t="shared" si="78"/>
        <v/>
      </c>
      <c r="Y452" s="23" t="str">
        <f t="shared" si="73"/>
        <v/>
      </c>
      <c r="Z452" s="25" t="str">
        <f t="shared" si="74"/>
        <v/>
      </c>
      <c r="AA452" s="26" t="str">
        <f t="shared" si="75"/>
        <v/>
      </c>
      <c r="AB452" s="221" t="str">
        <f t="shared" si="76"/>
        <v/>
      </c>
      <c r="AC452" s="26" t="str">
        <f>IF(P452="","",('SEB Sheet'!$B$8*(AA452*P452)*(IF(C452="",1,C452))))</f>
        <v/>
      </c>
      <c r="AD452" s="158" t="str">
        <f>IF(P452="","",((AC452/'SEB Sheet'!$B$9*'SEB Sheet'!$B$5/1000*'SEB Sheet'!$B$7*'SEB Sheet'!$B$6))*1.055)</f>
        <v/>
      </c>
      <c r="AE452" s="146"/>
      <c r="AF452" s="146"/>
      <c r="AG452" s="147" t="str">
        <f>IF(B452="","",(VLOOKUP(B452,'Tree height category'!$A$2:$C$83,2,FALSE)))</f>
        <v/>
      </c>
      <c r="AH452" s="148" t="str">
        <f>IF(B452="","",(VLOOKUP(B452,'Tree height category'!$A$2:$C$83,3,FALSE)))</f>
        <v/>
      </c>
      <c r="AI452" s="161"/>
      <c r="AJ452" s="161"/>
      <c r="AK452" s="161"/>
      <c r="AL452" s="162" t="str">
        <f>IF(B452="","",(VLOOKUP(B452,'Tree height category'!$A$2:$G$77,7,FALSE)))</f>
        <v/>
      </c>
      <c r="AM452" s="163"/>
    </row>
    <row r="453" spans="1:39" x14ac:dyDescent="0.25">
      <c r="A453" s="154">
        <f t="shared" si="79"/>
        <v>447</v>
      </c>
      <c r="B453" s="203"/>
      <c r="C453" s="209"/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7" t="str">
        <f>IF(V453="","",IF((VLOOKUP(V453,'Tree height category'!$E$2:$F$77,2,FALSE))=0,"",(VLOOKUP(V453,'Tree height category'!$E$2:$F$77,2,FALSE))))</f>
        <v/>
      </c>
      <c r="O453" s="207" t="str">
        <f>IF(B453="","",(IF('SEB Sheet'!B$11="","",VLOOKUP('SEB Sheet'!B$11,'IBRA %'!A$4:E$385,4,FALSE))))</f>
        <v/>
      </c>
      <c r="P453" s="27"/>
      <c r="Q453" s="136" t="str">
        <f t="shared" si="68"/>
        <v/>
      </c>
      <c r="R453" s="22">
        <f t="shared" si="69"/>
        <v>0</v>
      </c>
      <c r="S453" s="139" t="str">
        <f t="shared" si="70"/>
        <v/>
      </c>
      <c r="T453" s="39" t="str">
        <f t="shared" si="71"/>
        <v/>
      </c>
      <c r="U453" s="137" t="str">
        <f t="shared" si="72"/>
        <v/>
      </c>
      <c r="V453" s="24" t="str">
        <f>IF(B453="","",VLOOKUP(B453,'Tree height category'!$A$2:$E$83,5,FALSE))</f>
        <v/>
      </c>
      <c r="W453" s="137" t="str">
        <f t="shared" si="77"/>
        <v/>
      </c>
      <c r="X453" s="137" t="str">
        <f t="shared" si="78"/>
        <v/>
      </c>
      <c r="Y453" s="23" t="str">
        <f t="shared" si="73"/>
        <v/>
      </c>
      <c r="Z453" s="25" t="str">
        <f t="shared" si="74"/>
        <v/>
      </c>
      <c r="AA453" s="26" t="str">
        <f t="shared" si="75"/>
        <v/>
      </c>
      <c r="AB453" s="221" t="str">
        <f t="shared" si="76"/>
        <v/>
      </c>
      <c r="AC453" s="26" t="str">
        <f>IF(P453="","",('SEB Sheet'!$B$8*(AA453*P453)*(IF(C453="",1,C453))))</f>
        <v/>
      </c>
      <c r="AD453" s="158" t="str">
        <f>IF(P453="","",((AC453/'SEB Sheet'!$B$9*'SEB Sheet'!$B$5/1000*'SEB Sheet'!$B$7*'SEB Sheet'!$B$6))*1.055)</f>
        <v/>
      </c>
      <c r="AE453" s="146"/>
      <c r="AF453" s="146"/>
      <c r="AG453" s="147" t="str">
        <f>IF(B453="","",(VLOOKUP(B453,'Tree height category'!$A$2:$C$83,2,FALSE)))</f>
        <v/>
      </c>
      <c r="AH453" s="148" t="str">
        <f>IF(B453="","",(VLOOKUP(B453,'Tree height category'!$A$2:$C$83,3,FALSE)))</f>
        <v/>
      </c>
      <c r="AI453" s="161"/>
      <c r="AJ453" s="161"/>
      <c r="AK453" s="161"/>
      <c r="AL453" s="162" t="str">
        <f>IF(B453="","",(VLOOKUP(B453,'Tree height category'!$A$2:$G$77,7,FALSE)))</f>
        <v/>
      </c>
      <c r="AM453" s="163"/>
    </row>
    <row r="454" spans="1:39" x14ac:dyDescent="0.25">
      <c r="A454" s="154">
        <f t="shared" si="79"/>
        <v>448</v>
      </c>
      <c r="B454" s="203"/>
      <c r="C454" s="209"/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7" t="str">
        <f>IF(V454="","",IF((VLOOKUP(V454,'Tree height category'!$E$2:$F$77,2,FALSE))=0,"",(VLOOKUP(V454,'Tree height category'!$E$2:$F$77,2,FALSE))))</f>
        <v/>
      </c>
      <c r="O454" s="207" t="str">
        <f>IF(B454="","",(IF('SEB Sheet'!B$11="","",VLOOKUP('SEB Sheet'!B$11,'IBRA %'!A$4:E$385,4,FALSE))))</f>
        <v/>
      </c>
      <c r="P454" s="27"/>
      <c r="Q454" s="136" t="str">
        <f t="shared" si="68"/>
        <v/>
      </c>
      <c r="R454" s="22">
        <f t="shared" si="69"/>
        <v>0</v>
      </c>
      <c r="S454" s="139" t="str">
        <f t="shared" si="70"/>
        <v/>
      </c>
      <c r="T454" s="39" t="str">
        <f t="shared" si="71"/>
        <v/>
      </c>
      <c r="U454" s="137" t="str">
        <f t="shared" si="72"/>
        <v/>
      </c>
      <c r="V454" s="24" t="str">
        <f>IF(B454="","",VLOOKUP(B454,'Tree height category'!$A$2:$E$83,5,FALSE))</f>
        <v/>
      </c>
      <c r="W454" s="137" t="str">
        <f t="shared" si="77"/>
        <v/>
      </c>
      <c r="X454" s="137" t="str">
        <f t="shared" si="78"/>
        <v/>
      </c>
      <c r="Y454" s="23" t="str">
        <f t="shared" si="73"/>
        <v/>
      </c>
      <c r="Z454" s="25" t="str">
        <f t="shared" si="74"/>
        <v/>
      </c>
      <c r="AA454" s="26" t="str">
        <f t="shared" si="75"/>
        <v/>
      </c>
      <c r="AB454" s="221" t="str">
        <f t="shared" si="76"/>
        <v/>
      </c>
      <c r="AC454" s="26" t="str">
        <f>IF(P454="","",('SEB Sheet'!$B$8*(AA454*P454)*(IF(C454="",1,C454))))</f>
        <v/>
      </c>
      <c r="AD454" s="158" t="str">
        <f>IF(P454="","",((AC454/'SEB Sheet'!$B$9*'SEB Sheet'!$B$5/1000*'SEB Sheet'!$B$7*'SEB Sheet'!$B$6))*1.055)</f>
        <v/>
      </c>
      <c r="AE454" s="146"/>
      <c r="AF454" s="146"/>
      <c r="AG454" s="147" t="str">
        <f>IF(B454="","",(VLOOKUP(B454,'Tree height category'!$A$2:$C$83,2,FALSE)))</f>
        <v/>
      </c>
      <c r="AH454" s="148" t="str">
        <f>IF(B454="","",(VLOOKUP(B454,'Tree height category'!$A$2:$C$83,3,FALSE)))</f>
        <v/>
      </c>
      <c r="AI454" s="161"/>
      <c r="AJ454" s="161"/>
      <c r="AK454" s="161"/>
      <c r="AL454" s="162" t="str">
        <f>IF(B454="","",(VLOOKUP(B454,'Tree height category'!$A$2:$G$77,7,FALSE)))</f>
        <v/>
      </c>
      <c r="AM454" s="163"/>
    </row>
    <row r="455" spans="1:39" x14ac:dyDescent="0.25">
      <c r="A455" s="154">
        <f t="shared" si="79"/>
        <v>449</v>
      </c>
      <c r="B455" s="203"/>
      <c r="C455" s="209"/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7" t="str">
        <f>IF(V455="","",IF((VLOOKUP(V455,'Tree height category'!$E$2:$F$77,2,FALSE))=0,"",(VLOOKUP(V455,'Tree height category'!$E$2:$F$77,2,FALSE))))</f>
        <v/>
      </c>
      <c r="O455" s="207" t="str">
        <f>IF(B455="","",(IF('SEB Sheet'!B$11="","",VLOOKUP('SEB Sheet'!B$11,'IBRA %'!A$4:E$385,4,FALSE))))</f>
        <v/>
      </c>
      <c r="P455" s="27"/>
      <c r="Q455" s="136" t="str">
        <f t="shared" ref="Q455:Q518" si="80">IF(D455="","",(IF($D455&gt;(AH455*1.333333),4,($D455/AH455*3)))*1.25)</f>
        <v/>
      </c>
      <c r="R455" s="22">
        <f t="shared" ref="R455:R518" si="81">IF(E455&lt;=40,E455*0.08,(IF(E455&lt;=80,3.2+(E455-40)*0.04,(IF(E455&gt;80,4.8+(E455-80)*0.02," ")))))</f>
        <v>0</v>
      </c>
      <c r="S455" s="139" t="str">
        <f t="shared" ref="S455:S518" si="82">IF(F455="","",((100-$F455)*0.03))</f>
        <v/>
      </c>
      <c r="T455" s="39" t="str">
        <f t="shared" ref="T455:T518" si="83">IF(B455="","",(IF((G455*1+H455*4+I455*8)&lt;1,0,IF((AND((G455*1+H455*4+I455*8)&gt;=1,(G455*1+H455*4+I455*8)&lt;5)),1,IF((G455*1+H455*4+I455*8)&gt;=5,2))))*0.6)</f>
        <v/>
      </c>
      <c r="U455" s="137" t="str">
        <f t="shared" ref="U455:U518" si="84">IF(O455="","",((100-O455)*0.016))</f>
        <v/>
      </c>
      <c r="V455" s="24" t="str">
        <f>IF(B455="","",VLOOKUP(B455,'Tree height category'!$A$2:$E$83,5,FALSE))</f>
        <v/>
      </c>
      <c r="W455" s="137" t="str">
        <f t="shared" si="77"/>
        <v/>
      </c>
      <c r="X455" s="137" t="str">
        <f t="shared" si="78"/>
        <v/>
      </c>
      <c r="Y455" s="23" t="str">
        <f t="shared" ref="Y455:Y518" si="85">IF(B455="","",(((SUM(Q455,R455,S455,T455,W455,X455,U455))*SUM(Q455,R455,S455,T455,W455,X455,U455))*SUM(Q455,R455,S455,T455,W455,X455,U455))/55.5)</f>
        <v/>
      </c>
      <c r="Z455" s="25" t="str">
        <f t="shared" ref="Z455:Z518" si="86">IF(B455="","",(IF(Y455&lt;20,0.032,IF(AND(Y455&gt;=20,Y455&lt;30),0.048,IF(AND(Y455&gt;=30,Y455&lt;41),0.064,IF(AND(Y455&gt;=41,Y455&lt;61),0.08,IF(Y455&gt;=61,0.096,0)))))))</f>
        <v/>
      </c>
      <c r="AA455" s="26" t="str">
        <f t="shared" ref="AA455:AA518" si="87">IF(B455="","",IF(Y455&gt;155.3,15,(Y455*Z455)))</f>
        <v/>
      </c>
      <c r="AB455" s="221" t="str">
        <f t="shared" ref="AB455:AB518" si="88">IF(B455="","",(AA455*(IF(C455="",1,C455))))</f>
        <v/>
      </c>
      <c r="AC455" s="26" t="str">
        <f>IF(P455="","",('SEB Sheet'!$B$8*(AA455*P455)*(IF(C455="",1,C455))))</f>
        <v/>
      </c>
      <c r="AD455" s="158" t="str">
        <f>IF(P455="","",((AC455/'SEB Sheet'!$B$9*'SEB Sheet'!$B$5/1000*'SEB Sheet'!$B$7*'SEB Sheet'!$B$6))*1.055)</f>
        <v/>
      </c>
      <c r="AE455" s="146"/>
      <c r="AF455" s="146"/>
      <c r="AG455" s="147" t="str">
        <f>IF(B455="","",(VLOOKUP(B455,'Tree height category'!$A$2:$C$83,2,FALSE)))</f>
        <v/>
      </c>
      <c r="AH455" s="148" t="str">
        <f>IF(B455="","",(VLOOKUP(B455,'Tree height category'!$A$2:$C$83,3,FALSE)))</f>
        <v/>
      </c>
      <c r="AI455" s="161"/>
      <c r="AJ455" s="161"/>
      <c r="AK455" s="161"/>
      <c r="AL455" s="162" t="str">
        <f>IF(B455="","",(VLOOKUP(B455,'Tree height category'!$A$2:$G$77,7,FALSE)))</f>
        <v/>
      </c>
      <c r="AM455" s="163"/>
    </row>
    <row r="456" spans="1:39" x14ac:dyDescent="0.25">
      <c r="A456" s="154">
        <f t="shared" si="79"/>
        <v>450</v>
      </c>
      <c r="B456" s="203"/>
      <c r="C456" s="209"/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7" t="str">
        <f>IF(V456="","",IF((VLOOKUP(V456,'Tree height category'!$E$2:$F$77,2,FALSE))=0,"",(VLOOKUP(V456,'Tree height category'!$E$2:$F$77,2,FALSE))))</f>
        <v/>
      </c>
      <c r="O456" s="207" t="str">
        <f>IF(B456="","",(IF('SEB Sheet'!B$11="","",VLOOKUP('SEB Sheet'!B$11,'IBRA %'!A$4:E$385,4,FALSE))))</f>
        <v/>
      </c>
      <c r="P456" s="27"/>
      <c r="Q456" s="136" t="str">
        <f t="shared" si="80"/>
        <v/>
      </c>
      <c r="R456" s="22">
        <f t="shared" si="81"/>
        <v>0</v>
      </c>
      <c r="S456" s="139" t="str">
        <f t="shared" si="82"/>
        <v/>
      </c>
      <c r="T456" s="39" t="str">
        <f t="shared" si="83"/>
        <v/>
      </c>
      <c r="U456" s="137" t="str">
        <f t="shared" si="84"/>
        <v/>
      </c>
      <c r="V456" s="24" t="str">
        <f>IF(B456="","",VLOOKUP(B456,'Tree height category'!$A$2:$E$83,5,FALSE))</f>
        <v/>
      </c>
      <c r="W456" s="137" t="str">
        <f t="shared" ref="W456:W519" si="89">IF(B456="","",IF((J456*0.125+K456*0.5+L456*4+M456*16)&lt;0.125,0,IF((J456*0.125+K456*0.5+L456*4+M456*16)&lt;0.5,0.6,IF((J456*0.125+K456*0.5+L456*4+M456*16)&lt;4,1,IF((J456*0.125+K456*0.5+L456*4+M456*16)&lt;16,1.4,IF((J456*0.125+K456*0.5+L456*4+M456*16)&gt;=16,1.8))))))</f>
        <v/>
      </c>
      <c r="X456" s="137" t="str">
        <f t="shared" ref="X456:X519" si="90">IF(B456="","",((IF(N456="R",1,IF(N456="V",2,IF(N456="E",3,0)))))*0.3)</f>
        <v/>
      </c>
      <c r="Y456" s="23" t="str">
        <f t="shared" si="85"/>
        <v/>
      </c>
      <c r="Z456" s="25" t="str">
        <f t="shared" si="86"/>
        <v/>
      </c>
      <c r="AA456" s="26" t="str">
        <f t="shared" si="87"/>
        <v/>
      </c>
      <c r="AB456" s="221" t="str">
        <f t="shared" si="88"/>
        <v/>
      </c>
      <c r="AC456" s="26" t="str">
        <f>IF(P456="","",('SEB Sheet'!$B$8*(AA456*P456)*(IF(C456="",1,C456))))</f>
        <v/>
      </c>
      <c r="AD456" s="158" t="str">
        <f>IF(P456="","",((AC456/'SEB Sheet'!$B$9*'SEB Sheet'!$B$5/1000*'SEB Sheet'!$B$7*'SEB Sheet'!$B$6))*1.055)</f>
        <v/>
      </c>
      <c r="AE456" s="146"/>
      <c r="AF456" s="146"/>
      <c r="AG456" s="147" t="str">
        <f>IF(B456="","",(VLOOKUP(B456,'Tree height category'!$A$2:$C$83,2,FALSE)))</f>
        <v/>
      </c>
      <c r="AH456" s="148" t="str">
        <f>IF(B456="","",(VLOOKUP(B456,'Tree height category'!$A$2:$C$83,3,FALSE)))</f>
        <v/>
      </c>
      <c r="AI456" s="161"/>
      <c r="AJ456" s="161"/>
      <c r="AK456" s="161"/>
      <c r="AL456" s="162" t="str">
        <f>IF(B456="","",(VLOOKUP(B456,'Tree height category'!$A$2:$G$77,7,FALSE)))</f>
        <v/>
      </c>
      <c r="AM456" s="163"/>
    </row>
    <row r="457" spans="1:39" x14ac:dyDescent="0.25">
      <c r="A457" s="154">
        <f t="shared" si="79"/>
        <v>451</v>
      </c>
      <c r="B457" s="203"/>
      <c r="C457" s="209"/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7" t="str">
        <f>IF(V457="","",IF((VLOOKUP(V457,'Tree height category'!$E$2:$F$77,2,FALSE))=0,"",(VLOOKUP(V457,'Tree height category'!$E$2:$F$77,2,FALSE))))</f>
        <v/>
      </c>
      <c r="O457" s="207" t="str">
        <f>IF(B457="","",(IF('SEB Sheet'!B$11="","",VLOOKUP('SEB Sheet'!B$11,'IBRA %'!A$4:E$385,4,FALSE))))</f>
        <v/>
      </c>
      <c r="P457" s="27"/>
      <c r="Q457" s="136" t="str">
        <f t="shared" si="80"/>
        <v/>
      </c>
      <c r="R457" s="22">
        <f t="shared" si="81"/>
        <v>0</v>
      </c>
      <c r="S457" s="139" t="str">
        <f t="shared" si="82"/>
        <v/>
      </c>
      <c r="T457" s="39" t="str">
        <f t="shared" si="83"/>
        <v/>
      </c>
      <c r="U457" s="137" t="str">
        <f t="shared" si="84"/>
        <v/>
      </c>
      <c r="V457" s="24" t="str">
        <f>IF(B457="","",VLOOKUP(B457,'Tree height category'!$A$2:$E$83,5,FALSE))</f>
        <v/>
      </c>
      <c r="W457" s="137" t="str">
        <f t="shared" si="89"/>
        <v/>
      </c>
      <c r="X457" s="137" t="str">
        <f t="shared" si="90"/>
        <v/>
      </c>
      <c r="Y457" s="23" t="str">
        <f t="shared" si="85"/>
        <v/>
      </c>
      <c r="Z457" s="25" t="str">
        <f t="shared" si="86"/>
        <v/>
      </c>
      <c r="AA457" s="26" t="str">
        <f t="shared" si="87"/>
        <v/>
      </c>
      <c r="AB457" s="221" t="str">
        <f t="shared" si="88"/>
        <v/>
      </c>
      <c r="AC457" s="26" t="str">
        <f>IF(P457="","",('SEB Sheet'!$B$8*(AA457*P457)*(IF(C457="",1,C457))))</f>
        <v/>
      </c>
      <c r="AD457" s="158" t="str">
        <f>IF(P457="","",((AC457/'SEB Sheet'!$B$9*'SEB Sheet'!$B$5/1000*'SEB Sheet'!$B$7*'SEB Sheet'!$B$6))*1.055)</f>
        <v/>
      </c>
      <c r="AE457" s="146"/>
      <c r="AF457" s="146"/>
      <c r="AG457" s="147" t="str">
        <f>IF(B457="","",(VLOOKUP(B457,'Tree height category'!$A$2:$C$83,2,FALSE)))</f>
        <v/>
      </c>
      <c r="AH457" s="148" t="str">
        <f>IF(B457="","",(VLOOKUP(B457,'Tree height category'!$A$2:$C$83,3,FALSE)))</f>
        <v/>
      </c>
      <c r="AI457" s="161"/>
      <c r="AJ457" s="161"/>
      <c r="AK457" s="161"/>
      <c r="AL457" s="162" t="str">
        <f>IF(B457="","",(VLOOKUP(B457,'Tree height category'!$A$2:$G$77,7,FALSE)))</f>
        <v/>
      </c>
      <c r="AM457" s="163"/>
    </row>
    <row r="458" spans="1:39" x14ac:dyDescent="0.25">
      <c r="A458" s="154">
        <f t="shared" si="79"/>
        <v>452</v>
      </c>
      <c r="B458" s="203"/>
      <c r="C458" s="209"/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7" t="str">
        <f>IF(V458="","",IF((VLOOKUP(V458,'Tree height category'!$E$2:$F$77,2,FALSE))=0,"",(VLOOKUP(V458,'Tree height category'!$E$2:$F$77,2,FALSE))))</f>
        <v/>
      </c>
      <c r="O458" s="207" t="str">
        <f>IF(B458="","",(IF('SEB Sheet'!B$11="","",VLOOKUP('SEB Sheet'!B$11,'IBRA %'!A$4:E$385,4,FALSE))))</f>
        <v/>
      </c>
      <c r="P458" s="27"/>
      <c r="Q458" s="136" t="str">
        <f t="shared" si="80"/>
        <v/>
      </c>
      <c r="R458" s="22">
        <f t="shared" si="81"/>
        <v>0</v>
      </c>
      <c r="S458" s="139" t="str">
        <f t="shared" si="82"/>
        <v/>
      </c>
      <c r="T458" s="39" t="str">
        <f t="shared" si="83"/>
        <v/>
      </c>
      <c r="U458" s="137" t="str">
        <f t="shared" si="84"/>
        <v/>
      </c>
      <c r="V458" s="24" t="str">
        <f>IF(B458="","",VLOOKUP(B458,'Tree height category'!$A$2:$E$83,5,FALSE))</f>
        <v/>
      </c>
      <c r="W458" s="137" t="str">
        <f t="shared" si="89"/>
        <v/>
      </c>
      <c r="X458" s="137" t="str">
        <f t="shared" si="90"/>
        <v/>
      </c>
      <c r="Y458" s="23" t="str">
        <f t="shared" si="85"/>
        <v/>
      </c>
      <c r="Z458" s="25" t="str">
        <f t="shared" si="86"/>
        <v/>
      </c>
      <c r="AA458" s="26" t="str">
        <f t="shared" si="87"/>
        <v/>
      </c>
      <c r="AB458" s="221" t="str">
        <f t="shared" si="88"/>
        <v/>
      </c>
      <c r="AC458" s="26" t="str">
        <f>IF(P458="","",('SEB Sheet'!$B$8*(AA458*P458)*(IF(C458="",1,C458))))</f>
        <v/>
      </c>
      <c r="AD458" s="158" t="str">
        <f>IF(P458="","",((AC458/'SEB Sheet'!$B$9*'SEB Sheet'!$B$5/1000*'SEB Sheet'!$B$7*'SEB Sheet'!$B$6))*1.055)</f>
        <v/>
      </c>
      <c r="AE458" s="146"/>
      <c r="AF458" s="146"/>
      <c r="AG458" s="147" t="str">
        <f>IF(B458="","",(VLOOKUP(B458,'Tree height category'!$A$2:$C$83,2,FALSE)))</f>
        <v/>
      </c>
      <c r="AH458" s="148" t="str">
        <f>IF(B458="","",(VLOOKUP(B458,'Tree height category'!$A$2:$C$83,3,FALSE)))</f>
        <v/>
      </c>
      <c r="AI458" s="161"/>
      <c r="AJ458" s="161"/>
      <c r="AK458" s="161"/>
      <c r="AL458" s="162" t="str">
        <f>IF(B458="","",(VLOOKUP(B458,'Tree height category'!$A$2:$G$77,7,FALSE)))</f>
        <v/>
      </c>
      <c r="AM458" s="163"/>
    </row>
    <row r="459" spans="1:39" x14ac:dyDescent="0.25">
      <c r="A459" s="154">
        <f t="shared" si="79"/>
        <v>453</v>
      </c>
      <c r="B459" s="203"/>
      <c r="C459" s="209"/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7" t="str">
        <f>IF(V459="","",IF((VLOOKUP(V459,'Tree height category'!$E$2:$F$77,2,FALSE))=0,"",(VLOOKUP(V459,'Tree height category'!$E$2:$F$77,2,FALSE))))</f>
        <v/>
      </c>
      <c r="O459" s="207" t="str">
        <f>IF(B459="","",(IF('SEB Sheet'!B$11="","",VLOOKUP('SEB Sheet'!B$11,'IBRA %'!A$4:E$385,4,FALSE))))</f>
        <v/>
      </c>
      <c r="P459" s="27"/>
      <c r="Q459" s="136" t="str">
        <f t="shared" si="80"/>
        <v/>
      </c>
      <c r="R459" s="22">
        <f t="shared" si="81"/>
        <v>0</v>
      </c>
      <c r="S459" s="139" t="str">
        <f t="shared" si="82"/>
        <v/>
      </c>
      <c r="T459" s="39" t="str">
        <f t="shared" si="83"/>
        <v/>
      </c>
      <c r="U459" s="137" t="str">
        <f t="shared" si="84"/>
        <v/>
      </c>
      <c r="V459" s="24" t="str">
        <f>IF(B459="","",VLOOKUP(B459,'Tree height category'!$A$2:$E$83,5,FALSE))</f>
        <v/>
      </c>
      <c r="W459" s="137" t="str">
        <f t="shared" si="89"/>
        <v/>
      </c>
      <c r="X459" s="137" t="str">
        <f t="shared" si="90"/>
        <v/>
      </c>
      <c r="Y459" s="23" t="str">
        <f t="shared" si="85"/>
        <v/>
      </c>
      <c r="Z459" s="25" t="str">
        <f t="shared" si="86"/>
        <v/>
      </c>
      <c r="AA459" s="26" t="str">
        <f t="shared" si="87"/>
        <v/>
      </c>
      <c r="AB459" s="221" t="str">
        <f t="shared" si="88"/>
        <v/>
      </c>
      <c r="AC459" s="26" t="str">
        <f>IF(P459="","",('SEB Sheet'!$B$8*(AA459*P459)*(IF(C459="",1,C459))))</f>
        <v/>
      </c>
      <c r="AD459" s="158" t="str">
        <f>IF(P459="","",((AC459/'SEB Sheet'!$B$9*'SEB Sheet'!$B$5/1000*'SEB Sheet'!$B$7*'SEB Sheet'!$B$6))*1.055)</f>
        <v/>
      </c>
      <c r="AE459" s="146"/>
      <c r="AF459" s="146"/>
      <c r="AG459" s="147" t="str">
        <f>IF(B459="","",(VLOOKUP(B459,'Tree height category'!$A$2:$C$83,2,FALSE)))</f>
        <v/>
      </c>
      <c r="AH459" s="148" t="str">
        <f>IF(B459="","",(VLOOKUP(B459,'Tree height category'!$A$2:$C$83,3,FALSE)))</f>
        <v/>
      </c>
      <c r="AI459" s="161"/>
      <c r="AJ459" s="161"/>
      <c r="AK459" s="161"/>
      <c r="AL459" s="162" t="str">
        <f>IF(B459="","",(VLOOKUP(B459,'Tree height category'!$A$2:$G$77,7,FALSE)))</f>
        <v/>
      </c>
      <c r="AM459" s="163"/>
    </row>
    <row r="460" spans="1:39" x14ac:dyDescent="0.25">
      <c r="A460" s="154">
        <f t="shared" si="79"/>
        <v>454</v>
      </c>
      <c r="B460" s="203"/>
      <c r="C460" s="209"/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7" t="str">
        <f>IF(V460="","",IF((VLOOKUP(V460,'Tree height category'!$E$2:$F$77,2,FALSE))=0,"",(VLOOKUP(V460,'Tree height category'!$E$2:$F$77,2,FALSE))))</f>
        <v/>
      </c>
      <c r="O460" s="207" t="str">
        <f>IF(B460="","",(IF('SEB Sheet'!B$11="","",VLOOKUP('SEB Sheet'!B$11,'IBRA %'!A$4:E$385,4,FALSE))))</f>
        <v/>
      </c>
      <c r="P460" s="27"/>
      <c r="Q460" s="136" t="str">
        <f t="shared" si="80"/>
        <v/>
      </c>
      <c r="R460" s="22">
        <f t="shared" si="81"/>
        <v>0</v>
      </c>
      <c r="S460" s="139" t="str">
        <f t="shared" si="82"/>
        <v/>
      </c>
      <c r="T460" s="39" t="str">
        <f t="shared" si="83"/>
        <v/>
      </c>
      <c r="U460" s="137" t="str">
        <f t="shared" si="84"/>
        <v/>
      </c>
      <c r="V460" s="24" t="str">
        <f>IF(B460="","",VLOOKUP(B460,'Tree height category'!$A$2:$E$83,5,FALSE))</f>
        <v/>
      </c>
      <c r="W460" s="137" t="str">
        <f t="shared" si="89"/>
        <v/>
      </c>
      <c r="X460" s="137" t="str">
        <f t="shared" si="90"/>
        <v/>
      </c>
      <c r="Y460" s="23" t="str">
        <f t="shared" si="85"/>
        <v/>
      </c>
      <c r="Z460" s="25" t="str">
        <f t="shared" si="86"/>
        <v/>
      </c>
      <c r="AA460" s="26" t="str">
        <f t="shared" si="87"/>
        <v/>
      </c>
      <c r="AB460" s="221" t="str">
        <f t="shared" si="88"/>
        <v/>
      </c>
      <c r="AC460" s="26" t="str">
        <f>IF(P460="","",('SEB Sheet'!$B$8*(AA460*P460)*(IF(C460="",1,C460))))</f>
        <v/>
      </c>
      <c r="AD460" s="158" t="str">
        <f>IF(P460="","",((AC460/'SEB Sheet'!$B$9*'SEB Sheet'!$B$5/1000*'SEB Sheet'!$B$7*'SEB Sheet'!$B$6))*1.055)</f>
        <v/>
      </c>
      <c r="AE460" s="146"/>
      <c r="AF460" s="146"/>
      <c r="AG460" s="147" t="str">
        <f>IF(B460="","",(VLOOKUP(B460,'Tree height category'!$A$2:$C$83,2,FALSE)))</f>
        <v/>
      </c>
      <c r="AH460" s="148" t="str">
        <f>IF(B460="","",(VLOOKUP(B460,'Tree height category'!$A$2:$C$83,3,FALSE)))</f>
        <v/>
      </c>
      <c r="AI460" s="161"/>
      <c r="AJ460" s="161"/>
      <c r="AK460" s="161"/>
      <c r="AL460" s="162" t="str">
        <f>IF(B460="","",(VLOOKUP(B460,'Tree height category'!$A$2:$G$77,7,FALSE)))</f>
        <v/>
      </c>
      <c r="AM460" s="163"/>
    </row>
    <row r="461" spans="1:39" x14ac:dyDescent="0.25">
      <c r="A461" s="154">
        <f t="shared" si="79"/>
        <v>455</v>
      </c>
      <c r="B461" s="203"/>
      <c r="C461" s="209"/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7" t="str">
        <f>IF(V461="","",IF((VLOOKUP(V461,'Tree height category'!$E$2:$F$77,2,FALSE))=0,"",(VLOOKUP(V461,'Tree height category'!$E$2:$F$77,2,FALSE))))</f>
        <v/>
      </c>
      <c r="O461" s="207" t="str">
        <f>IF(B461="","",(IF('SEB Sheet'!B$11="","",VLOOKUP('SEB Sheet'!B$11,'IBRA %'!A$4:E$385,4,FALSE))))</f>
        <v/>
      </c>
      <c r="P461" s="27"/>
      <c r="Q461" s="136" t="str">
        <f t="shared" si="80"/>
        <v/>
      </c>
      <c r="R461" s="22">
        <f t="shared" si="81"/>
        <v>0</v>
      </c>
      <c r="S461" s="139" t="str">
        <f t="shared" si="82"/>
        <v/>
      </c>
      <c r="T461" s="39" t="str">
        <f t="shared" si="83"/>
        <v/>
      </c>
      <c r="U461" s="137" t="str">
        <f t="shared" si="84"/>
        <v/>
      </c>
      <c r="V461" s="24" t="str">
        <f>IF(B461="","",VLOOKUP(B461,'Tree height category'!$A$2:$E$83,5,FALSE))</f>
        <v/>
      </c>
      <c r="W461" s="137" t="str">
        <f t="shared" si="89"/>
        <v/>
      </c>
      <c r="X461" s="137" t="str">
        <f t="shared" si="90"/>
        <v/>
      </c>
      <c r="Y461" s="23" t="str">
        <f t="shared" si="85"/>
        <v/>
      </c>
      <c r="Z461" s="25" t="str">
        <f t="shared" si="86"/>
        <v/>
      </c>
      <c r="AA461" s="26" t="str">
        <f t="shared" si="87"/>
        <v/>
      </c>
      <c r="AB461" s="221" t="str">
        <f t="shared" si="88"/>
        <v/>
      </c>
      <c r="AC461" s="26" t="str">
        <f>IF(P461="","",('SEB Sheet'!$B$8*(AA461*P461)*(IF(C461="",1,C461))))</f>
        <v/>
      </c>
      <c r="AD461" s="158" t="str">
        <f>IF(P461="","",((AC461/'SEB Sheet'!$B$9*'SEB Sheet'!$B$5/1000*'SEB Sheet'!$B$7*'SEB Sheet'!$B$6))*1.055)</f>
        <v/>
      </c>
      <c r="AE461" s="146"/>
      <c r="AF461" s="146"/>
      <c r="AG461" s="147" t="str">
        <f>IF(B461="","",(VLOOKUP(B461,'Tree height category'!$A$2:$C$83,2,FALSE)))</f>
        <v/>
      </c>
      <c r="AH461" s="148" t="str">
        <f>IF(B461="","",(VLOOKUP(B461,'Tree height category'!$A$2:$C$83,3,FALSE)))</f>
        <v/>
      </c>
      <c r="AI461" s="161"/>
      <c r="AJ461" s="161"/>
      <c r="AK461" s="161"/>
      <c r="AL461" s="162" t="str">
        <f>IF(B461="","",(VLOOKUP(B461,'Tree height category'!$A$2:$G$77,7,FALSE)))</f>
        <v/>
      </c>
      <c r="AM461" s="163"/>
    </row>
    <row r="462" spans="1:39" x14ac:dyDescent="0.25">
      <c r="A462" s="154">
        <f t="shared" si="79"/>
        <v>456</v>
      </c>
      <c r="B462" s="203"/>
      <c r="C462" s="209"/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7" t="str">
        <f>IF(V462="","",IF((VLOOKUP(V462,'Tree height category'!$E$2:$F$77,2,FALSE))=0,"",(VLOOKUP(V462,'Tree height category'!$E$2:$F$77,2,FALSE))))</f>
        <v/>
      </c>
      <c r="O462" s="207" t="str">
        <f>IF(B462="","",(IF('SEB Sheet'!B$11="","",VLOOKUP('SEB Sheet'!B$11,'IBRA %'!A$4:E$385,4,FALSE))))</f>
        <v/>
      </c>
      <c r="P462" s="27"/>
      <c r="Q462" s="136" t="str">
        <f t="shared" si="80"/>
        <v/>
      </c>
      <c r="R462" s="22">
        <f t="shared" si="81"/>
        <v>0</v>
      </c>
      <c r="S462" s="139" t="str">
        <f t="shared" si="82"/>
        <v/>
      </c>
      <c r="T462" s="39" t="str">
        <f t="shared" si="83"/>
        <v/>
      </c>
      <c r="U462" s="137" t="str">
        <f t="shared" si="84"/>
        <v/>
      </c>
      <c r="V462" s="24" t="str">
        <f>IF(B462="","",VLOOKUP(B462,'Tree height category'!$A$2:$E$83,5,FALSE))</f>
        <v/>
      </c>
      <c r="W462" s="137" t="str">
        <f t="shared" si="89"/>
        <v/>
      </c>
      <c r="X462" s="137" t="str">
        <f t="shared" si="90"/>
        <v/>
      </c>
      <c r="Y462" s="23" t="str">
        <f t="shared" si="85"/>
        <v/>
      </c>
      <c r="Z462" s="25" t="str">
        <f t="shared" si="86"/>
        <v/>
      </c>
      <c r="AA462" s="26" t="str">
        <f t="shared" si="87"/>
        <v/>
      </c>
      <c r="AB462" s="221" t="str">
        <f t="shared" si="88"/>
        <v/>
      </c>
      <c r="AC462" s="26" t="str">
        <f>IF(P462="","",('SEB Sheet'!$B$8*(AA462*P462)*(IF(C462="",1,C462))))</f>
        <v/>
      </c>
      <c r="AD462" s="158" t="str">
        <f>IF(P462="","",((AC462/'SEB Sheet'!$B$9*'SEB Sheet'!$B$5/1000*'SEB Sheet'!$B$7*'SEB Sheet'!$B$6))*1.055)</f>
        <v/>
      </c>
      <c r="AE462" s="146"/>
      <c r="AF462" s="146"/>
      <c r="AG462" s="147" t="str">
        <f>IF(B462="","",(VLOOKUP(B462,'Tree height category'!$A$2:$C$83,2,FALSE)))</f>
        <v/>
      </c>
      <c r="AH462" s="148" t="str">
        <f>IF(B462="","",(VLOOKUP(B462,'Tree height category'!$A$2:$C$83,3,FALSE)))</f>
        <v/>
      </c>
      <c r="AI462" s="161"/>
      <c r="AJ462" s="161"/>
      <c r="AK462" s="161"/>
      <c r="AL462" s="162" t="str">
        <f>IF(B462="","",(VLOOKUP(B462,'Tree height category'!$A$2:$G$77,7,FALSE)))</f>
        <v/>
      </c>
      <c r="AM462" s="163"/>
    </row>
    <row r="463" spans="1:39" x14ac:dyDescent="0.25">
      <c r="A463" s="154">
        <f t="shared" si="79"/>
        <v>457</v>
      </c>
      <c r="B463" s="203"/>
      <c r="C463" s="209"/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7" t="str">
        <f>IF(V463="","",IF((VLOOKUP(V463,'Tree height category'!$E$2:$F$77,2,FALSE))=0,"",(VLOOKUP(V463,'Tree height category'!$E$2:$F$77,2,FALSE))))</f>
        <v/>
      </c>
      <c r="O463" s="207" t="str">
        <f>IF(B463="","",(IF('SEB Sheet'!B$11="","",VLOOKUP('SEB Sheet'!B$11,'IBRA %'!A$4:E$385,4,FALSE))))</f>
        <v/>
      </c>
      <c r="P463" s="27"/>
      <c r="Q463" s="136" t="str">
        <f t="shared" si="80"/>
        <v/>
      </c>
      <c r="R463" s="22">
        <f t="shared" si="81"/>
        <v>0</v>
      </c>
      <c r="S463" s="139" t="str">
        <f t="shared" si="82"/>
        <v/>
      </c>
      <c r="T463" s="39" t="str">
        <f t="shared" si="83"/>
        <v/>
      </c>
      <c r="U463" s="137" t="str">
        <f t="shared" si="84"/>
        <v/>
      </c>
      <c r="V463" s="24" t="str">
        <f>IF(B463="","",VLOOKUP(B463,'Tree height category'!$A$2:$E$83,5,FALSE))</f>
        <v/>
      </c>
      <c r="W463" s="137" t="str">
        <f t="shared" si="89"/>
        <v/>
      </c>
      <c r="X463" s="137" t="str">
        <f t="shared" si="90"/>
        <v/>
      </c>
      <c r="Y463" s="23" t="str">
        <f t="shared" si="85"/>
        <v/>
      </c>
      <c r="Z463" s="25" t="str">
        <f t="shared" si="86"/>
        <v/>
      </c>
      <c r="AA463" s="26" t="str">
        <f t="shared" si="87"/>
        <v/>
      </c>
      <c r="AB463" s="221" t="str">
        <f t="shared" si="88"/>
        <v/>
      </c>
      <c r="AC463" s="26" t="str">
        <f>IF(P463="","",('SEB Sheet'!$B$8*(AA463*P463)*(IF(C463="",1,C463))))</f>
        <v/>
      </c>
      <c r="AD463" s="158" t="str">
        <f>IF(P463="","",((AC463/'SEB Sheet'!$B$9*'SEB Sheet'!$B$5/1000*'SEB Sheet'!$B$7*'SEB Sheet'!$B$6))*1.055)</f>
        <v/>
      </c>
      <c r="AE463" s="146"/>
      <c r="AF463" s="146"/>
      <c r="AG463" s="147" t="str">
        <f>IF(B463="","",(VLOOKUP(B463,'Tree height category'!$A$2:$C$83,2,FALSE)))</f>
        <v/>
      </c>
      <c r="AH463" s="148" t="str">
        <f>IF(B463="","",(VLOOKUP(B463,'Tree height category'!$A$2:$C$83,3,FALSE)))</f>
        <v/>
      </c>
      <c r="AI463" s="161"/>
      <c r="AJ463" s="161"/>
      <c r="AK463" s="161"/>
      <c r="AL463" s="162" t="str">
        <f>IF(B463="","",(VLOOKUP(B463,'Tree height category'!$A$2:$G$77,7,FALSE)))</f>
        <v/>
      </c>
      <c r="AM463" s="163"/>
    </row>
    <row r="464" spans="1:39" x14ac:dyDescent="0.25">
      <c r="A464" s="154">
        <f t="shared" si="79"/>
        <v>458</v>
      </c>
      <c r="B464" s="203"/>
      <c r="C464" s="209"/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7" t="str">
        <f>IF(V464="","",IF((VLOOKUP(V464,'Tree height category'!$E$2:$F$77,2,FALSE))=0,"",(VLOOKUP(V464,'Tree height category'!$E$2:$F$77,2,FALSE))))</f>
        <v/>
      </c>
      <c r="O464" s="207" t="str">
        <f>IF(B464="","",(IF('SEB Sheet'!B$11="","",VLOOKUP('SEB Sheet'!B$11,'IBRA %'!A$4:E$385,4,FALSE))))</f>
        <v/>
      </c>
      <c r="P464" s="27"/>
      <c r="Q464" s="136" t="str">
        <f t="shared" si="80"/>
        <v/>
      </c>
      <c r="R464" s="22">
        <f t="shared" si="81"/>
        <v>0</v>
      </c>
      <c r="S464" s="139" t="str">
        <f t="shared" si="82"/>
        <v/>
      </c>
      <c r="T464" s="39" t="str">
        <f t="shared" si="83"/>
        <v/>
      </c>
      <c r="U464" s="137" t="str">
        <f t="shared" si="84"/>
        <v/>
      </c>
      <c r="V464" s="24" t="str">
        <f>IF(B464="","",VLOOKUP(B464,'Tree height category'!$A$2:$E$83,5,FALSE))</f>
        <v/>
      </c>
      <c r="W464" s="137" t="str">
        <f t="shared" si="89"/>
        <v/>
      </c>
      <c r="X464" s="137" t="str">
        <f t="shared" si="90"/>
        <v/>
      </c>
      <c r="Y464" s="23" t="str">
        <f t="shared" si="85"/>
        <v/>
      </c>
      <c r="Z464" s="25" t="str">
        <f t="shared" si="86"/>
        <v/>
      </c>
      <c r="AA464" s="26" t="str">
        <f t="shared" si="87"/>
        <v/>
      </c>
      <c r="AB464" s="221" t="str">
        <f t="shared" si="88"/>
        <v/>
      </c>
      <c r="AC464" s="26" t="str">
        <f>IF(P464="","",('SEB Sheet'!$B$8*(AA464*P464)*(IF(C464="",1,C464))))</f>
        <v/>
      </c>
      <c r="AD464" s="158" t="str">
        <f>IF(P464="","",((AC464/'SEB Sheet'!$B$9*'SEB Sheet'!$B$5/1000*'SEB Sheet'!$B$7*'SEB Sheet'!$B$6))*1.055)</f>
        <v/>
      </c>
      <c r="AE464" s="146"/>
      <c r="AF464" s="146"/>
      <c r="AG464" s="147" t="str">
        <f>IF(B464="","",(VLOOKUP(B464,'Tree height category'!$A$2:$C$83,2,FALSE)))</f>
        <v/>
      </c>
      <c r="AH464" s="148" t="str">
        <f>IF(B464="","",(VLOOKUP(B464,'Tree height category'!$A$2:$C$83,3,FALSE)))</f>
        <v/>
      </c>
      <c r="AI464" s="161"/>
      <c r="AJ464" s="161"/>
      <c r="AK464" s="161"/>
      <c r="AL464" s="162" t="str">
        <f>IF(B464="","",(VLOOKUP(B464,'Tree height category'!$A$2:$G$77,7,FALSE)))</f>
        <v/>
      </c>
      <c r="AM464" s="163"/>
    </row>
    <row r="465" spans="1:39" x14ac:dyDescent="0.25">
      <c r="A465" s="154">
        <f t="shared" si="79"/>
        <v>459</v>
      </c>
      <c r="B465" s="203"/>
      <c r="C465" s="209"/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7" t="str">
        <f>IF(V465="","",IF((VLOOKUP(V465,'Tree height category'!$E$2:$F$77,2,FALSE))=0,"",(VLOOKUP(V465,'Tree height category'!$E$2:$F$77,2,FALSE))))</f>
        <v/>
      </c>
      <c r="O465" s="207" t="str">
        <f>IF(B465="","",(IF('SEB Sheet'!B$11="","",VLOOKUP('SEB Sheet'!B$11,'IBRA %'!A$4:E$385,4,FALSE))))</f>
        <v/>
      </c>
      <c r="P465" s="27"/>
      <c r="Q465" s="136" t="str">
        <f t="shared" si="80"/>
        <v/>
      </c>
      <c r="R465" s="22">
        <f t="shared" si="81"/>
        <v>0</v>
      </c>
      <c r="S465" s="139" t="str">
        <f t="shared" si="82"/>
        <v/>
      </c>
      <c r="T465" s="39" t="str">
        <f t="shared" si="83"/>
        <v/>
      </c>
      <c r="U465" s="137" t="str">
        <f t="shared" si="84"/>
        <v/>
      </c>
      <c r="V465" s="24" t="str">
        <f>IF(B465="","",VLOOKUP(B465,'Tree height category'!$A$2:$E$83,5,FALSE))</f>
        <v/>
      </c>
      <c r="W465" s="137" t="str">
        <f t="shared" si="89"/>
        <v/>
      </c>
      <c r="X465" s="137" t="str">
        <f t="shared" si="90"/>
        <v/>
      </c>
      <c r="Y465" s="23" t="str">
        <f t="shared" si="85"/>
        <v/>
      </c>
      <c r="Z465" s="25" t="str">
        <f t="shared" si="86"/>
        <v/>
      </c>
      <c r="AA465" s="26" t="str">
        <f t="shared" si="87"/>
        <v/>
      </c>
      <c r="AB465" s="221" t="str">
        <f t="shared" si="88"/>
        <v/>
      </c>
      <c r="AC465" s="26" t="str">
        <f>IF(P465="","",('SEB Sheet'!$B$8*(AA465*P465)*(IF(C465="",1,C465))))</f>
        <v/>
      </c>
      <c r="AD465" s="158" t="str">
        <f>IF(P465="","",((AC465/'SEB Sheet'!$B$9*'SEB Sheet'!$B$5/1000*'SEB Sheet'!$B$7*'SEB Sheet'!$B$6))*1.055)</f>
        <v/>
      </c>
      <c r="AE465" s="146"/>
      <c r="AF465" s="146"/>
      <c r="AG465" s="147" t="str">
        <f>IF(B465="","",(VLOOKUP(B465,'Tree height category'!$A$2:$C$83,2,FALSE)))</f>
        <v/>
      </c>
      <c r="AH465" s="148" t="str">
        <f>IF(B465="","",(VLOOKUP(B465,'Tree height category'!$A$2:$C$83,3,FALSE)))</f>
        <v/>
      </c>
      <c r="AI465" s="161"/>
      <c r="AJ465" s="161"/>
      <c r="AK465" s="161"/>
      <c r="AL465" s="162" t="str">
        <f>IF(B465="","",(VLOOKUP(B465,'Tree height category'!$A$2:$G$77,7,FALSE)))</f>
        <v/>
      </c>
      <c r="AM465" s="163"/>
    </row>
    <row r="466" spans="1:39" x14ac:dyDescent="0.25">
      <c r="A466" s="154">
        <f t="shared" si="79"/>
        <v>460</v>
      </c>
      <c r="B466" s="203"/>
      <c r="C466" s="209"/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7" t="str">
        <f>IF(V466="","",IF((VLOOKUP(V466,'Tree height category'!$E$2:$F$77,2,FALSE))=0,"",(VLOOKUP(V466,'Tree height category'!$E$2:$F$77,2,FALSE))))</f>
        <v/>
      </c>
      <c r="O466" s="207" t="str">
        <f>IF(B466="","",(IF('SEB Sheet'!B$11="","",VLOOKUP('SEB Sheet'!B$11,'IBRA %'!A$4:E$385,4,FALSE))))</f>
        <v/>
      </c>
      <c r="P466" s="27"/>
      <c r="Q466" s="136" t="str">
        <f t="shared" si="80"/>
        <v/>
      </c>
      <c r="R466" s="22">
        <f t="shared" si="81"/>
        <v>0</v>
      </c>
      <c r="S466" s="139" t="str">
        <f t="shared" si="82"/>
        <v/>
      </c>
      <c r="T466" s="39" t="str">
        <f t="shared" si="83"/>
        <v/>
      </c>
      <c r="U466" s="137" t="str">
        <f t="shared" si="84"/>
        <v/>
      </c>
      <c r="V466" s="24" t="str">
        <f>IF(B466="","",VLOOKUP(B466,'Tree height category'!$A$2:$E$83,5,FALSE))</f>
        <v/>
      </c>
      <c r="W466" s="137" t="str">
        <f t="shared" si="89"/>
        <v/>
      </c>
      <c r="X466" s="137" t="str">
        <f t="shared" si="90"/>
        <v/>
      </c>
      <c r="Y466" s="23" t="str">
        <f t="shared" si="85"/>
        <v/>
      </c>
      <c r="Z466" s="25" t="str">
        <f t="shared" si="86"/>
        <v/>
      </c>
      <c r="AA466" s="26" t="str">
        <f t="shared" si="87"/>
        <v/>
      </c>
      <c r="AB466" s="221" t="str">
        <f t="shared" si="88"/>
        <v/>
      </c>
      <c r="AC466" s="26" t="str">
        <f>IF(P466="","",('SEB Sheet'!$B$8*(AA466*P466)*(IF(C466="",1,C466))))</f>
        <v/>
      </c>
      <c r="AD466" s="158" t="str">
        <f>IF(P466="","",((AC466/'SEB Sheet'!$B$9*'SEB Sheet'!$B$5/1000*'SEB Sheet'!$B$7*'SEB Sheet'!$B$6))*1.055)</f>
        <v/>
      </c>
      <c r="AE466" s="146"/>
      <c r="AF466" s="146"/>
      <c r="AG466" s="147" t="str">
        <f>IF(B466="","",(VLOOKUP(B466,'Tree height category'!$A$2:$C$83,2,FALSE)))</f>
        <v/>
      </c>
      <c r="AH466" s="148" t="str">
        <f>IF(B466="","",(VLOOKUP(B466,'Tree height category'!$A$2:$C$83,3,FALSE)))</f>
        <v/>
      </c>
      <c r="AI466" s="161"/>
      <c r="AJ466" s="161"/>
      <c r="AK466" s="161"/>
      <c r="AL466" s="162" t="str">
        <f>IF(B466="","",(VLOOKUP(B466,'Tree height category'!$A$2:$G$77,7,FALSE)))</f>
        <v/>
      </c>
      <c r="AM466" s="163"/>
    </row>
    <row r="467" spans="1:39" x14ac:dyDescent="0.25">
      <c r="A467" s="154">
        <f t="shared" si="79"/>
        <v>461</v>
      </c>
      <c r="B467" s="203"/>
      <c r="C467" s="209"/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7" t="str">
        <f>IF(V467="","",IF((VLOOKUP(V467,'Tree height category'!$E$2:$F$77,2,FALSE))=0,"",(VLOOKUP(V467,'Tree height category'!$E$2:$F$77,2,FALSE))))</f>
        <v/>
      </c>
      <c r="O467" s="207" t="str">
        <f>IF(B467="","",(IF('SEB Sheet'!B$11="","",VLOOKUP('SEB Sheet'!B$11,'IBRA %'!A$4:E$385,4,FALSE))))</f>
        <v/>
      </c>
      <c r="P467" s="27"/>
      <c r="Q467" s="136" t="str">
        <f t="shared" si="80"/>
        <v/>
      </c>
      <c r="R467" s="22">
        <f t="shared" si="81"/>
        <v>0</v>
      </c>
      <c r="S467" s="139" t="str">
        <f t="shared" si="82"/>
        <v/>
      </c>
      <c r="T467" s="39" t="str">
        <f t="shared" si="83"/>
        <v/>
      </c>
      <c r="U467" s="137" t="str">
        <f t="shared" si="84"/>
        <v/>
      </c>
      <c r="V467" s="24" t="str">
        <f>IF(B467="","",VLOOKUP(B467,'Tree height category'!$A$2:$E$83,5,FALSE))</f>
        <v/>
      </c>
      <c r="W467" s="137" t="str">
        <f t="shared" si="89"/>
        <v/>
      </c>
      <c r="X467" s="137" t="str">
        <f t="shared" si="90"/>
        <v/>
      </c>
      <c r="Y467" s="23" t="str">
        <f t="shared" si="85"/>
        <v/>
      </c>
      <c r="Z467" s="25" t="str">
        <f t="shared" si="86"/>
        <v/>
      </c>
      <c r="AA467" s="26" t="str">
        <f t="shared" si="87"/>
        <v/>
      </c>
      <c r="AB467" s="221" t="str">
        <f t="shared" si="88"/>
        <v/>
      </c>
      <c r="AC467" s="26" t="str">
        <f>IF(P467="","",('SEB Sheet'!$B$8*(AA467*P467)*(IF(C467="",1,C467))))</f>
        <v/>
      </c>
      <c r="AD467" s="158" t="str">
        <f>IF(P467="","",((AC467/'SEB Sheet'!$B$9*'SEB Sheet'!$B$5/1000*'SEB Sheet'!$B$7*'SEB Sheet'!$B$6))*1.055)</f>
        <v/>
      </c>
      <c r="AE467" s="146"/>
      <c r="AF467" s="146"/>
      <c r="AG467" s="147" t="str">
        <f>IF(B467="","",(VLOOKUP(B467,'Tree height category'!$A$2:$C$83,2,FALSE)))</f>
        <v/>
      </c>
      <c r="AH467" s="148" t="str">
        <f>IF(B467="","",(VLOOKUP(B467,'Tree height category'!$A$2:$C$83,3,FALSE)))</f>
        <v/>
      </c>
      <c r="AI467" s="161"/>
      <c r="AJ467" s="161"/>
      <c r="AK467" s="161"/>
      <c r="AL467" s="162" t="str">
        <f>IF(B467="","",(VLOOKUP(B467,'Tree height category'!$A$2:$G$77,7,FALSE)))</f>
        <v/>
      </c>
      <c r="AM467" s="163"/>
    </row>
    <row r="468" spans="1:39" x14ac:dyDescent="0.25">
      <c r="A468" s="154">
        <f t="shared" si="79"/>
        <v>462</v>
      </c>
      <c r="B468" s="203"/>
      <c r="C468" s="209"/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7" t="str">
        <f>IF(V468="","",IF((VLOOKUP(V468,'Tree height category'!$E$2:$F$77,2,FALSE))=0,"",(VLOOKUP(V468,'Tree height category'!$E$2:$F$77,2,FALSE))))</f>
        <v/>
      </c>
      <c r="O468" s="207" t="str">
        <f>IF(B468="","",(IF('SEB Sheet'!B$11="","",VLOOKUP('SEB Sheet'!B$11,'IBRA %'!A$4:E$385,4,FALSE))))</f>
        <v/>
      </c>
      <c r="P468" s="27"/>
      <c r="Q468" s="136" t="str">
        <f t="shared" si="80"/>
        <v/>
      </c>
      <c r="R468" s="22">
        <f t="shared" si="81"/>
        <v>0</v>
      </c>
      <c r="S468" s="139" t="str">
        <f t="shared" si="82"/>
        <v/>
      </c>
      <c r="T468" s="39" t="str">
        <f t="shared" si="83"/>
        <v/>
      </c>
      <c r="U468" s="137" t="str">
        <f t="shared" si="84"/>
        <v/>
      </c>
      <c r="V468" s="24" t="str">
        <f>IF(B468="","",VLOOKUP(B468,'Tree height category'!$A$2:$E$83,5,FALSE))</f>
        <v/>
      </c>
      <c r="W468" s="137" t="str">
        <f t="shared" si="89"/>
        <v/>
      </c>
      <c r="X468" s="137" t="str">
        <f t="shared" si="90"/>
        <v/>
      </c>
      <c r="Y468" s="23" t="str">
        <f t="shared" si="85"/>
        <v/>
      </c>
      <c r="Z468" s="25" t="str">
        <f t="shared" si="86"/>
        <v/>
      </c>
      <c r="AA468" s="26" t="str">
        <f t="shared" si="87"/>
        <v/>
      </c>
      <c r="AB468" s="221" t="str">
        <f t="shared" si="88"/>
        <v/>
      </c>
      <c r="AC468" s="26" t="str">
        <f>IF(P468="","",('SEB Sheet'!$B$8*(AA468*P468)*(IF(C468="",1,C468))))</f>
        <v/>
      </c>
      <c r="AD468" s="158" t="str">
        <f>IF(P468="","",((AC468/'SEB Sheet'!$B$9*'SEB Sheet'!$B$5/1000*'SEB Sheet'!$B$7*'SEB Sheet'!$B$6))*1.055)</f>
        <v/>
      </c>
      <c r="AE468" s="146"/>
      <c r="AF468" s="146"/>
      <c r="AG468" s="147" t="str">
        <f>IF(B468="","",(VLOOKUP(B468,'Tree height category'!$A$2:$C$83,2,FALSE)))</f>
        <v/>
      </c>
      <c r="AH468" s="148" t="str">
        <f>IF(B468="","",(VLOOKUP(B468,'Tree height category'!$A$2:$C$83,3,FALSE)))</f>
        <v/>
      </c>
      <c r="AI468" s="161"/>
      <c r="AJ468" s="161"/>
      <c r="AK468" s="161"/>
      <c r="AL468" s="162" t="str">
        <f>IF(B468="","",(VLOOKUP(B468,'Tree height category'!$A$2:$G$77,7,FALSE)))</f>
        <v/>
      </c>
      <c r="AM468" s="163"/>
    </row>
    <row r="469" spans="1:39" x14ac:dyDescent="0.25">
      <c r="A469" s="154">
        <f t="shared" si="79"/>
        <v>463</v>
      </c>
      <c r="B469" s="203"/>
      <c r="C469" s="209"/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7" t="str">
        <f>IF(V469="","",IF((VLOOKUP(V469,'Tree height category'!$E$2:$F$77,2,FALSE))=0,"",(VLOOKUP(V469,'Tree height category'!$E$2:$F$77,2,FALSE))))</f>
        <v/>
      </c>
      <c r="O469" s="207" t="str">
        <f>IF(B469="","",(IF('SEB Sheet'!B$11="","",VLOOKUP('SEB Sheet'!B$11,'IBRA %'!A$4:E$385,4,FALSE))))</f>
        <v/>
      </c>
      <c r="P469" s="27"/>
      <c r="Q469" s="136" t="str">
        <f t="shared" si="80"/>
        <v/>
      </c>
      <c r="R469" s="22">
        <f t="shared" si="81"/>
        <v>0</v>
      </c>
      <c r="S469" s="139" t="str">
        <f t="shared" si="82"/>
        <v/>
      </c>
      <c r="T469" s="39" t="str">
        <f t="shared" si="83"/>
        <v/>
      </c>
      <c r="U469" s="137" t="str">
        <f t="shared" si="84"/>
        <v/>
      </c>
      <c r="V469" s="24" t="str">
        <f>IF(B469="","",VLOOKUP(B469,'Tree height category'!$A$2:$E$83,5,FALSE))</f>
        <v/>
      </c>
      <c r="W469" s="137" t="str">
        <f t="shared" si="89"/>
        <v/>
      </c>
      <c r="X469" s="137" t="str">
        <f t="shared" si="90"/>
        <v/>
      </c>
      <c r="Y469" s="23" t="str">
        <f t="shared" si="85"/>
        <v/>
      </c>
      <c r="Z469" s="25" t="str">
        <f t="shared" si="86"/>
        <v/>
      </c>
      <c r="AA469" s="26" t="str">
        <f t="shared" si="87"/>
        <v/>
      </c>
      <c r="AB469" s="221" t="str">
        <f t="shared" si="88"/>
        <v/>
      </c>
      <c r="AC469" s="26" t="str">
        <f>IF(P469="","",('SEB Sheet'!$B$8*(AA469*P469)*(IF(C469="",1,C469))))</f>
        <v/>
      </c>
      <c r="AD469" s="158" t="str">
        <f>IF(P469="","",((AC469/'SEB Sheet'!$B$9*'SEB Sheet'!$B$5/1000*'SEB Sheet'!$B$7*'SEB Sheet'!$B$6))*1.055)</f>
        <v/>
      </c>
      <c r="AE469" s="146"/>
      <c r="AF469" s="146"/>
      <c r="AG469" s="147" t="str">
        <f>IF(B469="","",(VLOOKUP(B469,'Tree height category'!$A$2:$C$83,2,FALSE)))</f>
        <v/>
      </c>
      <c r="AH469" s="148" t="str">
        <f>IF(B469="","",(VLOOKUP(B469,'Tree height category'!$A$2:$C$83,3,FALSE)))</f>
        <v/>
      </c>
      <c r="AI469" s="161"/>
      <c r="AJ469" s="161"/>
      <c r="AK469" s="161"/>
      <c r="AL469" s="162" t="str">
        <f>IF(B469="","",(VLOOKUP(B469,'Tree height category'!$A$2:$G$77,7,FALSE)))</f>
        <v/>
      </c>
      <c r="AM469" s="163"/>
    </row>
    <row r="470" spans="1:39" x14ac:dyDescent="0.25">
      <c r="A470" s="154">
        <f t="shared" si="79"/>
        <v>464</v>
      </c>
      <c r="B470" s="203"/>
      <c r="C470" s="209"/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7" t="str">
        <f>IF(V470="","",IF((VLOOKUP(V470,'Tree height category'!$E$2:$F$77,2,FALSE))=0,"",(VLOOKUP(V470,'Tree height category'!$E$2:$F$77,2,FALSE))))</f>
        <v/>
      </c>
      <c r="O470" s="207" t="str">
        <f>IF(B470="","",(IF('SEB Sheet'!B$11="","",VLOOKUP('SEB Sheet'!B$11,'IBRA %'!A$4:E$385,4,FALSE))))</f>
        <v/>
      </c>
      <c r="P470" s="27"/>
      <c r="Q470" s="136" t="str">
        <f t="shared" si="80"/>
        <v/>
      </c>
      <c r="R470" s="22">
        <f t="shared" si="81"/>
        <v>0</v>
      </c>
      <c r="S470" s="139" t="str">
        <f t="shared" si="82"/>
        <v/>
      </c>
      <c r="T470" s="39" t="str">
        <f t="shared" si="83"/>
        <v/>
      </c>
      <c r="U470" s="137" t="str">
        <f t="shared" si="84"/>
        <v/>
      </c>
      <c r="V470" s="24" t="str">
        <f>IF(B470="","",VLOOKUP(B470,'Tree height category'!$A$2:$E$83,5,FALSE))</f>
        <v/>
      </c>
      <c r="W470" s="137" t="str">
        <f t="shared" si="89"/>
        <v/>
      </c>
      <c r="X470" s="137" t="str">
        <f t="shared" si="90"/>
        <v/>
      </c>
      <c r="Y470" s="23" t="str">
        <f t="shared" si="85"/>
        <v/>
      </c>
      <c r="Z470" s="25" t="str">
        <f t="shared" si="86"/>
        <v/>
      </c>
      <c r="AA470" s="26" t="str">
        <f t="shared" si="87"/>
        <v/>
      </c>
      <c r="AB470" s="221" t="str">
        <f t="shared" si="88"/>
        <v/>
      </c>
      <c r="AC470" s="26" t="str">
        <f>IF(P470="","",('SEB Sheet'!$B$8*(AA470*P470)*(IF(C470="",1,C470))))</f>
        <v/>
      </c>
      <c r="AD470" s="158" t="str">
        <f>IF(P470="","",((AC470/'SEB Sheet'!$B$9*'SEB Sheet'!$B$5/1000*'SEB Sheet'!$B$7*'SEB Sheet'!$B$6))*1.055)</f>
        <v/>
      </c>
      <c r="AE470" s="146"/>
      <c r="AF470" s="146"/>
      <c r="AG470" s="147" t="str">
        <f>IF(B470="","",(VLOOKUP(B470,'Tree height category'!$A$2:$C$83,2,FALSE)))</f>
        <v/>
      </c>
      <c r="AH470" s="148" t="str">
        <f>IF(B470="","",(VLOOKUP(B470,'Tree height category'!$A$2:$C$83,3,FALSE)))</f>
        <v/>
      </c>
      <c r="AI470" s="161"/>
      <c r="AJ470" s="161"/>
      <c r="AK470" s="161"/>
      <c r="AL470" s="162" t="str">
        <f>IF(B470="","",(VLOOKUP(B470,'Tree height category'!$A$2:$G$77,7,FALSE)))</f>
        <v/>
      </c>
      <c r="AM470" s="163"/>
    </row>
    <row r="471" spans="1:39" x14ac:dyDescent="0.25">
      <c r="A471" s="154">
        <f t="shared" si="79"/>
        <v>465</v>
      </c>
      <c r="B471" s="203"/>
      <c r="C471" s="209"/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7" t="str">
        <f>IF(V471="","",IF((VLOOKUP(V471,'Tree height category'!$E$2:$F$77,2,FALSE))=0,"",(VLOOKUP(V471,'Tree height category'!$E$2:$F$77,2,FALSE))))</f>
        <v/>
      </c>
      <c r="O471" s="207" t="str">
        <f>IF(B471="","",(IF('SEB Sheet'!B$11="","",VLOOKUP('SEB Sheet'!B$11,'IBRA %'!A$4:E$385,4,FALSE))))</f>
        <v/>
      </c>
      <c r="P471" s="27"/>
      <c r="Q471" s="136" t="str">
        <f t="shared" si="80"/>
        <v/>
      </c>
      <c r="R471" s="22">
        <f t="shared" si="81"/>
        <v>0</v>
      </c>
      <c r="S471" s="139" t="str">
        <f t="shared" si="82"/>
        <v/>
      </c>
      <c r="T471" s="39" t="str">
        <f t="shared" si="83"/>
        <v/>
      </c>
      <c r="U471" s="137" t="str">
        <f t="shared" si="84"/>
        <v/>
      </c>
      <c r="V471" s="24" t="str">
        <f>IF(B471="","",VLOOKUP(B471,'Tree height category'!$A$2:$E$83,5,FALSE))</f>
        <v/>
      </c>
      <c r="W471" s="137" t="str">
        <f t="shared" si="89"/>
        <v/>
      </c>
      <c r="X471" s="137" t="str">
        <f t="shared" si="90"/>
        <v/>
      </c>
      <c r="Y471" s="23" t="str">
        <f t="shared" si="85"/>
        <v/>
      </c>
      <c r="Z471" s="25" t="str">
        <f t="shared" si="86"/>
        <v/>
      </c>
      <c r="AA471" s="26" t="str">
        <f t="shared" si="87"/>
        <v/>
      </c>
      <c r="AB471" s="221" t="str">
        <f t="shared" si="88"/>
        <v/>
      </c>
      <c r="AC471" s="26" t="str">
        <f>IF(P471="","",('SEB Sheet'!$B$8*(AA471*P471)*(IF(C471="",1,C471))))</f>
        <v/>
      </c>
      <c r="AD471" s="158" t="str">
        <f>IF(P471="","",((AC471/'SEB Sheet'!$B$9*'SEB Sheet'!$B$5/1000*'SEB Sheet'!$B$7*'SEB Sheet'!$B$6))*1.055)</f>
        <v/>
      </c>
      <c r="AE471" s="146"/>
      <c r="AF471" s="146"/>
      <c r="AG471" s="147" t="str">
        <f>IF(B471="","",(VLOOKUP(B471,'Tree height category'!$A$2:$C$83,2,FALSE)))</f>
        <v/>
      </c>
      <c r="AH471" s="148" t="str">
        <f>IF(B471="","",(VLOOKUP(B471,'Tree height category'!$A$2:$C$83,3,FALSE)))</f>
        <v/>
      </c>
      <c r="AI471" s="161"/>
      <c r="AJ471" s="161"/>
      <c r="AK471" s="161"/>
      <c r="AL471" s="162" t="str">
        <f>IF(B471="","",(VLOOKUP(B471,'Tree height category'!$A$2:$G$77,7,FALSE)))</f>
        <v/>
      </c>
      <c r="AM471" s="163"/>
    </row>
    <row r="472" spans="1:39" x14ac:dyDescent="0.25">
      <c r="A472" s="154">
        <f t="shared" si="79"/>
        <v>466</v>
      </c>
      <c r="B472" s="203"/>
      <c r="C472" s="209"/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7" t="str">
        <f>IF(V472="","",IF((VLOOKUP(V472,'Tree height category'!$E$2:$F$77,2,FALSE))=0,"",(VLOOKUP(V472,'Tree height category'!$E$2:$F$77,2,FALSE))))</f>
        <v/>
      </c>
      <c r="O472" s="207" t="str">
        <f>IF(B472="","",(IF('SEB Sheet'!B$11="","",VLOOKUP('SEB Sheet'!B$11,'IBRA %'!A$4:E$385,4,FALSE))))</f>
        <v/>
      </c>
      <c r="P472" s="27"/>
      <c r="Q472" s="136" t="str">
        <f t="shared" si="80"/>
        <v/>
      </c>
      <c r="R472" s="22">
        <f t="shared" si="81"/>
        <v>0</v>
      </c>
      <c r="S472" s="139" t="str">
        <f t="shared" si="82"/>
        <v/>
      </c>
      <c r="T472" s="39" t="str">
        <f t="shared" si="83"/>
        <v/>
      </c>
      <c r="U472" s="137" t="str">
        <f t="shared" si="84"/>
        <v/>
      </c>
      <c r="V472" s="24" t="str">
        <f>IF(B472="","",VLOOKUP(B472,'Tree height category'!$A$2:$E$83,5,FALSE))</f>
        <v/>
      </c>
      <c r="W472" s="137" t="str">
        <f t="shared" si="89"/>
        <v/>
      </c>
      <c r="X472" s="137" t="str">
        <f t="shared" si="90"/>
        <v/>
      </c>
      <c r="Y472" s="23" t="str">
        <f t="shared" si="85"/>
        <v/>
      </c>
      <c r="Z472" s="25" t="str">
        <f t="shared" si="86"/>
        <v/>
      </c>
      <c r="AA472" s="26" t="str">
        <f t="shared" si="87"/>
        <v/>
      </c>
      <c r="AB472" s="221" t="str">
        <f t="shared" si="88"/>
        <v/>
      </c>
      <c r="AC472" s="26" t="str">
        <f>IF(P472="","",('SEB Sheet'!$B$8*(AA472*P472)*(IF(C472="",1,C472))))</f>
        <v/>
      </c>
      <c r="AD472" s="158" t="str">
        <f>IF(P472="","",((AC472/'SEB Sheet'!$B$9*'SEB Sheet'!$B$5/1000*'SEB Sheet'!$B$7*'SEB Sheet'!$B$6))*1.055)</f>
        <v/>
      </c>
      <c r="AE472" s="146"/>
      <c r="AF472" s="146"/>
      <c r="AG472" s="147" t="str">
        <f>IF(B472="","",(VLOOKUP(B472,'Tree height category'!$A$2:$C$83,2,FALSE)))</f>
        <v/>
      </c>
      <c r="AH472" s="148" t="str">
        <f>IF(B472="","",(VLOOKUP(B472,'Tree height category'!$A$2:$C$83,3,FALSE)))</f>
        <v/>
      </c>
      <c r="AI472" s="161"/>
      <c r="AJ472" s="161"/>
      <c r="AK472" s="161"/>
      <c r="AL472" s="162" t="str">
        <f>IF(B472="","",(VLOOKUP(B472,'Tree height category'!$A$2:$G$77,7,FALSE)))</f>
        <v/>
      </c>
      <c r="AM472" s="163"/>
    </row>
    <row r="473" spans="1:39" x14ac:dyDescent="0.25">
      <c r="A473" s="154">
        <f t="shared" si="79"/>
        <v>467</v>
      </c>
      <c r="B473" s="203"/>
      <c r="C473" s="209"/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7" t="str">
        <f>IF(V473="","",IF((VLOOKUP(V473,'Tree height category'!$E$2:$F$77,2,FALSE))=0,"",(VLOOKUP(V473,'Tree height category'!$E$2:$F$77,2,FALSE))))</f>
        <v/>
      </c>
      <c r="O473" s="207" t="str">
        <f>IF(B473="","",(IF('SEB Sheet'!B$11="","",VLOOKUP('SEB Sheet'!B$11,'IBRA %'!A$4:E$385,4,FALSE))))</f>
        <v/>
      </c>
      <c r="P473" s="27"/>
      <c r="Q473" s="136" t="str">
        <f t="shared" si="80"/>
        <v/>
      </c>
      <c r="R473" s="22">
        <f t="shared" si="81"/>
        <v>0</v>
      </c>
      <c r="S473" s="139" t="str">
        <f t="shared" si="82"/>
        <v/>
      </c>
      <c r="T473" s="39" t="str">
        <f t="shared" si="83"/>
        <v/>
      </c>
      <c r="U473" s="137" t="str">
        <f t="shared" si="84"/>
        <v/>
      </c>
      <c r="V473" s="24" t="str">
        <f>IF(B473="","",VLOOKUP(B473,'Tree height category'!$A$2:$E$83,5,FALSE))</f>
        <v/>
      </c>
      <c r="W473" s="137" t="str">
        <f t="shared" si="89"/>
        <v/>
      </c>
      <c r="X473" s="137" t="str">
        <f t="shared" si="90"/>
        <v/>
      </c>
      <c r="Y473" s="23" t="str">
        <f t="shared" si="85"/>
        <v/>
      </c>
      <c r="Z473" s="25" t="str">
        <f t="shared" si="86"/>
        <v/>
      </c>
      <c r="AA473" s="26" t="str">
        <f t="shared" si="87"/>
        <v/>
      </c>
      <c r="AB473" s="221" t="str">
        <f t="shared" si="88"/>
        <v/>
      </c>
      <c r="AC473" s="26" t="str">
        <f>IF(P473="","",('SEB Sheet'!$B$8*(AA473*P473)*(IF(C473="",1,C473))))</f>
        <v/>
      </c>
      <c r="AD473" s="158" t="str">
        <f>IF(P473="","",((AC473/'SEB Sheet'!$B$9*'SEB Sheet'!$B$5/1000*'SEB Sheet'!$B$7*'SEB Sheet'!$B$6))*1.055)</f>
        <v/>
      </c>
      <c r="AE473" s="146"/>
      <c r="AF473" s="146"/>
      <c r="AG473" s="147" t="str">
        <f>IF(B473="","",(VLOOKUP(B473,'Tree height category'!$A$2:$C$83,2,FALSE)))</f>
        <v/>
      </c>
      <c r="AH473" s="148" t="str">
        <f>IF(B473="","",(VLOOKUP(B473,'Tree height category'!$A$2:$C$83,3,FALSE)))</f>
        <v/>
      </c>
      <c r="AI473" s="161"/>
      <c r="AJ473" s="161"/>
      <c r="AK473" s="161"/>
      <c r="AL473" s="162" t="str">
        <f>IF(B473="","",(VLOOKUP(B473,'Tree height category'!$A$2:$G$77,7,FALSE)))</f>
        <v/>
      </c>
      <c r="AM473" s="163"/>
    </row>
    <row r="474" spans="1:39" x14ac:dyDescent="0.25">
      <c r="A474" s="154">
        <f t="shared" si="79"/>
        <v>468</v>
      </c>
      <c r="B474" s="203"/>
      <c r="C474" s="209"/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7" t="str">
        <f>IF(V474="","",IF((VLOOKUP(V474,'Tree height category'!$E$2:$F$77,2,FALSE))=0,"",(VLOOKUP(V474,'Tree height category'!$E$2:$F$77,2,FALSE))))</f>
        <v/>
      </c>
      <c r="O474" s="207" t="str">
        <f>IF(B474="","",(IF('SEB Sheet'!B$11="","",VLOOKUP('SEB Sheet'!B$11,'IBRA %'!A$4:E$385,4,FALSE))))</f>
        <v/>
      </c>
      <c r="P474" s="27"/>
      <c r="Q474" s="136" t="str">
        <f t="shared" si="80"/>
        <v/>
      </c>
      <c r="R474" s="22">
        <f t="shared" si="81"/>
        <v>0</v>
      </c>
      <c r="S474" s="139" t="str">
        <f t="shared" si="82"/>
        <v/>
      </c>
      <c r="T474" s="39" t="str">
        <f t="shared" si="83"/>
        <v/>
      </c>
      <c r="U474" s="137" t="str">
        <f t="shared" si="84"/>
        <v/>
      </c>
      <c r="V474" s="24" t="str">
        <f>IF(B474="","",VLOOKUP(B474,'Tree height category'!$A$2:$E$83,5,FALSE))</f>
        <v/>
      </c>
      <c r="W474" s="137" t="str">
        <f t="shared" si="89"/>
        <v/>
      </c>
      <c r="X474" s="137" t="str">
        <f t="shared" si="90"/>
        <v/>
      </c>
      <c r="Y474" s="23" t="str">
        <f t="shared" si="85"/>
        <v/>
      </c>
      <c r="Z474" s="25" t="str">
        <f t="shared" si="86"/>
        <v/>
      </c>
      <c r="AA474" s="26" t="str">
        <f t="shared" si="87"/>
        <v/>
      </c>
      <c r="AB474" s="221" t="str">
        <f t="shared" si="88"/>
        <v/>
      </c>
      <c r="AC474" s="26" t="str">
        <f>IF(P474="","",('SEB Sheet'!$B$8*(AA474*P474)*(IF(C474="",1,C474))))</f>
        <v/>
      </c>
      <c r="AD474" s="158" t="str">
        <f>IF(P474="","",((AC474/'SEB Sheet'!$B$9*'SEB Sheet'!$B$5/1000*'SEB Sheet'!$B$7*'SEB Sheet'!$B$6))*1.055)</f>
        <v/>
      </c>
      <c r="AE474" s="146"/>
      <c r="AF474" s="146"/>
      <c r="AG474" s="147" t="str">
        <f>IF(B474="","",(VLOOKUP(B474,'Tree height category'!$A$2:$C$83,2,FALSE)))</f>
        <v/>
      </c>
      <c r="AH474" s="148" t="str">
        <f>IF(B474="","",(VLOOKUP(B474,'Tree height category'!$A$2:$C$83,3,FALSE)))</f>
        <v/>
      </c>
      <c r="AI474" s="161"/>
      <c r="AJ474" s="161"/>
      <c r="AK474" s="161"/>
      <c r="AL474" s="162" t="str">
        <f>IF(B474="","",(VLOOKUP(B474,'Tree height category'!$A$2:$G$77,7,FALSE)))</f>
        <v/>
      </c>
      <c r="AM474" s="163"/>
    </row>
    <row r="475" spans="1:39" x14ac:dyDescent="0.25">
      <c r="A475" s="154">
        <f t="shared" si="79"/>
        <v>469</v>
      </c>
      <c r="B475" s="203"/>
      <c r="C475" s="209"/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7" t="str">
        <f>IF(V475="","",IF((VLOOKUP(V475,'Tree height category'!$E$2:$F$77,2,FALSE))=0,"",(VLOOKUP(V475,'Tree height category'!$E$2:$F$77,2,FALSE))))</f>
        <v/>
      </c>
      <c r="O475" s="207" t="str">
        <f>IF(B475="","",(IF('SEB Sheet'!B$11="","",VLOOKUP('SEB Sheet'!B$11,'IBRA %'!A$4:E$385,4,FALSE))))</f>
        <v/>
      </c>
      <c r="P475" s="27"/>
      <c r="Q475" s="136" t="str">
        <f t="shared" si="80"/>
        <v/>
      </c>
      <c r="R475" s="22">
        <f t="shared" si="81"/>
        <v>0</v>
      </c>
      <c r="S475" s="139" t="str">
        <f t="shared" si="82"/>
        <v/>
      </c>
      <c r="T475" s="39" t="str">
        <f t="shared" si="83"/>
        <v/>
      </c>
      <c r="U475" s="137" t="str">
        <f t="shared" si="84"/>
        <v/>
      </c>
      <c r="V475" s="24" t="str">
        <f>IF(B475="","",VLOOKUP(B475,'Tree height category'!$A$2:$E$83,5,FALSE))</f>
        <v/>
      </c>
      <c r="W475" s="137" t="str">
        <f t="shared" si="89"/>
        <v/>
      </c>
      <c r="X475" s="137" t="str">
        <f t="shared" si="90"/>
        <v/>
      </c>
      <c r="Y475" s="23" t="str">
        <f t="shared" si="85"/>
        <v/>
      </c>
      <c r="Z475" s="25" t="str">
        <f t="shared" si="86"/>
        <v/>
      </c>
      <c r="AA475" s="26" t="str">
        <f t="shared" si="87"/>
        <v/>
      </c>
      <c r="AB475" s="221" t="str">
        <f t="shared" si="88"/>
        <v/>
      </c>
      <c r="AC475" s="26" t="str">
        <f>IF(P475="","",('SEB Sheet'!$B$8*(AA475*P475)*(IF(C475="",1,C475))))</f>
        <v/>
      </c>
      <c r="AD475" s="158" t="str">
        <f>IF(P475="","",((AC475/'SEB Sheet'!$B$9*'SEB Sheet'!$B$5/1000*'SEB Sheet'!$B$7*'SEB Sheet'!$B$6))*1.055)</f>
        <v/>
      </c>
      <c r="AE475" s="146"/>
      <c r="AF475" s="146"/>
      <c r="AG475" s="147" t="str">
        <f>IF(B475="","",(VLOOKUP(B475,'Tree height category'!$A$2:$C$83,2,FALSE)))</f>
        <v/>
      </c>
      <c r="AH475" s="148" t="str">
        <f>IF(B475="","",(VLOOKUP(B475,'Tree height category'!$A$2:$C$83,3,FALSE)))</f>
        <v/>
      </c>
      <c r="AI475" s="161"/>
      <c r="AJ475" s="161"/>
      <c r="AK475" s="161"/>
      <c r="AL475" s="162" t="str">
        <f>IF(B475="","",(VLOOKUP(B475,'Tree height category'!$A$2:$G$77,7,FALSE)))</f>
        <v/>
      </c>
      <c r="AM475" s="163"/>
    </row>
    <row r="476" spans="1:39" x14ac:dyDescent="0.25">
      <c r="A476" s="154">
        <f t="shared" si="79"/>
        <v>470</v>
      </c>
      <c r="B476" s="203"/>
      <c r="C476" s="209"/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7" t="str">
        <f>IF(V476="","",IF((VLOOKUP(V476,'Tree height category'!$E$2:$F$77,2,FALSE))=0,"",(VLOOKUP(V476,'Tree height category'!$E$2:$F$77,2,FALSE))))</f>
        <v/>
      </c>
      <c r="O476" s="207" t="str">
        <f>IF(B476="","",(IF('SEB Sheet'!B$11="","",VLOOKUP('SEB Sheet'!B$11,'IBRA %'!A$4:E$385,4,FALSE))))</f>
        <v/>
      </c>
      <c r="P476" s="27"/>
      <c r="Q476" s="136" t="str">
        <f t="shared" si="80"/>
        <v/>
      </c>
      <c r="R476" s="22">
        <f t="shared" si="81"/>
        <v>0</v>
      </c>
      <c r="S476" s="139" t="str">
        <f t="shared" si="82"/>
        <v/>
      </c>
      <c r="T476" s="39" t="str">
        <f t="shared" si="83"/>
        <v/>
      </c>
      <c r="U476" s="137" t="str">
        <f t="shared" si="84"/>
        <v/>
      </c>
      <c r="V476" s="24" t="str">
        <f>IF(B476="","",VLOOKUP(B476,'Tree height category'!$A$2:$E$83,5,FALSE))</f>
        <v/>
      </c>
      <c r="W476" s="137" t="str">
        <f t="shared" si="89"/>
        <v/>
      </c>
      <c r="X476" s="137" t="str">
        <f t="shared" si="90"/>
        <v/>
      </c>
      <c r="Y476" s="23" t="str">
        <f t="shared" si="85"/>
        <v/>
      </c>
      <c r="Z476" s="25" t="str">
        <f t="shared" si="86"/>
        <v/>
      </c>
      <c r="AA476" s="26" t="str">
        <f t="shared" si="87"/>
        <v/>
      </c>
      <c r="AB476" s="221" t="str">
        <f t="shared" si="88"/>
        <v/>
      </c>
      <c r="AC476" s="26" t="str">
        <f>IF(P476="","",('SEB Sheet'!$B$8*(AA476*P476)*(IF(C476="",1,C476))))</f>
        <v/>
      </c>
      <c r="AD476" s="158" t="str">
        <f>IF(P476="","",((AC476/'SEB Sheet'!$B$9*'SEB Sheet'!$B$5/1000*'SEB Sheet'!$B$7*'SEB Sheet'!$B$6))*1.055)</f>
        <v/>
      </c>
      <c r="AE476" s="146"/>
      <c r="AF476" s="146"/>
      <c r="AG476" s="147" t="str">
        <f>IF(B476="","",(VLOOKUP(B476,'Tree height category'!$A$2:$C$83,2,FALSE)))</f>
        <v/>
      </c>
      <c r="AH476" s="148" t="str">
        <f>IF(B476="","",(VLOOKUP(B476,'Tree height category'!$A$2:$C$83,3,FALSE)))</f>
        <v/>
      </c>
      <c r="AI476" s="161"/>
      <c r="AJ476" s="161"/>
      <c r="AK476" s="161"/>
      <c r="AL476" s="162" t="str">
        <f>IF(B476="","",(VLOOKUP(B476,'Tree height category'!$A$2:$G$77,7,FALSE)))</f>
        <v/>
      </c>
      <c r="AM476" s="163"/>
    </row>
    <row r="477" spans="1:39" x14ac:dyDescent="0.25">
      <c r="A477" s="154">
        <f t="shared" si="79"/>
        <v>471</v>
      </c>
      <c r="B477" s="203"/>
      <c r="C477" s="209"/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7" t="str">
        <f>IF(V477="","",IF((VLOOKUP(V477,'Tree height category'!$E$2:$F$77,2,FALSE))=0,"",(VLOOKUP(V477,'Tree height category'!$E$2:$F$77,2,FALSE))))</f>
        <v/>
      </c>
      <c r="O477" s="207" t="str">
        <f>IF(B477="","",(IF('SEB Sheet'!B$11="","",VLOOKUP('SEB Sheet'!B$11,'IBRA %'!A$4:E$385,4,FALSE))))</f>
        <v/>
      </c>
      <c r="P477" s="27"/>
      <c r="Q477" s="136" t="str">
        <f t="shared" si="80"/>
        <v/>
      </c>
      <c r="R477" s="22">
        <f t="shared" si="81"/>
        <v>0</v>
      </c>
      <c r="S477" s="139" t="str">
        <f t="shared" si="82"/>
        <v/>
      </c>
      <c r="T477" s="39" t="str">
        <f t="shared" si="83"/>
        <v/>
      </c>
      <c r="U477" s="137" t="str">
        <f t="shared" si="84"/>
        <v/>
      </c>
      <c r="V477" s="24" t="str">
        <f>IF(B477="","",VLOOKUP(B477,'Tree height category'!$A$2:$E$83,5,FALSE))</f>
        <v/>
      </c>
      <c r="W477" s="137" t="str">
        <f t="shared" si="89"/>
        <v/>
      </c>
      <c r="X477" s="137" t="str">
        <f t="shared" si="90"/>
        <v/>
      </c>
      <c r="Y477" s="23" t="str">
        <f t="shared" si="85"/>
        <v/>
      </c>
      <c r="Z477" s="25" t="str">
        <f t="shared" si="86"/>
        <v/>
      </c>
      <c r="AA477" s="26" t="str">
        <f t="shared" si="87"/>
        <v/>
      </c>
      <c r="AB477" s="221" t="str">
        <f t="shared" si="88"/>
        <v/>
      </c>
      <c r="AC477" s="26" t="str">
        <f>IF(P477="","",('SEB Sheet'!$B$8*(AA477*P477)*(IF(C477="",1,C477))))</f>
        <v/>
      </c>
      <c r="AD477" s="158" t="str">
        <f>IF(P477="","",((AC477/'SEB Sheet'!$B$9*'SEB Sheet'!$B$5/1000*'SEB Sheet'!$B$7*'SEB Sheet'!$B$6))*1.055)</f>
        <v/>
      </c>
      <c r="AE477" s="146"/>
      <c r="AF477" s="146"/>
      <c r="AG477" s="147" t="str">
        <f>IF(B477="","",(VLOOKUP(B477,'Tree height category'!$A$2:$C$83,2,FALSE)))</f>
        <v/>
      </c>
      <c r="AH477" s="148" t="str">
        <f>IF(B477="","",(VLOOKUP(B477,'Tree height category'!$A$2:$C$83,3,FALSE)))</f>
        <v/>
      </c>
      <c r="AI477" s="161"/>
      <c r="AJ477" s="161"/>
      <c r="AK477" s="161"/>
      <c r="AL477" s="162" t="str">
        <f>IF(B477="","",(VLOOKUP(B477,'Tree height category'!$A$2:$G$77,7,FALSE)))</f>
        <v/>
      </c>
      <c r="AM477" s="163"/>
    </row>
    <row r="478" spans="1:39" x14ac:dyDescent="0.25">
      <c r="A478" s="154">
        <f t="shared" si="79"/>
        <v>472</v>
      </c>
      <c r="B478" s="203"/>
      <c r="C478" s="209"/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7" t="str">
        <f>IF(V478="","",IF((VLOOKUP(V478,'Tree height category'!$E$2:$F$77,2,FALSE))=0,"",(VLOOKUP(V478,'Tree height category'!$E$2:$F$77,2,FALSE))))</f>
        <v/>
      </c>
      <c r="O478" s="207" t="str">
        <f>IF(B478="","",(IF('SEB Sheet'!B$11="","",VLOOKUP('SEB Sheet'!B$11,'IBRA %'!A$4:E$385,4,FALSE))))</f>
        <v/>
      </c>
      <c r="P478" s="27"/>
      <c r="Q478" s="136" t="str">
        <f t="shared" si="80"/>
        <v/>
      </c>
      <c r="R478" s="22">
        <f t="shared" si="81"/>
        <v>0</v>
      </c>
      <c r="S478" s="139" t="str">
        <f t="shared" si="82"/>
        <v/>
      </c>
      <c r="T478" s="39" t="str">
        <f t="shared" si="83"/>
        <v/>
      </c>
      <c r="U478" s="137" t="str">
        <f t="shared" si="84"/>
        <v/>
      </c>
      <c r="V478" s="24" t="str">
        <f>IF(B478="","",VLOOKUP(B478,'Tree height category'!$A$2:$E$83,5,FALSE))</f>
        <v/>
      </c>
      <c r="W478" s="137" t="str">
        <f t="shared" si="89"/>
        <v/>
      </c>
      <c r="X478" s="137" t="str">
        <f t="shared" si="90"/>
        <v/>
      </c>
      <c r="Y478" s="23" t="str">
        <f t="shared" si="85"/>
        <v/>
      </c>
      <c r="Z478" s="25" t="str">
        <f t="shared" si="86"/>
        <v/>
      </c>
      <c r="AA478" s="26" t="str">
        <f t="shared" si="87"/>
        <v/>
      </c>
      <c r="AB478" s="221" t="str">
        <f t="shared" si="88"/>
        <v/>
      </c>
      <c r="AC478" s="26" t="str">
        <f>IF(P478="","",('SEB Sheet'!$B$8*(AA478*P478)*(IF(C478="",1,C478))))</f>
        <v/>
      </c>
      <c r="AD478" s="158" t="str">
        <f>IF(P478="","",((AC478/'SEB Sheet'!$B$9*'SEB Sheet'!$B$5/1000*'SEB Sheet'!$B$7*'SEB Sheet'!$B$6))*1.055)</f>
        <v/>
      </c>
      <c r="AE478" s="146"/>
      <c r="AF478" s="146"/>
      <c r="AG478" s="147" t="str">
        <f>IF(B478="","",(VLOOKUP(B478,'Tree height category'!$A$2:$C$83,2,FALSE)))</f>
        <v/>
      </c>
      <c r="AH478" s="148" t="str">
        <f>IF(B478="","",(VLOOKUP(B478,'Tree height category'!$A$2:$C$83,3,FALSE)))</f>
        <v/>
      </c>
      <c r="AI478" s="161"/>
      <c r="AJ478" s="161"/>
      <c r="AK478" s="161"/>
      <c r="AL478" s="162" t="str">
        <f>IF(B478="","",(VLOOKUP(B478,'Tree height category'!$A$2:$G$77,7,FALSE)))</f>
        <v/>
      </c>
      <c r="AM478" s="163"/>
    </row>
    <row r="479" spans="1:39" x14ac:dyDescent="0.25">
      <c r="A479" s="154">
        <f t="shared" si="79"/>
        <v>473</v>
      </c>
      <c r="B479" s="203"/>
      <c r="C479" s="209"/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7" t="str">
        <f>IF(V479="","",IF((VLOOKUP(V479,'Tree height category'!$E$2:$F$77,2,FALSE))=0,"",(VLOOKUP(V479,'Tree height category'!$E$2:$F$77,2,FALSE))))</f>
        <v/>
      </c>
      <c r="O479" s="207" t="str">
        <f>IF(B479="","",(IF('SEB Sheet'!B$11="","",VLOOKUP('SEB Sheet'!B$11,'IBRA %'!A$4:E$385,4,FALSE))))</f>
        <v/>
      </c>
      <c r="P479" s="27"/>
      <c r="Q479" s="136" t="str">
        <f t="shared" si="80"/>
        <v/>
      </c>
      <c r="R479" s="22">
        <f t="shared" si="81"/>
        <v>0</v>
      </c>
      <c r="S479" s="139" t="str">
        <f t="shared" si="82"/>
        <v/>
      </c>
      <c r="T479" s="39" t="str">
        <f t="shared" si="83"/>
        <v/>
      </c>
      <c r="U479" s="137" t="str">
        <f t="shared" si="84"/>
        <v/>
      </c>
      <c r="V479" s="24" t="str">
        <f>IF(B479="","",VLOOKUP(B479,'Tree height category'!$A$2:$E$83,5,FALSE))</f>
        <v/>
      </c>
      <c r="W479" s="137" t="str">
        <f t="shared" si="89"/>
        <v/>
      </c>
      <c r="X479" s="137" t="str">
        <f t="shared" si="90"/>
        <v/>
      </c>
      <c r="Y479" s="23" t="str">
        <f t="shared" si="85"/>
        <v/>
      </c>
      <c r="Z479" s="25" t="str">
        <f t="shared" si="86"/>
        <v/>
      </c>
      <c r="AA479" s="26" t="str">
        <f t="shared" si="87"/>
        <v/>
      </c>
      <c r="AB479" s="221" t="str">
        <f t="shared" si="88"/>
        <v/>
      </c>
      <c r="AC479" s="26" t="str">
        <f>IF(P479="","",('SEB Sheet'!$B$8*(AA479*P479)*(IF(C479="",1,C479))))</f>
        <v/>
      </c>
      <c r="AD479" s="158" t="str">
        <f>IF(P479="","",((AC479/'SEB Sheet'!$B$9*'SEB Sheet'!$B$5/1000*'SEB Sheet'!$B$7*'SEB Sheet'!$B$6))*1.055)</f>
        <v/>
      </c>
      <c r="AE479" s="146"/>
      <c r="AF479" s="146"/>
      <c r="AG479" s="147" t="str">
        <f>IF(B479="","",(VLOOKUP(B479,'Tree height category'!$A$2:$C$83,2,FALSE)))</f>
        <v/>
      </c>
      <c r="AH479" s="148" t="str">
        <f>IF(B479="","",(VLOOKUP(B479,'Tree height category'!$A$2:$C$83,3,FALSE)))</f>
        <v/>
      </c>
      <c r="AI479" s="161"/>
      <c r="AJ479" s="161"/>
      <c r="AK479" s="161"/>
      <c r="AL479" s="162" t="str">
        <f>IF(B479="","",(VLOOKUP(B479,'Tree height category'!$A$2:$G$77,7,FALSE)))</f>
        <v/>
      </c>
      <c r="AM479" s="163"/>
    </row>
    <row r="480" spans="1:39" x14ac:dyDescent="0.25">
      <c r="A480" s="154">
        <f t="shared" si="79"/>
        <v>474</v>
      </c>
      <c r="B480" s="203"/>
      <c r="C480" s="209"/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7" t="str">
        <f>IF(V480="","",IF((VLOOKUP(V480,'Tree height category'!$E$2:$F$77,2,FALSE))=0,"",(VLOOKUP(V480,'Tree height category'!$E$2:$F$77,2,FALSE))))</f>
        <v/>
      </c>
      <c r="O480" s="207" t="str">
        <f>IF(B480="","",(IF('SEB Sheet'!B$11="","",VLOOKUP('SEB Sheet'!B$11,'IBRA %'!A$4:E$385,4,FALSE))))</f>
        <v/>
      </c>
      <c r="P480" s="27"/>
      <c r="Q480" s="136" t="str">
        <f t="shared" si="80"/>
        <v/>
      </c>
      <c r="R480" s="22">
        <f t="shared" si="81"/>
        <v>0</v>
      </c>
      <c r="S480" s="139" t="str">
        <f t="shared" si="82"/>
        <v/>
      </c>
      <c r="T480" s="39" t="str">
        <f t="shared" si="83"/>
        <v/>
      </c>
      <c r="U480" s="137" t="str">
        <f t="shared" si="84"/>
        <v/>
      </c>
      <c r="V480" s="24" t="str">
        <f>IF(B480="","",VLOOKUP(B480,'Tree height category'!$A$2:$E$83,5,FALSE))</f>
        <v/>
      </c>
      <c r="W480" s="137" t="str">
        <f t="shared" si="89"/>
        <v/>
      </c>
      <c r="X480" s="137" t="str">
        <f t="shared" si="90"/>
        <v/>
      </c>
      <c r="Y480" s="23" t="str">
        <f t="shared" si="85"/>
        <v/>
      </c>
      <c r="Z480" s="25" t="str">
        <f t="shared" si="86"/>
        <v/>
      </c>
      <c r="AA480" s="26" t="str">
        <f t="shared" si="87"/>
        <v/>
      </c>
      <c r="AB480" s="221" t="str">
        <f t="shared" si="88"/>
        <v/>
      </c>
      <c r="AC480" s="26" t="str">
        <f>IF(P480="","",('SEB Sheet'!$B$8*(AA480*P480)*(IF(C480="",1,C480))))</f>
        <v/>
      </c>
      <c r="AD480" s="158" t="str">
        <f>IF(P480="","",((AC480/'SEB Sheet'!$B$9*'SEB Sheet'!$B$5/1000*'SEB Sheet'!$B$7*'SEB Sheet'!$B$6))*1.055)</f>
        <v/>
      </c>
      <c r="AE480" s="146"/>
      <c r="AF480" s="146"/>
      <c r="AG480" s="147" t="str">
        <f>IF(B480="","",(VLOOKUP(B480,'Tree height category'!$A$2:$C$83,2,FALSE)))</f>
        <v/>
      </c>
      <c r="AH480" s="148" t="str">
        <f>IF(B480="","",(VLOOKUP(B480,'Tree height category'!$A$2:$C$83,3,FALSE)))</f>
        <v/>
      </c>
      <c r="AI480" s="161"/>
      <c r="AJ480" s="161"/>
      <c r="AK480" s="161"/>
      <c r="AL480" s="162" t="str">
        <f>IF(B480="","",(VLOOKUP(B480,'Tree height category'!$A$2:$G$77,7,FALSE)))</f>
        <v/>
      </c>
      <c r="AM480" s="163"/>
    </row>
    <row r="481" spans="1:39" x14ac:dyDescent="0.25">
      <c r="A481" s="154">
        <f t="shared" si="79"/>
        <v>475</v>
      </c>
      <c r="B481" s="203"/>
      <c r="C481" s="209"/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7" t="str">
        <f>IF(V481="","",IF((VLOOKUP(V481,'Tree height category'!$E$2:$F$77,2,FALSE))=0,"",(VLOOKUP(V481,'Tree height category'!$E$2:$F$77,2,FALSE))))</f>
        <v/>
      </c>
      <c r="O481" s="207" t="str">
        <f>IF(B481="","",(IF('SEB Sheet'!B$11="","",VLOOKUP('SEB Sheet'!B$11,'IBRA %'!A$4:E$385,4,FALSE))))</f>
        <v/>
      </c>
      <c r="P481" s="27"/>
      <c r="Q481" s="136" t="str">
        <f t="shared" si="80"/>
        <v/>
      </c>
      <c r="R481" s="22">
        <f t="shared" si="81"/>
        <v>0</v>
      </c>
      <c r="S481" s="139" t="str">
        <f t="shared" si="82"/>
        <v/>
      </c>
      <c r="T481" s="39" t="str">
        <f t="shared" si="83"/>
        <v/>
      </c>
      <c r="U481" s="137" t="str">
        <f t="shared" si="84"/>
        <v/>
      </c>
      <c r="V481" s="24" t="str">
        <f>IF(B481="","",VLOOKUP(B481,'Tree height category'!$A$2:$E$83,5,FALSE))</f>
        <v/>
      </c>
      <c r="W481" s="137" t="str">
        <f t="shared" si="89"/>
        <v/>
      </c>
      <c r="X481" s="137" t="str">
        <f t="shared" si="90"/>
        <v/>
      </c>
      <c r="Y481" s="23" t="str">
        <f t="shared" si="85"/>
        <v/>
      </c>
      <c r="Z481" s="25" t="str">
        <f t="shared" si="86"/>
        <v/>
      </c>
      <c r="AA481" s="26" t="str">
        <f t="shared" si="87"/>
        <v/>
      </c>
      <c r="AB481" s="221" t="str">
        <f t="shared" si="88"/>
        <v/>
      </c>
      <c r="AC481" s="26" t="str">
        <f>IF(P481="","",('SEB Sheet'!$B$8*(AA481*P481)*(IF(C481="",1,C481))))</f>
        <v/>
      </c>
      <c r="AD481" s="158" t="str">
        <f>IF(P481="","",((AC481/'SEB Sheet'!$B$9*'SEB Sheet'!$B$5/1000*'SEB Sheet'!$B$7*'SEB Sheet'!$B$6))*1.055)</f>
        <v/>
      </c>
      <c r="AE481" s="146"/>
      <c r="AF481" s="146"/>
      <c r="AG481" s="147" t="str">
        <f>IF(B481="","",(VLOOKUP(B481,'Tree height category'!$A$2:$C$83,2,FALSE)))</f>
        <v/>
      </c>
      <c r="AH481" s="148" t="str">
        <f>IF(B481="","",(VLOOKUP(B481,'Tree height category'!$A$2:$C$83,3,FALSE)))</f>
        <v/>
      </c>
      <c r="AI481" s="161"/>
      <c r="AJ481" s="161"/>
      <c r="AK481" s="161"/>
      <c r="AL481" s="162" t="str">
        <f>IF(B481="","",(VLOOKUP(B481,'Tree height category'!$A$2:$G$77,7,FALSE)))</f>
        <v/>
      </c>
      <c r="AM481" s="163"/>
    </row>
    <row r="482" spans="1:39" x14ac:dyDescent="0.25">
      <c r="A482" s="154">
        <f t="shared" si="79"/>
        <v>476</v>
      </c>
      <c r="B482" s="203"/>
      <c r="C482" s="209"/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7" t="str">
        <f>IF(V482="","",IF((VLOOKUP(V482,'Tree height category'!$E$2:$F$77,2,FALSE))=0,"",(VLOOKUP(V482,'Tree height category'!$E$2:$F$77,2,FALSE))))</f>
        <v/>
      </c>
      <c r="O482" s="207" t="str">
        <f>IF(B482="","",(IF('SEB Sheet'!B$11="","",VLOOKUP('SEB Sheet'!B$11,'IBRA %'!A$4:E$385,4,FALSE))))</f>
        <v/>
      </c>
      <c r="P482" s="27"/>
      <c r="Q482" s="136" t="str">
        <f t="shared" si="80"/>
        <v/>
      </c>
      <c r="R482" s="22">
        <f t="shared" si="81"/>
        <v>0</v>
      </c>
      <c r="S482" s="139" t="str">
        <f t="shared" si="82"/>
        <v/>
      </c>
      <c r="T482" s="39" t="str">
        <f t="shared" si="83"/>
        <v/>
      </c>
      <c r="U482" s="137" t="str">
        <f t="shared" si="84"/>
        <v/>
      </c>
      <c r="V482" s="24" t="str">
        <f>IF(B482="","",VLOOKUP(B482,'Tree height category'!$A$2:$E$83,5,FALSE))</f>
        <v/>
      </c>
      <c r="W482" s="137" t="str">
        <f t="shared" si="89"/>
        <v/>
      </c>
      <c r="X482" s="137" t="str">
        <f t="shared" si="90"/>
        <v/>
      </c>
      <c r="Y482" s="23" t="str">
        <f t="shared" si="85"/>
        <v/>
      </c>
      <c r="Z482" s="25" t="str">
        <f t="shared" si="86"/>
        <v/>
      </c>
      <c r="AA482" s="26" t="str">
        <f t="shared" si="87"/>
        <v/>
      </c>
      <c r="AB482" s="221" t="str">
        <f t="shared" si="88"/>
        <v/>
      </c>
      <c r="AC482" s="26" t="str">
        <f>IF(P482="","",('SEB Sheet'!$B$8*(AA482*P482)*(IF(C482="",1,C482))))</f>
        <v/>
      </c>
      <c r="AD482" s="158" t="str">
        <f>IF(P482="","",((AC482/'SEB Sheet'!$B$9*'SEB Sheet'!$B$5/1000*'SEB Sheet'!$B$7*'SEB Sheet'!$B$6))*1.055)</f>
        <v/>
      </c>
      <c r="AE482" s="146"/>
      <c r="AF482" s="146"/>
      <c r="AG482" s="147" t="str">
        <f>IF(B482="","",(VLOOKUP(B482,'Tree height category'!$A$2:$C$83,2,FALSE)))</f>
        <v/>
      </c>
      <c r="AH482" s="148" t="str">
        <f>IF(B482="","",(VLOOKUP(B482,'Tree height category'!$A$2:$C$83,3,FALSE)))</f>
        <v/>
      </c>
      <c r="AI482" s="161"/>
      <c r="AJ482" s="161"/>
      <c r="AK482" s="161"/>
      <c r="AL482" s="162" t="str">
        <f>IF(B482="","",(VLOOKUP(B482,'Tree height category'!$A$2:$G$77,7,FALSE)))</f>
        <v/>
      </c>
      <c r="AM482" s="163"/>
    </row>
    <row r="483" spans="1:39" x14ac:dyDescent="0.25">
      <c r="A483" s="154">
        <f t="shared" si="79"/>
        <v>477</v>
      </c>
      <c r="B483" s="203"/>
      <c r="C483" s="209"/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7" t="str">
        <f>IF(V483="","",IF((VLOOKUP(V483,'Tree height category'!$E$2:$F$77,2,FALSE))=0,"",(VLOOKUP(V483,'Tree height category'!$E$2:$F$77,2,FALSE))))</f>
        <v/>
      </c>
      <c r="O483" s="207" t="str">
        <f>IF(B483="","",(IF('SEB Sheet'!B$11="","",VLOOKUP('SEB Sheet'!B$11,'IBRA %'!A$4:E$385,4,FALSE))))</f>
        <v/>
      </c>
      <c r="P483" s="27"/>
      <c r="Q483" s="136" t="str">
        <f t="shared" si="80"/>
        <v/>
      </c>
      <c r="R483" s="22">
        <f t="shared" si="81"/>
        <v>0</v>
      </c>
      <c r="S483" s="139" t="str">
        <f t="shared" si="82"/>
        <v/>
      </c>
      <c r="T483" s="39" t="str">
        <f t="shared" si="83"/>
        <v/>
      </c>
      <c r="U483" s="137" t="str">
        <f t="shared" si="84"/>
        <v/>
      </c>
      <c r="V483" s="24" t="str">
        <f>IF(B483="","",VLOOKUP(B483,'Tree height category'!$A$2:$E$83,5,FALSE))</f>
        <v/>
      </c>
      <c r="W483" s="137" t="str">
        <f t="shared" si="89"/>
        <v/>
      </c>
      <c r="X483" s="137" t="str">
        <f t="shared" si="90"/>
        <v/>
      </c>
      <c r="Y483" s="23" t="str">
        <f t="shared" si="85"/>
        <v/>
      </c>
      <c r="Z483" s="25" t="str">
        <f t="shared" si="86"/>
        <v/>
      </c>
      <c r="AA483" s="26" t="str">
        <f t="shared" si="87"/>
        <v/>
      </c>
      <c r="AB483" s="221" t="str">
        <f t="shared" si="88"/>
        <v/>
      </c>
      <c r="AC483" s="26" t="str">
        <f>IF(P483="","",('SEB Sheet'!$B$8*(AA483*P483)*(IF(C483="",1,C483))))</f>
        <v/>
      </c>
      <c r="AD483" s="158" t="str">
        <f>IF(P483="","",((AC483/'SEB Sheet'!$B$9*'SEB Sheet'!$B$5/1000*'SEB Sheet'!$B$7*'SEB Sheet'!$B$6))*1.055)</f>
        <v/>
      </c>
      <c r="AE483" s="146"/>
      <c r="AF483" s="146"/>
      <c r="AG483" s="147" t="str">
        <f>IF(B483="","",(VLOOKUP(B483,'Tree height category'!$A$2:$C$83,2,FALSE)))</f>
        <v/>
      </c>
      <c r="AH483" s="148" t="str">
        <f>IF(B483="","",(VLOOKUP(B483,'Tree height category'!$A$2:$C$83,3,FALSE)))</f>
        <v/>
      </c>
      <c r="AI483" s="161"/>
      <c r="AJ483" s="161"/>
      <c r="AK483" s="161"/>
      <c r="AL483" s="162" t="str">
        <f>IF(B483="","",(VLOOKUP(B483,'Tree height category'!$A$2:$G$77,7,FALSE)))</f>
        <v/>
      </c>
      <c r="AM483" s="163"/>
    </row>
    <row r="484" spans="1:39" x14ac:dyDescent="0.25">
      <c r="A484" s="154">
        <f t="shared" si="79"/>
        <v>478</v>
      </c>
      <c r="B484" s="203"/>
      <c r="C484" s="209"/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7" t="str">
        <f>IF(V484="","",IF((VLOOKUP(V484,'Tree height category'!$E$2:$F$77,2,FALSE))=0,"",(VLOOKUP(V484,'Tree height category'!$E$2:$F$77,2,FALSE))))</f>
        <v/>
      </c>
      <c r="O484" s="207" t="str">
        <f>IF(B484="","",(IF('SEB Sheet'!B$11="","",VLOOKUP('SEB Sheet'!B$11,'IBRA %'!A$4:E$385,4,FALSE))))</f>
        <v/>
      </c>
      <c r="P484" s="27"/>
      <c r="Q484" s="136" t="str">
        <f t="shared" si="80"/>
        <v/>
      </c>
      <c r="R484" s="22">
        <f t="shared" si="81"/>
        <v>0</v>
      </c>
      <c r="S484" s="139" t="str">
        <f t="shared" si="82"/>
        <v/>
      </c>
      <c r="T484" s="39" t="str">
        <f t="shared" si="83"/>
        <v/>
      </c>
      <c r="U484" s="137" t="str">
        <f t="shared" si="84"/>
        <v/>
      </c>
      <c r="V484" s="24" t="str">
        <f>IF(B484="","",VLOOKUP(B484,'Tree height category'!$A$2:$E$83,5,FALSE))</f>
        <v/>
      </c>
      <c r="W484" s="137" t="str">
        <f t="shared" si="89"/>
        <v/>
      </c>
      <c r="X484" s="137" t="str">
        <f t="shared" si="90"/>
        <v/>
      </c>
      <c r="Y484" s="23" t="str">
        <f t="shared" si="85"/>
        <v/>
      </c>
      <c r="Z484" s="25" t="str">
        <f t="shared" si="86"/>
        <v/>
      </c>
      <c r="AA484" s="26" t="str">
        <f t="shared" si="87"/>
        <v/>
      </c>
      <c r="AB484" s="221" t="str">
        <f t="shared" si="88"/>
        <v/>
      </c>
      <c r="AC484" s="26" t="str">
        <f>IF(P484="","",('SEB Sheet'!$B$8*(AA484*P484)*(IF(C484="",1,C484))))</f>
        <v/>
      </c>
      <c r="AD484" s="158" t="str">
        <f>IF(P484="","",((AC484/'SEB Sheet'!$B$9*'SEB Sheet'!$B$5/1000*'SEB Sheet'!$B$7*'SEB Sheet'!$B$6))*1.055)</f>
        <v/>
      </c>
      <c r="AE484" s="146"/>
      <c r="AF484" s="146"/>
      <c r="AG484" s="147" t="str">
        <f>IF(B484="","",(VLOOKUP(B484,'Tree height category'!$A$2:$C$83,2,FALSE)))</f>
        <v/>
      </c>
      <c r="AH484" s="148" t="str">
        <f>IF(B484="","",(VLOOKUP(B484,'Tree height category'!$A$2:$C$83,3,FALSE)))</f>
        <v/>
      </c>
      <c r="AI484" s="161"/>
      <c r="AJ484" s="161"/>
      <c r="AK484" s="161"/>
      <c r="AL484" s="162" t="str">
        <f>IF(B484="","",(VLOOKUP(B484,'Tree height category'!$A$2:$G$77,7,FALSE)))</f>
        <v/>
      </c>
      <c r="AM484" s="163"/>
    </row>
    <row r="485" spans="1:39" x14ac:dyDescent="0.25">
      <c r="A485" s="154">
        <f t="shared" si="79"/>
        <v>479</v>
      </c>
      <c r="B485" s="203"/>
      <c r="C485" s="209"/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7" t="str">
        <f>IF(V485="","",IF((VLOOKUP(V485,'Tree height category'!$E$2:$F$77,2,FALSE))=0,"",(VLOOKUP(V485,'Tree height category'!$E$2:$F$77,2,FALSE))))</f>
        <v/>
      </c>
      <c r="O485" s="207" t="str">
        <f>IF(B485="","",(IF('SEB Sheet'!B$11="","",VLOOKUP('SEB Sheet'!B$11,'IBRA %'!A$4:E$385,4,FALSE))))</f>
        <v/>
      </c>
      <c r="P485" s="27"/>
      <c r="Q485" s="136" t="str">
        <f t="shared" si="80"/>
        <v/>
      </c>
      <c r="R485" s="22">
        <f t="shared" si="81"/>
        <v>0</v>
      </c>
      <c r="S485" s="139" t="str">
        <f t="shared" si="82"/>
        <v/>
      </c>
      <c r="T485" s="39" t="str">
        <f t="shared" si="83"/>
        <v/>
      </c>
      <c r="U485" s="137" t="str">
        <f t="shared" si="84"/>
        <v/>
      </c>
      <c r="V485" s="24" t="str">
        <f>IF(B485="","",VLOOKUP(B485,'Tree height category'!$A$2:$E$83,5,FALSE))</f>
        <v/>
      </c>
      <c r="W485" s="137" t="str">
        <f t="shared" si="89"/>
        <v/>
      </c>
      <c r="X485" s="137" t="str">
        <f t="shared" si="90"/>
        <v/>
      </c>
      <c r="Y485" s="23" t="str">
        <f t="shared" si="85"/>
        <v/>
      </c>
      <c r="Z485" s="25" t="str">
        <f t="shared" si="86"/>
        <v/>
      </c>
      <c r="AA485" s="26" t="str">
        <f t="shared" si="87"/>
        <v/>
      </c>
      <c r="AB485" s="221" t="str">
        <f t="shared" si="88"/>
        <v/>
      </c>
      <c r="AC485" s="26" t="str">
        <f>IF(P485="","",('SEB Sheet'!$B$8*(AA485*P485)*(IF(C485="",1,C485))))</f>
        <v/>
      </c>
      <c r="AD485" s="158" t="str">
        <f>IF(P485="","",((AC485/'SEB Sheet'!$B$9*'SEB Sheet'!$B$5/1000*'SEB Sheet'!$B$7*'SEB Sheet'!$B$6))*1.055)</f>
        <v/>
      </c>
      <c r="AE485" s="146"/>
      <c r="AF485" s="146"/>
      <c r="AG485" s="147" t="str">
        <f>IF(B485="","",(VLOOKUP(B485,'Tree height category'!$A$2:$C$83,2,FALSE)))</f>
        <v/>
      </c>
      <c r="AH485" s="148" t="str">
        <f>IF(B485="","",(VLOOKUP(B485,'Tree height category'!$A$2:$C$83,3,FALSE)))</f>
        <v/>
      </c>
      <c r="AI485" s="161"/>
      <c r="AJ485" s="161"/>
      <c r="AK485" s="161"/>
      <c r="AL485" s="162" t="str">
        <f>IF(B485="","",(VLOOKUP(B485,'Tree height category'!$A$2:$G$77,7,FALSE)))</f>
        <v/>
      </c>
      <c r="AM485" s="163"/>
    </row>
    <row r="486" spans="1:39" x14ac:dyDescent="0.25">
      <c r="A486" s="154">
        <f t="shared" si="79"/>
        <v>480</v>
      </c>
      <c r="B486" s="203"/>
      <c r="C486" s="209"/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7" t="str">
        <f>IF(V486="","",IF((VLOOKUP(V486,'Tree height category'!$E$2:$F$77,2,FALSE))=0,"",(VLOOKUP(V486,'Tree height category'!$E$2:$F$77,2,FALSE))))</f>
        <v/>
      </c>
      <c r="O486" s="207" t="str">
        <f>IF(B486="","",(IF('SEB Sheet'!B$11="","",VLOOKUP('SEB Sheet'!B$11,'IBRA %'!A$4:E$385,4,FALSE))))</f>
        <v/>
      </c>
      <c r="P486" s="27"/>
      <c r="Q486" s="136" t="str">
        <f t="shared" si="80"/>
        <v/>
      </c>
      <c r="R486" s="22">
        <f t="shared" si="81"/>
        <v>0</v>
      </c>
      <c r="S486" s="139" t="str">
        <f t="shared" si="82"/>
        <v/>
      </c>
      <c r="T486" s="39" t="str">
        <f t="shared" si="83"/>
        <v/>
      </c>
      <c r="U486" s="137" t="str">
        <f t="shared" si="84"/>
        <v/>
      </c>
      <c r="V486" s="24" t="str">
        <f>IF(B486="","",VLOOKUP(B486,'Tree height category'!$A$2:$E$83,5,FALSE))</f>
        <v/>
      </c>
      <c r="W486" s="137" t="str">
        <f t="shared" si="89"/>
        <v/>
      </c>
      <c r="X486" s="137" t="str">
        <f t="shared" si="90"/>
        <v/>
      </c>
      <c r="Y486" s="23" t="str">
        <f t="shared" si="85"/>
        <v/>
      </c>
      <c r="Z486" s="25" t="str">
        <f t="shared" si="86"/>
        <v/>
      </c>
      <c r="AA486" s="26" t="str">
        <f t="shared" si="87"/>
        <v/>
      </c>
      <c r="AB486" s="221" t="str">
        <f t="shared" si="88"/>
        <v/>
      </c>
      <c r="AC486" s="26" t="str">
        <f>IF(P486="","",('SEB Sheet'!$B$8*(AA486*P486)*(IF(C486="",1,C486))))</f>
        <v/>
      </c>
      <c r="AD486" s="158" t="str">
        <f>IF(P486="","",((AC486/'SEB Sheet'!$B$9*'SEB Sheet'!$B$5/1000*'SEB Sheet'!$B$7*'SEB Sheet'!$B$6))*1.055)</f>
        <v/>
      </c>
      <c r="AE486" s="146"/>
      <c r="AF486" s="146"/>
      <c r="AG486" s="147" t="str">
        <f>IF(B486="","",(VLOOKUP(B486,'Tree height category'!$A$2:$C$83,2,FALSE)))</f>
        <v/>
      </c>
      <c r="AH486" s="148" t="str">
        <f>IF(B486="","",(VLOOKUP(B486,'Tree height category'!$A$2:$C$83,3,FALSE)))</f>
        <v/>
      </c>
      <c r="AI486" s="161"/>
      <c r="AJ486" s="161"/>
      <c r="AK486" s="161"/>
      <c r="AL486" s="162" t="str">
        <f>IF(B486="","",(VLOOKUP(B486,'Tree height category'!$A$2:$G$77,7,FALSE)))</f>
        <v/>
      </c>
      <c r="AM486" s="163"/>
    </row>
    <row r="487" spans="1:39" x14ac:dyDescent="0.25">
      <c r="A487" s="154">
        <f t="shared" si="79"/>
        <v>481</v>
      </c>
      <c r="B487" s="203"/>
      <c r="C487" s="209"/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7" t="str">
        <f>IF(V487="","",IF((VLOOKUP(V487,'Tree height category'!$E$2:$F$77,2,FALSE))=0,"",(VLOOKUP(V487,'Tree height category'!$E$2:$F$77,2,FALSE))))</f>
        <v/>
      </c>
      <c r="O487" s="207" t="str">
        <f>IF(B487="","",(IF('SEB Sheet'!B$11="","",VLOOKUP('SEB Sheet'!B$11,'IBRA %'!A$4:E$385,4,FALSE))))</f>
        <v/>
      </c>
      <c r="P487" s="27"/>
      <c r="Q487" s="136" t="str">
        <f t="shared" si="80"/>
        <v/>
      </c>
      <c r="R487" s="22">
        <f t="shared" si="81"/>
        <v>0</v>
      </c>
      <c r="S487" s="139" t="str">
        <f t="shared" si="82"/>
        <v/>
      </c>
      <c r="T487" s="39" t="str">
        <f t="shared" si="83"/>
        <v/>
      </c>
      <c r="U487" s="137" t="str">
        <f t="shared" si="84"/>
        <v/>
      </c>
      <c r="V487" s="24" t="str">
        <f>IF(B487="","",VLOOKUP(B487,'Tree height category'!$A$2:$E$83,5,FALSE))</f>
        <v/>
      </c>
      <c r="W487" s="137" t="str">
        <f t="shared" si="89"/>
        <v/>
      </c>
      <c r="X487" s="137" t="str">
        <f t="shared" si="90"/>
        <v/>
      </c>
      <c r="Y487" s="23" t="str">
        <f t="shared" si="85"/>
        <v/>
      </c>
      <c r="Z487" s="25" t="str">
        <f t="shared" si="86"/>
        <v/>
      </c>
      <c r="AA487" s="26" t="str">
        <f t="shared" si="87"/>
        <v/>
      </c>
      <c r="AB487" s="221" t="str">
        <f t="shared" si="88"/>
        <v/>
      </c>
      <c r="AC487" s="26" t="str">
        <f>IF(P487="","",('SEB Sheet'!$B$8*(AA487*P487)*(IF(C487="",1,C487))))</f>
        <v/>
      </c>
      <c r="AD487" s="158" t="str">
        <f>IF(P487="","",((AC487/'SEB Sheet'!$B$9*'SEB Sheet'!$B$5/1000*'SEB Sheet'!$B$7*'SEB Sheet'!$B$6))*1.055)</f>
        <v/>
      </c>
      <c r="AE487" s="146"/>
      <c r="AF487" s="146"/>
      <c r="AG487" s="147" t="str">
        <f>IF(B487="","",(VLOOKUP(B487,'Tree height category'!$A$2:$C$83,2,FALSE)))</f>
        <v/>
      </c>
      <c r="AH487" s="148" t="str">
        <f>IF(B487="","",(VLOOKUP(B487,'Tree height category'!$A$2:$C$83,3,FALSE)))</f>
        <v/>
      </c>
      <c r="AI487" s="161"/>
      <c r="AJ487" s="161"/>
      <c r="AK487" s="161"/>
      <c r="AL487" s="162" t="str">
        <f>IF(B487="","",(VLOOKUP(B487,'Tree height category'!$A$2:$G$77,7,FALSE)))</f>
        <v/>
      </c>
      <c r="AM487" s="163"/>
    </row>
    <row r="488" spans="1:39" x14ac:dyDescent="0.25">
      <c r="A488" s="154">
        <f t="shared" si="79"/>
        <v>482</v>
      </c>
      <c r="B488" s="203"/>
      <c r="C488" s="209"/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7" t="str">
        <f>IF(V488="","",IF((VLOOKUP(V488,'Tree height category'!$E$2:$F$77,2,FALSE))=0,"",(VLOOKUP(V488,'Tree height category'!$E$2:$F$77,2,FALSE))))</f>
        <v/>
      </c>
      <c r="O488" s="207" t="str">
        <f>IF(B488="","",(IF('SEB Sheet'!B$11="","",VLOOKUP('SEB Sheet'!B$11,'IBRA %'!A$4:E$385,4,FALSE))))</f>
        <v/>
      </c>
      <c r="P488" s="27"/>
      <c r="Q488" s="136" t="str">
        <f t="shared" si="80"/>
        <v/>
      </c>
      <c r="R488" s="22">
        <f t="shared" si="81"/>
        <v>0</v>
      </c>
      <c r="S488" s="139" t="str">
        <f t="shared" si="82"/>
        <v/>
      </c>
      <c r="T488" s="39" t="str">
        <f t="shared" si="83"/>
        <v/>
      </c>
      <c r="U488" s="137" t="str">
        <f t="shared" si="84"/>
        <v/>
      </c>
      <c r="V488" s="24" t="str">
        <f>IF(B488="","",VLOOKUP(B488,'Tree height category'!$A$2:$E$83,5,FALSE))</f>
        <v/>
      </c>
      <c r="W488" s="137" t="str">
        <f t="shared" si="89"/>
        <v/>
      </c>
      <c r="X488" s="137" t="str">
        <f t="shared" si="90"/>
        <v/>
      </c>
      <c r="Y488" s="23" t="str">
        <f t="shared" si="85"/>
        <v/>
      </c>
      <c r="Z488" s="25" t="str">
        <f t="shared" si="86"/>
        <v/>
      </c>
      <c r="AA488" s="26" t="str">
        <f t="shared" si="87"/>
        <v/>
      </c>
      <c r="AB488" s="221" t="str">
        <f t="shared" si="88"/>
        <v/>
      </c>
      <c r="AC488" s="26" t="str">
        <f>IF(P488="","",('SEB Sheet'!$B$8*(AA488*P488)*(IF(C488="",1,C488))))</f>
        <v/>
      </c>
      <c r="AD488" s="158" t="str">
        <f>IF(P488="","",((AC488/'SEB Sheet'!$B$9*'SEB Sheet'!$B$5/1000*'SEB Sheet'!$B$7*'SEB Sheet'!$B$6))*1.055)</f>
        <v/>
      </c>
      <c r="AE488" s="146"/>
      <c r="AF488" s="146"/>
      <c r="AG488" s="147" t="str">
        <f>IF(B488="","",(VLOOKUP(B488,'Tree height category'!$A$2:$C$83,2,FALSE)))</f>
        <v/>
      </c>
      <c r="AH488" s="148" t="str">
        <f>IF(B488="","",(VLOOKUP(B488,'Tree height category'!$A$2:$C$83,3,FALSE)))</f>
        <v/>
      </c>
      <c r="AI488" s="161"/>
      <c r="AJ488" s="161"/>
      <c r="AK488" s="161"/>
      <c r="AL488" s="162" t="str">
        <f>IF(B488="","",(VLOOKUP(B488,'Tree height category'!$A$2:$G$77,7,FALSE)))</f>
        <v/>
      </c>
      <c r="AM488" s="163"/>
    </row>
    <row r="489" spans="1:39" x14ac:dyDescent="0.25">
      <c r="A489" s="154">
        <f t="shared" ref="A489:A552" si="91">A488+1</f>
        <v>483</v>
      </c>
      <c r="B489" s="203"/>
      <c r="C489" s="209"/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7" t="str">
        <f>IF(V489="","",IF((VLOOKUP(V489,'Tree height category'!$E$2:$F$77,2,FALSE))=0,"",(VLOOKUP(V489,'Tree height category'!$E$2:$F$77,2,FALSE))))</f>
        <v/>
      </c>
      <c r="O489" s="207" t="str">
        <f>IF(B489="","",(IF('SEB Sheet'!B$11="","",VLOOKUP('SEB Sheet'!B$11,'IBRA %'!A$4:E$385,4,FALSE))))</f>
        <v/>
      </c>
      <c r="P489" s="27"/>
      <c r="Q489" s="136" t="str">
        <f t="shared" si="80"/>
        <v/>
      </c>
      <c r="R489" s="22">
        <f t="shared" si="81"/>
        <v>0</v>
      </c>
      <c r="S489" s="139" t="str">
        <f t="shared" si="82"/>
        <v/>
      </c>
      <c r="T489" s="39" t="str">
        <f t="shared" si="83"/>
        <v/>
      </c>
      <c r="U489" s="137" t="str">
        <f t="shared" si="84"/>
        <v/>
      </c>
      <c r="V489" s="24" t="str">
        <f>IF(B489="","",VLOOKUP(B489,'Tree height category'!$A$2:$E$83,5,FALSE))</f>
        <v/>
      </c>
      <c r="W489" s="137" t="str">
        <f t="shared" si="89"/>
        <v/>
      </c>
      <c r="X489" s="137" t="str">
        <f t="shared" si="90"/>
        <v/>
      </c>
      <c r="Y489" s="23" t="str">
        <f t="shared" si="85"/>
        <v/>
      </c>
      <c r="Z489" s="25" t="str">
        <f t="shared" si="86"/>
        <v/>
      </c>
      <c r="AA489" s="26" t="str">
        <f t="shared" si="87"/>
        <v/>
      </c>
      <c r="AB489" s="221" t="str">
        <f t="shared" si="88"/>
        <v/>
      </c>
      <c r="AC489" s="26" t="str">
        <f>IF(P489="","",('SEB Sheet'!$B$8*(AA489*P489)*(IF(C489="",1,C489))))</f>
        <v/>
      </c>
      <c r="AD489" s="158" t="str">
        <f>IF(P489="","",((AC489/'SEB Sheet'!$B$9*'SEB Sheet'!$B$5/1000*'SEB Sheet'!$B$7*'SEB Sheet'!$B$6))*1.055)</f>
        <v/>
      </c>
      <c r="AE489" s="146"/>
      <c r="AF489" s="146"/>
      <c r="AG489" s="147" t="str">
        <f>IF(B489="","",(VLOOKUP(B489,'Tree height category'!$A$2:$C$83,2,FALSE)))</f>
        <v/>
      </c>
      <c r="AH489" s="148" t="str">
        <f>IF(B489="","",(VLOOKUP(B489,'Tree height category'!$A$2:$C$83,3,FALSE)))</f>
        <v/>
      </c>
      <c r="AI489" s="161"/>
      <c r="AJ489" s="161"/>
      <c r="AK489" s="161"/>
      <c r="AL489" s="162" t="str">
        <f>IF(B489="","",(VLOOKUP(B489,'Tree height category'!$A$2:$G$77,7,FALSE)))</f>
        <v/>
      </c>
      <c r="AM489" s="163"/>
    </row>
    <row r="490" spans="1:39" x14ac:dyDescent="0.25">
      <c r="A490" s="154">
        <f t="shared" si="91"/>
        <v>484</v>
      </c>
      <c r="B490" s="203"/>
      <c r="C490" s="209"/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7" t="str">
        <f>IF(V490="","",IF((VLOOKUP(V490,'Tree height category'!$E$2:$F$77,2,FALSE))=0,"",(VLOOKUP(V490,'Tree height category'!$E$2:$F$77,2,FALSE))))</f>
        <v/>
      </c>
      <c r="O490" s="207" t="str">
        <f>IF(B490="","",(IF('SEB Sheet'!B$11="","",VLOOKUP('SEB Sheet'!B$11,'IBRA %'!A$4:E$385,4,FALSE))))</f>
        <v/>
      </c>
      <c r="P490" s="27"/>
      <c r="Q490" s="136" t="str">
        <f t="shared" si="80"/>
        <v/>
      </c>
      <c r="R490" s="22">
        <f t="shared" si="81"/>
        <v>0</v>
      </c>
      <c r="S490" s="139" t="str">
        <f t="shared" si="82"/>
        <v/>
      </c>
      <c r="T490" s="39" t="str">
        <f t="shared" si="83"/>
        <v/>
      </c>
      <c r="U490" s="137" t="str">
        <f t="shared" si="84"/>
        <v/>
      </c>
      <c r="V490" s="24" t="str">
        <f>IF(B490="","",VLOOKUP(B490,'Tree height category'!$A$2:$E$83,5,FALSE))</f>
        <v/>
      </c>
      <c r="W490" s="137" t="str">
        <f t="shared" si="89"/>
        <v/>
      </c>
      <c r="X490" s="137" t="str">
        <f t="shared" si="90"/>
        <v/>
      </c>
      <c r="Y490" s="23" t="str">
        <f t="shared" si="85"/>
        <v/>
      </c>
      <c r="Z490" s="25" t="str">
        <f t="shared" si="86"/>
        <v/>
      </c>
      <c r="AA490" s="26" t="str">
        <f t="shared" si="87"/>
        <v/>
      </c>
      <c r="AB490" s="221" t="str">
        <f t="shared" si="88"/>
        <v/>
      </c>
      <c r="AC490" s="26" t="str">
        <f>IF(P490="","",('SEB Sheet'!$B$8*(AA490*P490)*(IF(C490="",1,C490))))</f>
        <v/>
      </c>
      <c r="AD490" s="158" t="str">
        <f>IF(P490="","",((AC490/'SEB Sheet'!$B$9*'SEB Sheet'!$B$5/1000*'SEB Sheet'!$B$7*'SEB Sheet'!$B$6))*1.055)</f>
        <v/>
      </c>
      <c r="AE490" s="146"/>
      <c r="AF490" s="146"/>
      <c r="AG490" s="147" t="str">
        <f>IF(B490="","",(VLOOKUP(B490,'Tree height category'!$A$2:$C$83,2,FALSE)))</f>
        <v/>
      </c>
      <c r="AH490" s="148" t="str">
        <f>IF(B490="","",(VLOOKUP(B490,'Tree height category'!$A$2:$C$83,3,FALSE)))</f>
        <v/>
      </c>
      <c r="AI490" s="161"/>
      <c r="AJ490" s="161"/>
      <c r="AK490" s="161"/>
      <c r="AL490" s="162" t="str">
        <f>IF(B490="","",(VLOOKUP(B490,'Tree height category'!$A$2:$G$77,7,FALSE)))</f>
        <v/>
      </c>
      <c r="AM490" s="163"/>
    </row>
    <row r="491" spans="1:39" x14ac:dyDescent="0.25">
      <c r="A491" s="154">
        <f t="shared" si="91"/>
        <v>485</v>
      </c>
      <c r="B491" s="203"/>
      <c r="C491" s="209"/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7" t="str">
        <f>IF(V491="","",IF((VLOOKUP(V491,'Tree height category'!$E$2:$F$77,2,FALSE))=0,"",(VLOOKUP(V491,'Tree height category'!$E$2:$F$77,2,FALSE))))</f>
        <v/>
      </c>
      <c r="O491" s="207" t="str">
        <f>IF(B491="","",(IF('SEB Sheet'!B$11="","",VLOOKUP('SEB Sheet'!B$11,'IBRA %'!A$4:E$385,4,FALSE))))</f>
        <v/>
      </c>
      <c r="P491" s="27"/>
      <c r="Q491" s="136" t="str">
        <f t="shared" si="80"/>
        <v/>
      </c>
      <c r="R491" s="22">
        <f t="shared" si="81"/>
        <v>0</v>
      </c>
      <c r="S491" s="139" t="str">
        <f t="shared" si="82"/>
        <v/>
      </c>
      <c r="T491" s="39" t="str">
        <f t="shared" si="83"/>
        <v/>
      </c>
      <c r="U491" s="137" t="str">
        <f t="shared" si="84"/>
        <v/>
      </c>
      <c r="V491" s="24" t="str">
        <f>IF(B491="","",VLOOKUP(B491,'Tree height category'!$A$2:$E$83,5,FALSE))</f>
        <v/>
      </c>
      <c r="W491" s="137" t="str">
        <f t="shared" si="89"/>
        <v/>
      </c>
      <c r="X491" s="137" t="str">
        <f t="shared" si="90"/>
        <v/>
      </c>
      <c r="Y491" s="23" t="str">
        <f t="shared" si="85"/>
        <v/>
      </c>
      <c r="Z491" s="25" t="str">
        <f t="shared" si="86"/>
        <v/>
      </c>
      <c r="AA491" s="26" t="str">
        <f t="shared" si="87"/>
        <v/>
      </c>
      <c r="AB491" s="221" t="str">
        <f t="shared" si="88"/>
        <v/>
      </c>
      <c r="AC491" s="26" t="str">
        <f>IF(P491="","",('SEB Sheet'!$B$8*(AA491*P491)*(IF(C491="",1,C491))))</f>
        <v/>
      </c>
      <c r="AD491" s="158" t="str">
        <f>IF(P491="","",((AC491/'SEB Sheet'!$B$9*'SEB Sheet'!$B$5/1000*'SEB Sheet'!$B$7*'SEB Sheet'!$B$6))*1.055)</f>
        <v/>
      </c>
      <c r="AE491" s="146"/>
      <c r="AF491" s="146"/>
      <c r="AG491" s="147" t="str">
        <f>IF(B491="","",(VLOOKUP(B491,'Tree height category'!$A$2:$C$83,2,FALSE)))</f>
        <v/>
      </c>
      <c r="AH491" s="148" t="str">
        <f>IF(B491="","",(VLOOKUP(B491,'Tree height category'!$A$2:$C$83,3,FALSE)))</f>
        <v/>
      </c>
      <c r="AI491" s="161"/>
      <c r="AJ491" s="161"/>
      <c r="AK491" s="161"/>
      <c r="AL491" s="162" t="str">
        <f>IF(B491="","",(VLOOKUP(B491,'Tree height category'!$A$2:$G$77,7,FALSE)))</f>
        <v/>
      </c>
      <c r="AM491" s="163"/>
    </row>
    <row r="492" spans="1:39" x14ac:dyDescent="0.25">
      <c r="A492" s="154">
        <f t="shared" si="91"/>
        <v>486</v>
      </c>
      <c r="B492" s="203"/>
      <c r="C492" s="209"/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7" t="str">
        <f>IF(V492="","",IF((VLOOKUP(V492,'Tree height category'!$E$2:$F$77,2,FALSE))=0,"",(VLOOKUP(V492,'Tree height category'!$E$2:$F$77,2,FALSE))))</f>
        <v/>
      </c>
      <c r="O492" s="207" t="str">
        <f>IF(B492="","",(IF('SEB Sheet'!B$11="","",VLOOKUP('SEB Sheet'!B$11,'IBRA %'!A$4:E$385,4,FALSE))))</f>
        <v/>
      </c>
      <c r="P492" s="27"/>
      <c r="Q492" s="136" t="str">
        <f t="shared" si="80"/>
        <v/>
      </c>
      <c r="R492" s="22">
        <f t="shared" si="81"/>
        <v>0</v>
      </c>
      <c r="S492" s="139" t="str">
        <f t="shared" si="82"/>
        <v/>
      </c>
      <c r="T492" s="39" t="str">
        <f t="shared" si="83"/>
        <v/>
      </c>
      <c r="U492" s="137" t="str">
        <f t="shared" si="84"/>
        <v/>
      </c>
      <c r="V492" s="24" t="str">
        <f>IF(B492="","",VLOOKUP(B492,'Tree height category'!$A$2:$E$83,5,FALSE))</f>
        <v/>
      </c>
      <c r="W492" s="137" t="str">
        <f t="shared" si="89"/>
        <v/>
      </c>
      <c r="X492" s="137" t="str">
        <f t="shared" si="90"/>
        <v/>
      </c>
      <c r="Y492" s="23" t="str">
        <f t="shared" si="85"/>
        <v/>
      </c>
      <c r="Z492" s="25" t="str">
        <f t="shared" si="86"/>
        <v/>
      </c>
      <c r="AA492" s="26" t="str">
        <f t="shared" si="87"/>
        <v/>
      </c>
      <c r="AB492" s="221" t="str">
        <f t="shared" si="88"/>
        <v/>
      </c>
      <c r="AC492" s="26" t="str">
        <f>IF(P492="","",('SEB Sheet'!$B$8*(AA492*P492)*(IF(C492="",1,C492))))</f>
        <v/>
      </c>
      <c r="AD492" s="158" t="str">
        <f>IF(P492="","",((AC492/'SEB Sheet'!$B$9*'SEB Sheet'!$B$5/1000*'SEB Sheet'!$B$7*'SEB Sheet'!$B$6))*1.055)</f>
        <v/>
      </c>
      <c r="AE492" s="146"/>
      <c r="AF492" s="146"/>
      <c r="AG492" s="147" t="str">
        <f>IF(B492="","",(VLOOKUP(B492,'Tree height category'!$A$2:$C$83,2,FALSE)))</f>
        <v/>
      </c>
      <c r="AH492" s="148" t="str">
        <f>IF(B492="","",(VLOOKUP(B492,'Tree height category'!$A$2:$C$83,3,FALSE)))</f>
        <v/>
      </c>
      <c r="AI492" s="161"/>
      <c r="AJ492" s="161"/>
      <c r="AK492" s="161"/>
      <c r="AL492" s="162" t="str">
        <f>IF(B492="","",(VLOOKUP(B492,'Tree height category'!$A$2:$G$77,7,FALSE)))</f>
        <v/>
      </c>
      <c r="AM492" s="163"/>
    </row>
    <row r="493" spans="1:39" x14ac:dyDescent="0.25">
      <c r="A493" s="154">
        <f t="shared" si="91"/>
        <v>487</v>
      </c>
      <c r="B493" s="203"/>
      <c r="C493" s="209"/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7" t="str">
        <f>IF(V493="","",IF((VLOOKUP(V493,'Tree height category'!$E$2:$F$77,2,FALSE))=0,"",(VLOOKUP(V493,'Tree height category'!$E$2:$F$77,2,FALSE))))</f>
        <v/>
      </c>
      <c r="O493" s="207" t="str">
        <f>IF(B493="","",(IF('SEB Sheet'!B$11="","",VLOOKUP('SEB Sheet'!B$11,'IBRA %'!A$4:E$385,4,FALSE))))</f>
        <v/>
      </c>
      <c r="P493" s="27"/>
      <c r="Q493" s="136" t="str">
        <f t="shared" si="80"/>
        <v/>
      </c>
      <c r="R493" s="22">
        <f t="shared" si="81"/>
        <v>0</v>
      </c>
      <c r="S493" s="139" t="str">
        <f t="shared" si="82"/>
        <v/>
      </c>
      <c r="T493" s="39" t="str">
        <f t="shared" si="83"/>
        <v/>
      </c>
      <c r="U493" s="137" t="str">
        <f t="shared" si="84"/>
        <v/>
      </c>
      <c r="V493" s="24" t="str">
        <f>IF(B493="","",VLOOKUP(B493,'Tree height category'!$A$2:$E$83,5,FALSE))</f>
        <v/>
      </c>
      <c r="W493" s="137" t="str">
        <f t="shared" si="89"/>
        <v/>
      </c>
      <c r="X493" s="137" t="str">
        <f t="shared" si="90"/>
        <v/>
      </c>
      <c r="Y493" s="23" t="str">
        <f t="shared" si="85"/>
        <v/>
      </c>
      <c r="Z493" s="25" t="str">
        <f t="shared" si="86"/>
        <v/>
      </c>
      <c r="AA493" s="26" t="str">
        <f t="shared" si="87"/>
        <v/>
      </c>
      <c r="AB493" s="221" t="str">
        <f t="shared" si="88"/>
        <v/>
      </c>
      <c r="AC493" s="26" t="str">
        <f>IF(P493="","",('SEB Sheet'!$B$8*(AA493*P493)*(IF(C493="",1,C493))))</f>
        <v/>
      </c>
      <c r="AD493" s="158" t="str">
        <f>IF(P493="","",((AC493/'SEB Sheet'!$B$9*'SEB Sheet'!$B$5/1000*'SEB Sheet'!$B$7*'SEB Sheet'!$B$6))*1.055)</f>
        <v/>
      </c>
      <c r="AE493" s="146"/>
      <c r="AF493" s="146"/>
      <c r="AG493" s="147" t="str">
        <f>IF(B493="","",(VLOOKUP(B493,'Tree height category'!$A$2:$C$83,2,FALSE)))</f>
        <v/>
      </c>
      <c r="AH493" s="148" t="str">
        <f>IF(B493="","",(VLOOKUP(B493,'Tree height category'!$A$2:$C$83,3,FALSE)))</f>
        <v/>
      </c>
      <c r="AI493" s="161"/>
      <c r="AJ493" s="161"/>
      <c r="AK493" s="161"/>
      <c r="AL493" s="162" t="str">
        <f>IF(B493="","",(VLOOKUP(B493,'Tree height category'!$A$2:$G$77,7,FALSE)))</f>
        <v/>
      </c>
      <c r="AM493" s="163"/>
    </row>
    <row r="494" spans="1:39" x14ac:dyDescent="0.25">
      <c r="A494" s="154">
        <f t="shared" si="91"/>
        <v>488</v>
      </c>
      <c r="B494" s="203"/>
      <c r="C494" s="209"/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7" t="str">
        <f>IF(V494="","",IF((VLOOKUP(V494,'Tree height category'!$E$2:$F$77,2,FALSE))=0,"",(VLOOKUP(V494,'Tree height category'!$E$2:$F$77,2,FALSE))))</f>
        <v/>
      </c>
      <c r="O494" s="207" t="str">
        <f>IF(B494="","",(IF('SEB Sheet'!B$11="","",VLOOKUP('SEB Sheet'!B$11,'IBRA %'!A$4:E$385,4,FALSE))))</f>
        <v/>
      </c>
      <c r="P494" s="27"/>
      <c r="Q494" s="136" t="str">
        <f t="shared" si="80"/>
        <v/>
      </c>
      <c r="R494" s="22">
        <f t="shared" si="81"/>
        <v>0</v>
      </c>
      <c r="S494" s="139" t="str">
        <f t="shared" si="82"/>
        <v/>
      </c>
      <c r="T494" s="39" t="str">
        <f t="shared" si="83"/>
        <v/>
      </c>
      <c r="U494" s="137" t="str">
        <f t="shared" si="84"/>
        <v/>
      </c>
      <c r="V494" s="24" t="str">
        <f>IF(B494="","",VLOOKUP(B494,'Tree height category'!$A$2:$E$83,5,FALSE))</f>
        <v/>
      </c>
      <c r="W494" s="137" t="str">
        <f t="shared" si="89"/>
        <v/>
      </c>
      <c r="X494" s="137" t="str">
        <f t="shared" si="90"/>
        <v/>
      </c>
      <c r="Y494" s="23" t="str">
        <f t="shared" si="85"/>
        <v/>
      </c>
      <c r="Z494" s="25" t="str">
        <f t="shared" si="86"/>
        <v/>
      </c>
      <c r="AA494" s="26" t="str">
        <f t="shared" si="87"/>
        <v/>
      </c>
      <c r="AB494" s="221" t="str">
        <f t="shared" si="88"/>
        <v/>
      </c>
      <c r="AC494" s="26" t="str">
        <f>IF(P494="","",('SEB Sheet'!$B$8*(AA494*P494)*(IF(C494="",1,C494))))</f>
        <v/>
      </c>
      <c r="AD494" s="158" t="str">
        <f>IF(P494="","",((AC494/'SEB Sheet'!$B$9*'SEB Sheet'!$B$5/1000*'SEB Sheet'!$B$7*'SEB Sheet'!$B$6))*1.055)</f>
        <v/>
      </c>
      <c r="AE494" s="146"/>
      <c r="AF494" s="146"/>
      <c r="AG494" s="147" t="str">
        <f>IF(B494="","",(VLOOKUP(B494,'Tree height category'!$A$2:$C$83,2,FALSE)))</f>
        <v/>
      </c>
      <c r="AH494" s="148" t="str">
        <f>IF(B494="","",(VLOOKUP(B494,'Tree height category'!$A$2:$C$83,3,FALSE)))</f>
        <v/>
      </c>
      <c r="AI494" s="161"/>
      <c r="AJ494" s="161"/>
      <c r="AK494" s="161"/>
      <c r="AL494" s="162" t="str">
        <f>IF(B494="","",(VLOOKUP(B494,'Tree height category'!$A$2:$G$77,7,FALSE)))</f>
        <v/>
      </c>
      <c r="AM494" s="163"/>
    </row>
    <row r="495" spans="1:39" x14ac:dyDescent="0.25">
      <c r="A495" s="154">
        <f t="shared" si="91"/>
        <v>489</v>
      </c>
      <c r="B495" s="203"/>
      <c r="C495" s="209"/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7" t="str">
        <f>IF(V495="","",IF((VLOOKUP(V495,'Tree height category'!$E$2:$F$77,2,FALSE))=0,"",(VLOOKUP(V495,'Tree height category'!$E$2:$F$77,2,FALSE))))</f>
        <v/>
      </c>
      <c r="O495" s="207" t="str">
        <f>IF(B495="","",(IF('SEB Sheet'!B$11="","",VLOOKUP('SEB Sheet'!B$11,'IBRA %'!A$4:E$385,4,FALSE))))</f>
        <v/>
      </c>
      <c r="P495" s="27"/>
      <c r="Q495" s="136" t="str">
        <f t="shared" si="80"/>
        <v/>
      </c>
      <c r="R495" s="22">
        <f t="shared" si="81"/>
        <v>0</v>
      </c>
      <c r="S495" s="139" t="str">
        <f t="shared" si="82"/>
        <v/>
      </c>
      <c r="T495" s="39" t="str">
        <f t="shared" si="83"/>
        <v/>
      </c>
      <c r="U495" s="137" t="str">
        <f t="shared" si="84"/>
        <v/>
      </c>
      <c r="V495" s="24" t="str">
        <f>IF(B495="","",VLOOKUP(B495,'Tree height category'!$A$2:$E$83,5,FALSE))</f>
        <v/>
      </c>
      <c r="W495" s="137" t="str">
        <f t="shared" si="89"/>
        <v/>
      </c>
      <c r="X495" s="137" t="str">
        <f t="shared" si="90"/>
        <v/>
      </c>
      <c r="Y495" s="23" t="str">
        <f t="shared" si="85"/>
        <v/>
      </c>
      <c r="Z495" s="25" t="str">
        <f t="shared" si="86"/>
        <v/>
      </c>
      <c r="AA495" s="26" t="str">
        <f t="shared" si="87"/>
        <v/>
      </c>
      <c r="AB495" s="221" t="str">
        <f t="shared" si="88"/>
        <v/>
      </c>
      <c r="AC495" s="26" t="str">
        <f>IF(P495="","",('SEB Sheet'!$B$8*(AA495*P495)*(IF(C495="",1,C495))))</f>
        <v/>
      </c>
      <c r="AD495" s="158" t="str">
        <f>IF(P495="","",((AC495/'SEB Sheet'!$B$9*'SEB Sheet'!$B$5/1000*'SEB Sheet'!$B$7*'SEB Sheet'!$B$6))*1.055)</f>
        <v/>
      </c>
      <c r="AE495" s="146"/>
      <c r="AF495" s="146"/>
      <c r="AG495" s="147" t="str">
        <f>IF(B495="","",(VLOOKUP(B495,'Tree height category'!$A$2:$C$83,2,FALSE)))</f>
        <v/>
      </c>
      <c r="AH495" s="148" t="str">
        <f>IF(B495="","",(VLOOKUP(B495,'Tree height category'!$A$2:$C$83,3,FALSE)))</f>
        <v/>
      </c>
      <c r="AI495" s="161"/>
      <c r="AJ495" s="161"/>
      <c r="AK495" s="161"/>
      <c r="AL495" s="162" t="str">
        <f>IF(B495="","",(VLOOKUP(B495,'Tree height category'!$A$2:$G$77,7,FALSE)))</f>
        <v/>
      </c>
      <c r="AM495" s="163"/>
    </row>
    <row r="496" spans="1:39" x14ac:dyDescent="0.25">
      <c r="A496" s="154">
        <f t="shared" si="91"/>
        <v>490</v>
      </c>
      <c r="B496" s="203"/>
      <c r="C496" s="209"/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7" t="str">
        <f>IF(V496="","",IF((VLOOKUP(V496,'Tree height category'!$E$2:$F$77,2,FALSE))=0,"",(VLOOKUP(V496,'Tree height category'!$E$2:$F$77,2,FALSE))))</f>
        <v/>
      </c>
      <c r="O496" s="207" t="str">
        <f>IF(B496="","",(IF('SEB Sheet'!B$11="","",VLOOKUP('SEB Sheet'!B$11,'IBRA %'!A$4:E$385,4,FALSE))))</f>
        <v/>
      </c>
      <c r="P496" s="27"/>
      <c r="Q496" s="136" t="str">
        <f t="shared" si="80"/>
        <v/>
      </c>
      <c r="R496" s="22">
        <f t="shared" si="81"/>
        <v>0</v>
      </c>
      <c r="S496" s="139" t="str">
        <f t="shared" si="82"/>
        <v/>
      </c>
      <c r="T496" s="39" t="str">
        <f t="shared" si="83"/>
        <v/>
      </c>
      <c r="U496" s="137" t="str">
        <f t="shared" si="84"/>
        <v/>
      </c>
      <c r="V496" s="24" t="str">
        <f>IF(B496="","",VLOOKUP(B496,'Tree height category'!$A$2:$E$83,5,FALSE))</f>
        <v/>
      </c>
      <c r="W496" s="137" t="str">
        <f t="shared" si="89"/>
        <v/>
      </c>
      <c r="X496" s="137" t="str">
        <f t="shared" si="90"/>
        <v/>
      </c>
      <c r="Y496" s="23" t="str">
        <f t="shared" si="85"/>
        <v/>
      </c>
      <c r="Z496" s="25" t="str">
        <f t="shared" si="86"/>
        <v/>
      </c>
      <c r="AA496" s="26" t="str">
        <f t="shared" si="87"/>
        <v/>
      </c>
      <c r="AB496" s="221" t="str">
        <f t="shared" si="88"/>
        <v/>
      </c>
      <c r="AC496" s="26" t="str">
        <f>IF(P496="","",('SEB Sheet'!$B$8*(AA496*P496)*(IF(C496="",1,C496))))</f>
        <v/>
      </c>
      <c r="AD496" s="158" t="str">
        <f>IF(P496="","",((AC496/'SEB Sheet'!$B$9*'SEB Sheet'!$B$5/1000*'SEB Sheet'!$B$7*'SEB Sheet'!$B$6))*1.055)</f>
        <v/>
      </c>
      <c r="AE496" s="146"/>
      <c r="AF496" s="146"/>
      <c r="AG496" s="147" t="str">
        <f>IF(B496="","",(VLOOKUP(B496,'Tree height category'!$A$2:$C$83,2,FALSE)))</f>
        <v/>
      </c>
      <c r="AH496" s="148" t="str">
        <f>IF(B496="","",(VLOOKUP(B496,'Tree height category'!$A$2:$C$83,3,FALSE)))</f>
        <v/>
      </c>
      <c r="AI496" s="161"/>
      <c r="AJ496" s="161"/>
      <c r="AK496" s="161"/>
      <c r="AL496" s="162" t="str">
        <f>IF(B496="","",(VLOOKUP(B496,'Tree height category'!$A$2:$G$77,7,FALSE)))</f>
        <v/>
      </c>
      <c r="AM496" s="163"/>
    </row>
    <row r="497" spans="1:39" x14ac:dyDescent="0.25">
      <c r="A497" s="154">
        <f t="shared" si="91"/>
        <v>491</v>
      </c>
      <c r="B497" s="203"/>
      <c r="C497" s="209"/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7" t="str">
        <f>IF(V497="","",IF((VLOOKUP(V497,'Tree height category'!$E$2:$F$77,2,FALSE))=0,"",(VLOOKUP(V497,'Tree height category'!$E$2:$F$77,2,FALSE))))</f>
        <v/>
      </c>
      <c r="O497" s="207" t="str">
        <f>IF(B497="","",(IF('SEB Sheet'!B$11="","",VLOOKUP('SEB Sheet'!B$11,'IBRA %'!A$4:E$385,4,FALSE))))</f>
        <v/>
      </c>
      <c r="P497" s="27"/>
      <c r="Q497" s="136" t="str">
        <f t="shared" si="80"/>
        <v/>
      </c>
      <c r="R497" s="22">
        <f t="shared" si="81"/>
        <v>0</v>
      </c>
      <c r="S497" s="139" t="str">
        <f t="shared" si="82"/>
        <v/>
      </c>
      <c r="T497" s="39" t="str">
        <f t="shared" si="83"/>
        <v/>
      </c>
      <c r="U497" s="137" t="str">
        <f t="shared" si="84"/>
        <v/>
      </c>
      <c r="V497" s="24" t="str">
        <f>IF(B497="","",VLOOKUP(B497,'Tree height category'!$A$2:$E$83,5,FALSE))</f>
        <v/>
      </c>
      <c r="W497" s="137" t="str">
        <f t="shared" si="89"/>
        <v/>
      </c>
      <c r="X497" s="137" t="str">
        <f t="shared" si="90"/>
        <v/>
      </c>
      <c r="Y497" s="23" t="str">
        <f t="shared" si="85"/>
        <v/>
      </c>
      <c r="Z497" s="25" t="str">
        <f t="shared" si="86"/>
        <v/>
      </c>
      <c r="AA497" s="26" t="str">
        <f t="shared" si="87"/>
        <v/>
      </c>
      <c r="AB497" s="221" t="str">
        <f t="shared" si="88"/>
        <v/>
      </c>
      <c r="AC497" s="26" t="str">
        <f>IF(P497="","",('SEB Sheet'!$B$8*(AA497*P497)*(IF(C497="",1,C497))))</f>
        <v/>
      </c>
      <c r="AD497" s="158" t="str">
        <f>IF(P497="","",((AC497/'SEB Sheet'!$B$9*'SEB Sheet'!$B$5/1000*'SEB Sheet'!$B$7*'SEB Sheet'!$B$6))*1.055)</f>
        <v/>
      </c>
      <c r="AE497" s="146"/>
      <c r="AF497" s="146"/>
      <c r="AG497" s="147" t="str">
        <f>IF(B497="","",(VLOOKUP(B497,'Tree height category'!$A$2:$C$83,2,FALSE)))</f>
        <v/>
      </c>
      <c r="AH497" s="148" t="str">
        <f>IF(B497="","",(VLOOKUP(B497,'Tree height category'!$A$2:$C$83,3,FALSE)))</f>
        <v/>
      </c>
      <c r="AI497" s="161"/>
      <c r="AJ497" s="161"/>
      <c r="AK497" s="161"/>
      <c r="AL497" s="162" t="str">
        <f>IF(B497="","",(VLOOKUP(B497,'Tree height category'!$A$2:$G$77,7,FALSE)))</f>
        <v/>
      </c>
      <c r="AM497" s="163"/>
    </row>
    <row r="498" spans="1:39" x14ac:dyDescent="0.25">
      <c r="A498" s="154">
        <f t="shared" si="91"/>
        <v>492</v>
      </c>
      <c r="B498" s="203"/>
      <c r="C498" s="209"/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7" t="str">
        <f>IF(V498="","",IF((VLOOKUP(V498,'Tree height category'!$E$2:$F$77,2,FALSE))=0,"",(VLOOKUP(V498,'Tree height category'!$E$2:$F$77,2,FALSE))))</f>
        <v/>
      </c>
      <c r="O498" s="207" t="str">
        <f>IF(B498="","",(IF('SEB Sheet'!B$11="","",VLOOKUP('SEB Sheet'!B$11,'IBRA %'!A$4:E$385,4,FALSE))))</f>
        <v/>
      </c>
      <c r="P498" s="27"/>
      <c r="Q498" s="136" t="str">
        <f t="shared" si="80"/>
        <v/>
      </c>
      <c r="R498" s="22">
        <f t="shared" si="81"/>
        <v>0</v>
      </c>
      <c r="S498" s="139" t="str">
        <f t="shared" si="82"/>
        <v/>
      </c>
      <c r="T498" s="39" t="str">
        <f t="shared" si="83"/>
        <v/>
      </c>
      <c r="U498" s="137" t="str">
        <f t="shared" si="84"/>
        <v/>
      </c>
      <c r="V498" s="24" t="str">
        <f>IF(B498="","",VLOOKUP(B498,'Tree height category'!$A$2:$E$83,5,FALSE))</f>
        <v/>
      </c>
      <c r="W498" s="137" t="str">
        <f t="shared" si="89"/>
        <v/>
      </c>
      <c r="X498" s="137" t="str">
        <f t="shared" si="90"/>
        <v/>
      </c>
      <c r="Y498" s="23" t="str">
        <f t="shared" si="85"/>
        <v/>
      </c>
      <c r="Z498" s="25" t="str">
        <f t="shared" si="86"/>
        <v/>
      </c>
      <c r="AA498" s="26" t="str">
        <f t="shared" si="87"/>
        <v/>
      </c>
      <c r="AB498" s="221" t="str">
        <f t="shared" si="88"/>
        <v/>
      </c>
      <c r="AC498" s="26" t="str">
        <f>IF(P498="","",('SEB Sheet'!$B$8*(AA498*P498)*(IF(C498="",1,C498))))</f>
        <v/>
      </c>
      <c r="AD498" s="158" t="str">
        <f>IF(P498="","",((AC498/'SEB Sheet'!$B$9*'SEB Sheet'!$B$5/1000*'SEB Sheet'!$B$7*'SEB Sheet'!$B$6))*1.055)</f>
        <v/>
      </c>
      <c r="AE498" s="146"/>
      <c r="AF498" s="146"/>
      <c r="AG498" s="147" t="str">
        <f>IF(B498="","",(VLOOKUP(B498,'Tree height category'!$A$2:$C$83,2,FALSE)))</f>
        <v/>
      </c>
      <c r="AH498" s="148" t="str">
        <f>IF(B498="","",(VLOOKUP(B498,'Tree height category'!$A$2:$C$83,3,FALSE)))</f>
        <v/>
      </c>
      <c r="AI498" s="161"/>
      <c r="AJ498" s="161"/>
      <c r="AK498" s="161"/>
      <c r="AL498" s="162" t="str">
        <f>IF(B498="","",(VLOOKUP(B498,'Tree height category'!$A$2:$G$77,7,FALSE)))</f>
        <v/>
      </c>
      <c r="AM498" s="163"/>
    </row>
    <row r="499" spans="1:39" x14ac:dyDescent="0.25">
      <c r="A499" s="154">
        <f t="shared" si="91"/>
        <v>493</v>
      </c>
      <c r="B499" s="203"/>
      <c r="C499" s="209"/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7" t="str">
        <f>IF(V499="","",IF((VLOOKUP(V499,'Tree height category'!$E$2:$F$77,2,FALSE))=0,"",(VLOOKUP(V499,'Tree height category'!$E$2:$F$77,2,FALSE))))</f>
        <v/>
      </c>
      <c r="O499" s="207" t="str">
        <f>IF(B499="","",(IF('SEB Sheet'!B$11="","",VLOOKUP('SEB Sheet'!B$11,'IBRA %'!A$4:E$385,4,FALSE))))</f>
        <v/>
      </c>
      <c r="P499" s="27"/>
      <c r="Q499" s="136" t="str">
        <f t="shared" si="80"/>
        <v/>
      </c>
      <c r="R499" s="22">
        <f t="shared" si="81"/>
        <v>0</v>
      </c>
      <c r="S499" s="139" t="str">
        <f t="shared" si="82"/>
        <v/>
      </c>
      <c r="T499" s="39" t="str">
        <f t="shared" si="83"/>
        <v/>
      </c>
      <c r="U499" s="137" t="str">
        <f t="shared" si="84"/>
        <v/>
      </c>
      <c r="V499" s="24" t="str">
        <f>IF(B499="","",VLOOKUP(B499,'Tree height category'!$A$2:$E$83,5,FALSE))</f>
        <v/>
      </c>
      <c r="W499" s="137" t="str">
        <f t="shared" si="89"/>
        <v/>
      </c>
      <c r="X499" s="137" t="str">
        <f t="shared" si="90"/>
        <v/>
      </c>
      <c r="Y499" s="23" t="str">
        <f t="shared" si="85"/>
        <v/>
      </c>
      <c r="Z499" s="25" t="str">
        <f t="shared" si="86"/>
        <v/>
      </c>
      <c r="AA499" s="26" t="str">
        <f t="shared" si="87"/>
        <v/>
      </c>
      <c r="AB499" s="221" t="str">
        <f t="shared" si="88"/>
        <v/>
      </c>
      <c r="AC499" s="26" t="str">
        <f>IF(P499="","",('SEB Sheet'!$B$8*(AA499*P499)*(IF(C499="",1,C499))))</f>
        <v/>
      </c>
      <c r="AD499" s="158" t="str">
        <f>IF(P499="","",((AC499/'SEB Sheet'!$B$9*'SEB Sheet'!$B$5/1000*'SEB Sheet'!$B$7*'SEB Sheet'!$B$6))*1.055)</f>
        <v/>
      </c>
      <c r="AE499" s="146"/>
      <c r="AF499" s="146"/>
      <c r="AG499" s="147" t="str">
        <f>IF(B499="","",(VLOOKUP(B499,'Tree height category'!$A$2:$C$83,2,FALSE)))</f>
        <v/>
      </c>
      <c r="AH499" s="148" t="str">
        <f>IF(B499="","",(VLOOKUP(B499,'Tree height category'!$A$2:$C$83,3,FALSE)))</f>
        <v/>
      </c>
      <c r="AI499" s="161"/>
      <c r="AJ499" s="161"/>
      <c r="AK499" s="161"/>
      <c r="AL499" s="162" t="str">
        <f>IF(B499="","",(VLOOKUP(B499,'Tree height category'!$A$2:$G$77,7,FALSE)))</f>
        <v/>
      </c>
      <c r="AM499" s="163"/>
    </row>
    <row r="500" spans="1:39" x14ac:dyDescent="0.25">
      <c r="A500" s="154">
        <f t="shared" si="91"/>
        <v>494</v>
      </c>
      <c r="B500" s="203"/>
      <c r="C500" s="209"/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7" t="str">
        <f>IF(V500="","",IF((VLOOKUP(V500,'Tree height category'!$E$2:$F$77,2,FALSE))=0,"",(VLOOKUP(V500,'Tree height category'!$E$2:$F$77,2,FALSE))))</f>
        <v/>
      </c>
      <c r="O500" s="207" t="str">
        <f>IF(B500="","",(IF('SEB Sheet'!B$11="","",VLOOKUP('SEB Sheet'!B$11,'IBRA %'!A$4:E$385,4,FALSE))))</f>
        <v/>
      </c>
      <c r="P500" s="27"/>
      <c r="Q500" s="136" t="str">
        <f t="shared" si="80"/>
        <v/>
      </c>
      <c r="R500" s="22">
        <f t="shared" si="81"/>
        <v>0</v>
      </c>
      <c r="S500" s="139" t="str">
        <f t="shared" si="82"/>
        <v/>
      </c>
      <c r="T500" s="39" t="str">
        <f t="shared" si="83"/>
        <v/>
      </c>
      <c r="U500" s="137" t="str">
        <f t="shared" si="84"/>
        <v/>
      </c>
      <c r="V500" s="24" t="str">
        <f>IF(B500="","",VLOOKUP(B500,'Tree height category'!$A$2:$E$83,5,FALSE))</f>
        <v/>
      </c>
      <c r="W500" s="137" t="str">
        <f t="shared" si="89"/>
        <v/>
      </c>
      <c r="X500" s="137" t="str">
        <f t="shared" si="90"/>
        <v/>
      </c>
      <c r="Y500" s="23" t="str">
        <f t="shared" si="85"/>
        <v/>
      </c>
      <c r="Z500" s="25" t="str">
        <f t="shared" si="86"/>
        <v/>
      </c>
      <c r="AA500" s="26" t="str">
        <f t="shared" si="87"/>
        <v/>
      </c>
      <c r="AB500" s="221" t="str">
        <f t="shared" si="88"/>
        <v/>
      </c>
      <c r="AC500" s="26" t="str">
        <f>IF(P500="","",('SEB Sheet'!$B$8*(AA500*P500)*(IF(C500="",1,C500))))</f>
        <v/>
      </c>
      <c r="AD500" s="158" t="str">
        <f>IF(P500="","",((AC500/'SEB Sheet'!$B$9*'SEB Sheet'!$B$5/1000*'SEB Sheet'!$B$7*'SEB Sheet'!$B$6))*1.055)</f>
        <v/>
      </c>
      <c r="AE500" s="146"/>
      <c r="AF500" s="146"/>
      <c r="AG500" s="147" t="str">
        <f>IF(B500="","",(VLOOKUP(B500,'Tree height category'!$A$2:$C$83,2,FALSE)))</f>
        <v/>
      </c>
      <c r="AH500" s="148" t="str">
        <f>IF(B500="","",(VLOOKUP(B500,'Tree height category'!$A$2:$C$83,3,FALSE)))</f>
        <v/>
      </c>
      <c r="AI500" s="161"/>
      <c r="AJ500" s="161"/>
      <c r="AK500" s="161"/>
      <c r="AL500" s="162" t="str">
        <f>IF(B500="","",(VLOOKUP(B500,'Tree height category'!$A$2:$G$77,7,FALSE)))</f>
        <v/>
      </c>
      <c r="AM500" s="163"/>
    </row>
    <row r="501" spans="1:39" x14ac:dyDescent="0.25">
      <c r="A501" s="154">
        <f t="shared" si="91"/>
        <v>495</v>
      </c>
      <c r="B501" s="203"/>
      <c r="C501" s="209"/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7" t="str">
        <f>IF(V501="","",IF((VLOOKUP(V501,'Tree height category'!$E$2:$F$77,2,FALSE))=0,"",(VLOOKUP(V501,'Tree height category'!$E$2:$F$77,2,FALSE))))</f>
        <v/>
      </c>
      <c r="O501" s="207" t="str">
        <f>IF(B501="","",(IF('SEB Sheet'!B$11="","",VLOOKUP('SEB Sheet'!B$11,'IBRA %'!A$4:E$385,4,FALSE))))</f>
        <v/>
      </c>
      <c r="P501" s="27"/>
      <c r="Q501" s="136" t="str">
        <f t="shared" si="80"/>
        <v/>
      </c>
      <c r="R501" s="22">
        <f t="shared" si="81"/>
        <v>0</v>
      </c>
      <c r="S501" s="139" t="str">
        <f t="shared" si="82"/>
        <v/>
      </c>
      <c r="T501" s="39" t="str">
        <f t="shared" si="83"/>
        <v/>
      </c>
      <c r="U501" s="137" t="str">
        <f t="shared" si="84"/>
        <v/>
      </c>
      <c r="V501" s="24" t="str">
        <f>IF(B501="","",VLOOKUP(B501,'Tree height category'!$A$2:$E$83,5,FALSE))</f>
        <v/>
      </c>
      <c r="W501" s="137" t="str">
        <f t="shared" si="89"/>
        <v/>
      </c>
      <c r="X501" s="137" t="str">
        <f t="shared" si="90"/>
        <v/>
      </c>
      <c r="Y501" s="23" t="str">
        <f t="shared" si="85"/>
        <v/>
      </c>
      <c r="Z501" s="25" t="str">
        <f t="shared" si="86"/>
        <v/>
      </c>
      <c r="AA501" s="26" t="str">
        <f t="shared" si="87"/>
        <v/>
      </c>
      <c r="AB501" s="221" t="str">
        <f t="shared" si="88"/>
        <v/>
      </c>
      <c r="AC501" s="26" t="str">
        <f>IF(P501="","",('SEB Sheet'!$B$8*(AA501*P501)*(IF(C501="",1,C501))))</f>
        <v/>
      </c>
      <c r="AD501" s="158" t="str">
        <f>IF(P501="","",((AC501/'SEB Sheet'!$B$9*'SEB Sheet'!$B$5/1000*'SEB Sheet'!$B$7*'SEB Sheet'!$B$6))*1.055)</f>
        <v/>
      </c>
      <c r="AE501" s="146"/>
      <c r="AF501" s="146"/>
      <c r="AG501" s="147" t="str">
        <f>IF(B501="","",(VLOOKUP(B501,'Tree height category'!$A$2:$C$83,2,FALSE)))</f>
        <v/>
      </c>
      <c r="AH501" s="148" t="str">
        <f>IF(B501="","",(VLOOKUP(B501,'Tree height category'!$A$2:$C$83,3,FALSE)))</f>
        <v/>
      </c>
      <c r="AI501" s="161"/>
      <c r="AJ501" s="161"/>
      <c r="AK501" s="161"/>
      <c r="AL501" s="162" t="str">
        <f>IF(B501="","",(VLOOKUP(B501,'Tree height category'!$A$2:$G$77,7,FALSE)))</f>
        <v/>
      </c>
      <c r="AM501" s="163"/>
    </row>
    <row r="502" spans="1:39" x14ac:dyDescent="0.25">
      <c r="A502" s="154">
        <f t="shared" si="91"/>
        <v>496</v>
      </c>
      <c r="B502" s="203"/>
      <c r="C502" s="209"/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7" t="str">
        <f>IF(V502="","",IF((VLOOKUP(V502,'Tree height category'!$E$2:$F$77,2,FALSE))=0,"",(VLOOKUP(V502,'Tree height category'!$E$2:$F$77,2,FALSE))))</f>
        <v/>
      </c>
      <c r="O502" s="207" t="str">
        <f>IF(B502="","",(IF('SEB Sheet'!B$11="","",VLOOKUP('SEB Sheet'!B$11,'IBRA %'!A$4:E$385,4,FALSE))))</f>
        <v/>
      </c>
      <c r="P502" s="27"/>
      <c r="Q502" s="136" t="str">
        <f t="shared" si="80"/>
        <v/>
      </c>
      <c r="R502" s="22">
        <f t="shared" si="81"/>
        <v>0</v>
      </c>
      <c r="S502" s="139" t="str">
        <f t="shared" si="82"/>
        <v/>
      </c>
      <c r="T502" s="39" t="str">
        <f t="shared" si="83"/>
        <v/>
      </c>
      <c r="U502" s="137" t="str">
        <f t="shared" si="84"/>
        <v/>
      </c>
      <c r="V502" s="24" t="str">
        <f>IF(B502="","",VLOOKUP(B502,'Tree height category'!$A$2:$E$83,5,FALSE))</f>
        <v/>
      </c>
      <c r="W502" s="137" t="str">
        <f t="shared" si="89"/>
        <v/>
      </c>
      <c r="X502" s="137" t="str">
        <f t="shared" si="90"/>
        <v/>
      </c>
      <c r="Y502" s="23" t="str">
        <f t="shared" si="85"/>
        <v/>
      </c>
      <c r="Z502" s="25" t="str">
        <f t="shared" si="86"/>
        <v/>
      </c>
      <c r="AA502" s="26" t="str">
        <f t="shared" si="87"/>
        <v/>
      </c>
      <c r="AB502" s="221" t="str">
        <f t="shared" si="88"/>
        <v/>
      </c>
      <c r="AC502" s="26" t="str">
        <f>IF(P502="","",('SEB Sheet'!$B$8*(AA502*P502)*(IF(C502="",1,C502))))</f>
        <v/>
      </c>
      <c r="AD502" s="158" t="str">
        <f>IF(P502="","",((AC502/'SEB Sheet'!$B$9*'SEB Sheet'!$B$5/1000*'SEB Sheet'!$B$7*'SEB Sheet'!$B$6))*1.055)</f>
        <v/>
      </c>
      <c r="AE502" s="146"/>
      <c r="AF502" s="146"/>
      <c r="AG502" s="147" t="str">
        <f>IF(B502="","",(VLOOKUP(B502,'Tree height category'!$A$2:$C$83,2,FALSE)))</f>
        <v/>
      </c>
      <c r="AH502" s="148" t="str">
        <f>IF(B502="","",(VLOOKUP(B502,'Tree height category'!$A$2:$C$83,3,FALSE)))</f>
        <v/>
      </c>
      <c r="AI502" s="161"/>
      <c r="AJ502" s="161"/>
      <c r="AK502" s="161"/>
      <c r="AL502" s="162" t="str">
        <f>IF(B502="","",(VLOOKUP(B502,'Tree height category'!$A$2:$G$77,7,FALSE)))</f>
        <v/>
      </c>
      <c r="AM502" s="163"/>
    </row>
    <row r="503" spans="1:39" x14ac:dyDescent="0.25">
      <c r="A503" s="154">
        <f t="shared" si="91"/>
        <v>497</v>
      </c>
      <c r="B503" s="203"/>
      <c r="C503" s="209"/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7" t="str">
        <f>IF(V503="","",IF((VLOOKUP(V503,'Tree height category'!$E$2:$F$77,2,FALSE))=0,"",(VLOOKUP(V503,'Tree height category'!$E$2:$F$77,2,FALSE))))</f>
        <v/>
      </c>
      <c r="O503" s="207" t="str">
        <f>IF(B503="","",(IF('SEB Sheet'!B$11="","",VLOOKUP('SEB Sheet'!B$11,'IBRA %'!A$4:E$385,4,FALSE))))</f>
        <v/>
      </c>
      <c r="P503" s="27"/>
      <c r="Q503" s="136" t="str">
        <f t="shared" si="80"/>
        <v/>
      </c>
      <c r="R503" s="22">
        <f t="shared" si="81"/>
        <v>0</v>
      </c>
      <c r="S503" s="139" t="str">
        <f t="shared" si="82"/>
        <v/>
      </c>
      <c r="T503" s="39" t="str">
        <f t="shared" si="83"/>
        <v/>
      </c>
      <c r="U503" s="137" t="str">
        <f t="shared" si="84"/>
        <v/>
      </c>
      <c r="V503" s="24" t="str">
        <f>IF(B503="","",VLOOKUP(B503,'Tree height category'!$A$2:$E$83,5,FALSE))</f>
        <v/>
      </c>
      <c r="W503" s="137" t="str">
        <f t="shared" si="89"/>
        <v/>
      </c>
      <c r="X503" s="137" t="str">
        <f t="shared" si="90"/>
        <v/>
      </c>
      <c r="Y503" s="23" t="str">
        <f t="shared" si="85"/>
        <v/>
      </c>
      <c r="Z503" s="25" t="str">
        <f t="shared" si="86"/>
        <v/>
      </c>
      <c r="AA503" s="26" t="str">
        <f t="shared" si="87"/>
        <v/>
      </c>
      <c r="AB503" s="221" t="str">
        <f t="shared" si="88"/>
        <v/>
      </c>
      <c r="AC503" s="26" t="str">
        <f>IF(P503="","",('SEB Sheet'!$B$8*(AA503*P503)*(IF(C503="",1,C503))))</f>
        <v/>
      </c>
      <c r="AD503" s="158" t="str">
        <f>IF(P503="","",((AC503/'SEB Sheet'!$B$9*'SEB Sheet'!$B$5/1000*'SEB Sheet'!$B$7*'SEB Sheet'!$B$6))*1.055)</f>
        <v/>
      </c>
      <c r="AE503" s="146"/>
      <c r="AF503" s="146"/>
      <c r="AG503" s="147" t="str">
        <f>IF(B503="","",(VLOOKUP(B503,'Tree height category'!$A$2:$C$83,2,FALSE)))</f>
        <v/>
      </c>
      <c r="AH503" s="148" t="str">
        <f>IF(B503="","",(VLOOKUP(B503,'Tree height category'!$A$2:$C$83,3,FALSE)))</f>
        <v/>
      </c>
      <c r="AI503" s="161"/>
      <c r="AJ503" s="161"/>
      <c r="AK503" s="161"/>
      <c r="AL503" s="162" t="str">
        <f>IF(B503="","",(VLOOKUP(B503,'Tree height category'!$A$2:$G$77,7,FALSE)))</f>
        <v/>
      </c>
      <c r="AM503" s="163"/>
    </row>
    <row r="504" spans="1:39" x14ac:dyDescent="0.25">
      <c r="A504" s="154">
        <f t="shared" si="91"/>
        <v>498</v>
      </c>
      <c r="B504" s="203"/>
      <c r="C504" s="209"/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7" t="str">
        <f>IF(V504="","",IF((VLOOKUP(V504,'Tree height category'!$E$2:$F$77,2,FALSE))=0,"",(VLOOKUP(V504,'Tree height category'!$E$2:$F$77,2,FALSE))))</f>
        <v/>
      </c>
      <c r="O504" s="207" t="str">
        <f>IF(B504="","",(IF('SEB Sheet'!B$11="","",VLOOKUP('SEB Sheet'!B$11,'IBRA %'!A$4:E$385,4,FALSE))))</f>
        <v/>
      </c>
      <c r="P504" s="27"/>
      <c r="Q504" s="136" t="str">
        <f t="shared" si="80"/>
        <v/>
      </c>
      <c r="R504" s="22">
        <f t="shared" si="81"/>
        <v>0</v>
      </c>
      <c r="S504" s="139" t="str">
        <f t="shared" si="82"/>
        <v/>
      </c>
      <c r="T504" s="39" t="str">
        <f t="shared" si="83"/>
        <v/>
      </c>
      <c r="U504" s="137" t="str">
        <f t="shared" si="84"/>
        <v/>
      </c>
      <c r="V504" s="24" t="str">
        <f>IF(B504="","",VLOOKUP(B504,'Tree height category'!$A$2:$E$83,5,FALSE))</f>
        <v/>
      </c>
      <c r="W504" s="137" t="str">
        <f t="shared" si="89"/>
        <v/>
      </c>
      <c r="X504" s="137" t="str">
        <f t="shared" si="90"/>
        <v/>
      </c>
      <c r="Y504" s="23" t="str">
        <f t="shared" si="85"/>
        <v/>
      </c>
      <c r="Z504" s="25" t="str">
        <f t="shared" si="86"/>
        <v/>
      </c>
      <c r="AA504" s="26" t="str">
        <f t="shared" si="87"/>
        <v/>
      </c>
      <c r="AB504" s="221" t="str">
        <f t="shared" si="88"/>
        <v/>
      </c>
      <c r="AC504" s="26" t="str">
        <f>IF(P504="","",('SEB Sheet'!$B$8*(AA504*P504)*(IF(C504="",1,C504))))</f>
        <v/>
      </c>
      <c r="AD504" s="158" t="str">
        <f>IF(P504="","",((AC504/'SEB Sheet'!$B$9*'SEB Sheet'!$B$5/1000*'SEB Sheet'!$B$7*'SEB Sheet'!$B$6))*1.055)</f>
        <v/>
      </c>
      <c r="AE504" s="146"/>
      <c r="AF504" s="146"/>
      <c r="AG504" s="147" t="str">
        <f>IF(B504="","",(VLOOKUP(B504,'Tree height category'!$A$2:$C$83,2,FALSE)))</f>
        <v/>
      </c>
      <c r="AH504" s="148" t="str">
        <f>IF(B504="","",(VLOOKUP(B504,'Tree height category'!$A$2:$C$83,3,FALSE)))</f>
        <v/>
      </c>
      <c r="AI504" s="161"/>
      <c r="AJ504" s="161"/>
      <c r="AK504" s="161"/>
      <c r="AL504" s="162" t="str">
        <f>IF(B504="","",(VLOOKUP(B504,'Tree height category'!$A$2:$G$77,7,FALSE)))</f>
        <v/>
      </c>
      <c r="AM504" s="163"/>
    </row>
    <row r="505" spans="1:39" x14ac:dyDescent="0.25">
      <c r="A505" s="154">
        <f t="shared" si="91"/>
        <v>499</v>
      </c>
      <c r="B505" s="203"/>
      <c r="C505" s="209"/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7" t="str">
        <f>IF(V505="","",IF((VLOOKUP(V505,'Tree height category'!$E$2:$F$77,2,FALSE))=0,"",(VLOOKUP(V505,'Tree height category'!$E$2:$F$77,2,FALSE))))</f>
        <v/>
      </c>
      <c r="O505" s="207" t="str">
        <f>IF(B505="","",(IF('SEB Sheet'!B$11="","",VLOOKUP('SEB Sheet'!B$11,'IBRA %'!A$4:E$385,4,FALSE))))</f>
        <v/>
      </c>
      <c r="P505" s="27"/>
      <c r="Q505" s="136" t="str">
        <f t="shared" si="80"/>
        <v/>
      </c>
      <c r="R505" s="22">
        <f t="shared" si="81"/>
        <v>0</v>
      </c>
      <c r="S505" s="139" t="str">
        <f t="shared" si="82"/>
        <v/>
      </c>
      <c r="T505" s="39" t="str">
        <f t="shared" si="83"/>
        <v/>
      </c>
      <c r="U505" s="137" t="str">
        <f t="shared" si="84"/>
        <v/>
      </c>
      <c r="V505" s="24" t="str">
        <f>IF(B505="","",VLOOKUP(B505,'Tree height category'!$A$2:$E$83,5,FALSE))</f>
        <v/>
      </c>
      <c r="W505" s="137" t="str">
        <f t="shared" si="89"/>
        <v/>
      </c>
      <c r="X505" s="137" t="str">
        <f t="shared" si="90"/>
        <v/>
      </c>
      <c r="Y505" s="23" t="str">
        <f t="shared" si="85"/>
        <v/>
      </c>
      <c r="Z505" s="25" t="str">
        <f t="shared" si="86"/>
        <v/>
      </c>
      <c r="AA505" s="26" t="str">
        <f t="shared" si="87"/>
        <v/>
      </c>
      <c r="AB505" s="221" t="str">
        <f t="shared" si="88"/>
        <v/>
      </c>
      <c r="AC505" s="26" t="str">
        <f>IF(P505="","",('SEB Sheet'!$B$8*(AA505*P505)*(IF(C505="",1,C505))))</f>
        <v/>
      </c>
      <c r="AD505" s="158" t="str">
        <f>IF(P505="","",((AC505/'SEB Sheet'!$B$9*'SEB Sheet'!$B$5/1000*'SEB Sheet'!$B$7*'SEB Sheet'!$B$6))*1.055)</f>
        <v/>
      </c>
      <c r="AE505" s="146"/>
      <c r="AF505" s="146"/>
      <c r="AG505" s="147" t="str">
        <f>IF(B505="","",(VLOOKUP(B505,'Tree height category'!$A$2:$C$83,2,FALSE)))</f>
        <v/>
      </c>
      <c r="AH505" s="148" t="str">
        <f>IF(B505="","",(VLOOKUP(B505,'Tree height category'!$A$2:$C$83,3,FALSE)))</f>
        <v/>
      </c>
      <c r="AI505" s="161"/>
      <c r="AJ505" s="161"/>
      <c r="AK505" s="161"/>
      <c r="AL505" s="162" t="str">
        <f>IF(B505="","",(VLOOKUP(B505,'Tree height category'!$A$2:$G$77,7,FALSE)))</f>
        <v/>
      </c>
      <c r="AM505" s="163"/>
    </row>
    <row r="506" spans="1:39" x14ac:dyDescent="0.25">
      <c r="A506" s="154">
        <f t="shared" si="91"/>
        <v>500</v>
      </c>
      <c r="B506" s="203"/>
      <c r="C506" s="209"/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7" t="str">
        <f>IF(V506="","",IF((VLOOKUP(V506,'Tree height category'!$E$2:$F$77,2,FALSE))=0,"",(VLOOKUP(V506,'Tree height category'!$E$2:$F$77,2,FALSE))))</f>
        <v/>
      </c>
      <c r="O506" s="207" t="str">
        <f>IF(B506="","",(IF('SEB Sheet'!B$11="","",VLOOKUP('SEB Sheet'!B$11,'IBRA %'!A$4:E$385,4,FALSE))))</f>
        <v/>
      </c>
      <c r="P506" s="27"/>
      <c r="Q506" s="136" t="str">
        <f t="shared" si="80"/>
        <v/>
      </c>
      <c r="R506" s="22">
        <f t="shared" si="81"/>
        <v>0</v>
      </c>
      <c r="S506" s="139" t="str">
        <f t="shared" si="82"/>
        <v/>
      </c>
      <c r="T506" s="39" t="str">
        <f t="shared" si="83"/>
        <v/>
      </c>
      <c r="U506" s="137" t="str">
        <f t="shared" si="84"/>
        <v/>
      </c>
      <c r="V506" s="24" t="str">
        <f>IF(B506="","",VLOOKUP(B506,'Tree height category'!$A$2:$E$83,5,FALSE))</f>
        <v/>
      </c>
      <c r="W506" s="137" t="str">
        <f t="shared" si="89"/>
        <v/>
      </c>
      <c r="X506" s="137" t="str">
        <f t="shared" si="90"/>
        <v/>
      </c>
      <c r="Y506" s="23" t="str">
        <f t="shared" si="85"/>
        <v/>
      </c>
      <c r="Z506" s="25" t="str">
        <f t="shared" si="86"/>
        <v/>
      </c>
      <c r="AA506" s="26" t="str">
        <f t="shared" si="87"/>
        <v/>
      </c>
      <c r="AB506" s="221" t="str">
        <f t="shared" si="88"/>
        <v/>
      </c>
      <c r="AC506" s="26" t="str">
        <f>IF(P506="","",('SEB Sheet'!$B$8*(AA506*P506)*(IF(C506="",1,C506))))</f>
        <v/>
      </c>
      <c r="AD506" s="158" t="str">
        <f>IF(P506="","",((AC506/'SEB Sheet'!$B$9*'SEB Sheet'!$B$5/1000*'SEB Sheet'!$B$7*'SEB Sheet'!$B$6))*1.055)</f>
        <v/>
      </c>
      <c r="AE506" s="146"/>
      <c r="AF506" s="146"/>
      <c r="AG506" s="147" t="str">
        <f>IF(B506="","",(VLOOKUP(B506,'Tree height category'!$A$2:$C$83,2,FALSE)))</f>
        <v/>
      </c>
      <c r="AH506" s="148" t="str">
        <f>IF(B506="","",(VLOOKUP(B506,'Tree height category'!$A$2:$C$83,3,FALSE)))</f>
        <v/>
      </c>
      <c r="AI506" s="161"/>
      <c r="AJ506" s="161"/>
      <c r="AK506" s="161"/>
      <c r="AL506" s="162" t="str">
        <f>IF(B506="","",(VLOOKUP(B506,'Tree height category'!$A$2:$G$77,7,FALSE)))</f>
        <v/>
      </c>
      <c r="AM506" s="163"/>
    </row>
    <row r="507" spans="1:39" x14ac:dyDescent="0.25">
      <c r="A507" s="154">
        <f t="shared" si="91"/>
        <v>501</v>
      </c>
      <c r="B507" s="203"/>
      <c r="C507" s="209"/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7" t="str">
        <f>IF(V507="","",IF((VLOOKUP(V507,'Tree height category'!$E$2:$F$77,2,FALSE))=0,"",(VLOOKUP(V507,'Tree height category'!$E$2:$F$77,2,FALSE))))</f>
        <v/>
      </c>
      <c r="O507" s="207" t="str">
        <f>IF(B507="","",(IF('SEB Sheet'!B$11="","",VLOOKUP('SEB Sheet'!B$11,'IBRA %'!A$4:E$385,4,FALSE))))</f>
        <v/>
      </c>
      <c r="P507" s="27"/>
      <c r="Q507" s="136" t="str">
        <f t="shared" si="80"/>
        <v/>
      </c>
      <c r="R507" s="22">
        <f t="shared" si="81"/>
        <v>0</v>
      </c>
      <c r="S507" s="139" t="str">
        <f t="shared" si="82"/>
        <v/>
      </c>
      <c r="T507" s="39" t="str">
        <f t="shared" si="83"/>
        <v/>
      </c>
      <c r="U507" s="137" t="str">
        <f t="shared" si="84"/>
        <v/>
      </c>
      <c r="V507" s="24" t="str">
        <f>IF(B507="","",VLOOKUP(B507,'Tree height category'!$A$2:$E$83,5,FALSE))</f>
        <v/>
      </c>
      <c r="W507" s="137" t="str">
        <f t="shared" si="89"/>
        <v/>
      </c>
      <c r="X507" s="137" t="str">
        <f t="shared" si="90"/>
        <v/>
      </c>
      <c r="Y507" s="23" t="str">
        <f t="shared" si="85"/>
        <v/>
      </c>
      <c r="Z507" s="25" t="str">
        <f t="shared" si="86"/>
        <v/>
      </c>
      <c r="AA507" s="26" t="str">
        <f t="shared" si="87"/>
        <v/>
      </c>
      <c r="AB507" s="221" t="str">
        <f t="shared" si="88"/>
        <v/>
      </c>
      <c r="AC507" s="26" t="str">
        <f>IF(P507="","",('SEB Sheet'!$B$8*(AA507*P507)*(IF(C507="",1,C507))))</f>
        <v/>
      </c>
      <c r="AD507" s="158" t="str">
        <f>IF(P507="","",((AC507/'SEB Sheet'!$B$9*'SEB Sheet'!$B$5/1000*'SEB Sheet'!$B$7*'SEB Sheet'!$B$6))*1.055)</f>
        <v/>
      </c>
      <c r="AE507" s="146"/>
      <c r="AF507" s="146"/>
      <c r="AG507" s="147" t="str">
        <f>IF(B507="","",(VLOOKUP(B507,'Tree height category'!$A$2:$C$83,2,FALSE)))</f>
        <v/>
      </c>
      <c r="AH507" s="148" t="str">
        <f>IF(B507="","",(VLOOKUP(B507,'Tree height category'!$A$2:$C$83,3,FALSE)))</f>
        <v/>
      </c>
      <c r="AI507" s="161"/>
      <c r="AJ507" s="161"/>
      <c r="AK507" s="161"/>
      <c r="AL507" s="162" t="str">
        <f>IF(B507="","",(VLOOKUP(B507,'Tree height category'!$A$2:$G$77,7,FALSE)))</f>
        <v/>
      </c>
      <c r="AM507" s="163"/>
    </row>
    <row r="508" spans="1:39" x14ac:dyDescent="0.25">
      <c r="A508" s="154">
        <f t="shared" si="91"/>
        <v>502</v>
      </c>
      <c r="B508" s="203"/>
      <c r="C508" s="209"/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7" t="str">
        <f>IF(V508="","",IF((VLOOKUP(V508,'Tree height category'!$E$2:$F$77,2,FALSE))=0,"",(VLOOKUP(V508,'Tree height category'!$E$2:$F$77,2,FALSE))))</f>
        <v/>
      </c>
      <c r="O508" s="207" t="str">
        <f>IF(B508="","",(IF('SEB Sheet'!B$11="","",VLOOKUP('SEB Sheet'!B$11,'IBRA %'!A$4:E$385,4,FALSE))))</f>
        <v/>
      </c>
      <c r="P508" s="27"/>
      <c r="Q508" s="136" t="str">
        <f t="shared" si="80"/>
        <v/>
      </c>
      <c r="R508" s="22">
        <f t="shared" si="81"/>
        <v>0</v>
      </c>
      <c r="S508" s="139" t="str">
        <f t="shared" si="82"/>
        <v/>
      </c>
      <c r="T508" s="39" t="str">
        <f t="shared" si="83"/>
        <v/>
      </c>
      <c r="U508" s="137" t="str">
        <f t="shared" si="84"/>
        <v/>
      </c>
      <c r="V508" s="24" t="str">
        <f>IF(B508="","",VLOOKUP(B508,'Tree height category'!$A$2:$E$83,5,FALSE))</f>
        <v/>
      </c>
      <c r="W508" s="137" t="str">
        <f t="shared" si="89"/>
        <v/>
      </c>
      <c r="X508" s="137" t="str">
        <f t="shared" si="90"/>
        <v/>
      </c>
      <c r="Y508" s="23" t="str">
        <f t="shared" si="85"/>
        <v/>
      </c>
      <c r="Z508" s="25" t="str">
        <f t="shared" si="86"/>
        <v/>
      </c>
      <c r="AA508" s="26" t="str">
        <f t="shared" si="87"/>
        <v/>
      </c>
      <c r="AB508" s="221" t="str">
        <f t="shared" si="88"/>
        <v/>
      </c>
      <c r="AC508" s="26" t="str">
        <f>IF(P508="","",('SEB Sheet'!$B$8*(AA508*P508)*(IF(C508="",1,C508))))</f>
        <v/>
      </c>
      <c r="AD508" s="158" t="str">
        <f>IF(P508="","",((AC508/'SEB Sheet'!$B$9*'SEB Sheet'!$B$5/1000*'SEB Sheet'!$B$7*'SEB Sheet'!$B$6))*1.055)</f>
        <v/>
      </c>
      <c r="AE508" s="146"/>
      <c r="AF508" s="146"/>
      <c r="AG508" s="147" t="str">
        <f>IF(B508="","",(VLOOKUP(B508,'Tree height category'!$A$2:$C$83,2,FALSE)))</f>
        <v/>
      </c>
      <c r="AH508" s="148" t="str">
        <f>IF(B508="","",(VLOOKUP(B508,'Tree height category'!$A$2:$C$83,3,FALSE)))</f>
        <v/>
      </c>
      <c r="AI508" s="161"/>
      <c r="AJ508" s="161"/>
      <c r="AK508" s="161"/>
      <c r="AL508" s="162" t="str">
        <f>IF(B508="","",(VLOOKUP(B508,'Tree height category'!$A$2:$G$77,7,FALSE)))</f>
        <v/>
      </c>
      <c r="AM508" s="163"/>
    </row>
    <row r="509" spans="1:39" x14ac:dyDescent="0.25">
      <c r="A509" s="154">
        <f t="shared" si="91"/>
        <v>503</v>
      </c>
      <c r="B509" s="203"/>
      <c r="C509" s="209"/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7" t="str">
        <f>IF(V509="","",IF((VLOOKUP(V509,'Tree height category'!$E$2:$F$77,2,FALSE))=0,"",(VLOOKUP(V509,'Tree height category'!$E$2:$F$77,2,FALSE))))</f>
        <v/>
      </c>
      <c r="O509" s="207" t="str">
        <f>IF(B509="","",(IF('SEB Sheet'!B$11="","",VLOOKUP('SEB Sheet'!B$11,'IBRA %'!A$4:E$385,4,FALSE))))</f>
        <v/>
      </c>
      <c r="P509" s="27"/>
      <c r="Q509" s="136" t="str">
        <f t="shared" si="80"/>
        <v/>
      </c>
      <c r="R509" s="22">
        <f t="shared" si="81"/>
        <v>0</v>
      </c>
      <c r="S509" s="139" t="str">
        <f t="shared" si="82"/>
        <v/>
      </c>
      <c r="T509" s="39" t="str">
        <f t="shared" si="83"/>
        <v/>
      </c>
      <c r="U509" s="137" t="str">
        <f t="shared" si="84"/>
        <v/>
      </c>
      <c r="V509" s="24" t="str">
        <f>IF(B509="","",VLOOKUP(B509,'Tree height category'!$A$2:$E$83,5,FALSE))</f>
        <v/>
      </c>
      <c r="W509" s="137" t="str">
        <f t="shared" si="89"/>
        <v/>
      </c>
      <c r="X509" s="137" t="str">
        <f t="shared" si="90"/>
        <v/>
      </c>
      <c r="Y509" s="23" t="str">
        <f t="shared" si="85"/>
        <v/>
      </c>
      <c r="Z509" s="25" t="str">
        <f t="shared" si="86"/>
        <v/>
      </c>
      <c r="AA509" s="26" t="str">
        <f t="shared" si="87"/>
        <v/>
      </c>
      <c r="AB509" s="221" t="str">
        <f t="shared" si="88"/>
        <v/>
      </c>
      <c r="AC509" s="26" t="str">
        <f>IF(P509="","",('SEB Sheet'!$B$8*(AA509*P509)*(IF(C509="",1,C509))))</f>
        <v/>
      </c>
      <c r="AD509" s="158" t="str">
        <f>IF(P509="","",((AC509/'SEB Sheet'!$B$9*'SEB Sheet'!$B$5/1000*'SEB Sheet'!$B$7*'SEB Sheet'!$B$6))*1.055)</f>
        <v/>
      </c>
      <c r="AE509" s="146"/>
      <c r="AF509" s="146"/>
      <c r="AG509" s="147" t="str">
        <f>IF(B509="","",(VLOOKUP(B509,'Tree height category'!$A$2:$C$83,2,FALSE)))</f>
        <v/>
      </c>
      <c r="AH509" s="148" t="str">
        <f>IF(B509="","",(VLOOKUP(B509,'Tree height category'!$A$2:$C$83,3,FALSE)))</f>
        <v/>
      </c>
      <c r="AI509" s="161"/>
      <c r="AJ509" s="161"/>
      <c r="AK509" s="161"/>
      <c r="AL509" s="162" t="str">
        <f>IF(B509="","",(VLOOKUP(B509,'Tree height category'!$A$2:$G$77,7,FALSE)))</f>
        <v/>
      </c>
      <c r="AM509" s="163"/>
    </row>
    <row r="510" spans="1:39" x14ac:dyDescent="0.25">
      <c r="A510" s="154">
        <f t="shared" si="91"/>
        <v>504</v>
      </c>
      <c r="B510" s="203"/>
      <c r="C510" s="209"/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7" t="str">
        <f>IF(V510="","",IF((VLOOKUP(V510,'Tree height category'!$E$2:$F$77,2,FALSE))=0,"",(VLOOKUP(V510,'Tree height category'!$E$2:$F$77,2,FALSE))))</f>
        <v/>
      </c>
      <c r="O510" s="207" t="str">
        <f>IF(B510="","",(IF('SEB Sheet'!B$11="","",VLOOKUP('SEB Sheet'!B$11,'IBRA %'!A$4:E$385,4,FALSE))))</f>
        <v/>
      </c>
      <c r="P510" s="27"/>
      <c r="Q510" s="136" t="str">
        <f t="shared" si="80"/>
        <v/>
      </c>
      <c r="R510" s="22">
        <f t="shared" si="81"/>
        <v>0</v>
      </c>
      <c r="S510" s="139" t="str">
        <f t="shared" si="82"/>
        <v/>
      </c>
      <c r="T510" s="39" t="str">
        <f t="shared" si="83"/>
        <v/>
      </c>
      <c r="U510" s="137" t="str">
        <f t="shared" si="84"/>
        <v/>
      </c>
      <c r="V510" s="24" t="str">
        <f>IF(B510="","",VLOOKUP(B510,'Tree height category'!$A$2:$E$83,5,FALSE))</f>
        <v/>
      </c>
      <c r="W510" s="137" t="str">
        <f t="shared" si="89"/>
        <v/>
      </c>
      <c r="X510" s="137" t="str">
        <f t="shared" si="90"/>
        <v/>
      </c>
      <c r="Y510" s="23" t="str">
        <f t="shared" si="85"/>
        <v/>
      </c>
      <c r="Z510" s="25" t="str">
        <f t="shared" si="86"/>
        <v/>
      </c>
      <c r="AA510" s="26" t="str">
        <f t="shared" si="87"/>
        <v/>
      </c>
      <c r="AB510" s="221" t="str">
        <f t="shared" si="88"/>
        <v/>
      </c>
      <c r="AC510" s="26" t="str">
        <f>IF(P510="","",('SEB Sheet'!$B$8*(AA510*P510)*(IF(C510="",1,C510))))</f>
        <v/>
      </c>
      <c r="AD510" s="158" t="str">
        <f>IF(P510="","",((AC510/'SEB Sheet'!$B$9*'SEB Sheet'!$B$5/1000*'SEB Sheet'!$B$7*'SEB Sheet'!$B$6))*1.055)</f>
        <v/>
      </c>
      <c r="AE510" s="146"/>
      <c r="AF510" s="146"/>
      <c r="AG510" s="147" t="str">
        <f>IF(B510="","",(VLOOKUP(B510,'Tree height category'!$A$2:$C$83,2,FALSE)))</f>
        <v/>
      </c>
      <c r="AH510" s="148" t="str">
        <f>IF(B510="","",(VLOOKUP(B510,'Tree height category'!$A$2:$C$83,3,FALSE)))</f>
        <v/>
      </c>
      <c r="AI510" s="161"/>
      <c r="AJ510" s="161"/>
      <c r="AK510" s="161"/>
      <c r="AL510" s="162" t="str">
        <f>IF(B510="","",(VLOOKUP(B510,'Tree height category'!$A$2:$G$77,7,FALSE)))</f>
        <v/>
      </c>
      <c r="AM510" s="163"/>
    </row>
    <row r="511" spans="1:39" x14ac:dyDescent="0.25">
      <c r="A511" s="154">
        <f t="shared" si="91"/>
        <v>505</v>
      </c>
      <c r="B511" s="203"/>
      <c r="C511" s="209"/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7" t="str">
        <f>IF(V511="","",IF((VLOOKUP(V511,'Tree height category'!$E$2:$F$77,2,FALSE))=0,"",(VLOOKUP(V511,'Tree height category'!$E$2:$F$77,2,FALSE))))</f>
        <v/>
      </c>
      <c r="O511" s="207" t="str">
        <f>IF(B511="","",(IF('SEB Sheet'!B$11="","",VLOOKUP('SEB Sheet'!B$11,'IBRA %'!A$4:E$385,4,FALSE))))</f>
        <v/>
      </c>
      <c r="P511" s="27"/>
      <c r="Q511" s="136" t="str">
        <f t="shared" si="80"/>
        <v/>
      </c>
      <c r="R511" s="22">
        <f t="shared" si="81"/>
        <v>0</v>
      </c>
      <c r="S511" s="139" t="str">
        <f t="shared" si="82"/>
        <v/>
      </c>
      <c r="T511" s="39" t="str">
        <f t="shared" si="83"/>
        <v/>
      </c>
      <c r="U511" s="137" t="str">
        <f t="shared" si="84"/>
        <v/>
      </c>
      <c r="V511" s="24" t="str">
        <f>IF(B511="","",VLOOKUP(B511,'Tree height category'!$A$2:$E$83,5,FALSE))</f>
        <v/>
      </c>
      <c r="W511" s="137" t="str">
        <f t="shared" si="89"/>
        <v/>
      </c>
      <c r="X511" s="137" t="str">
        <f t="shared" si="90"/>
        <v/>
      </c>
      <c r="Y511" s="23" t="str">
        <f t="shared" si="85"/>
        <v/>
      </c>
      <c r="Z511" s="25" t="str">
        <f t="shared" si="86"/>
        <v/>
      </c>
      <c r="AA511" s="26" t="str">
        <f t="shared" si="87"/>
        <v/>
      </c>
      <c r="AB511" s="221" t="str">
        <f t="shared" si="88"/>
        <v/>
      </c>
      <c r="AC511" s="26" t="str">
        <f>IF(P511="","",('SEB Sheet'!$B$8*(AA511*P511)*(IF(C511="",1,C511))))</f>
        <v/>
      </c>
      <c r="AD511" s="158" t="str">
        <f>IF(P511="","",((AC511/'SEB Sheet'!$B$9*'SEB Sheet'!$B$5/1000*'SEB Sheet'!$B$7*'SEB Sheet'!$B$6))*1.055)</f>
        <v/>
      </c>
      <c r="AE511" s="146"/>
      <c r="AF511" s="146"/>
      <c r="AG511" s="147" t="str">
        <f>IF(B511="","",(VLOOKUP(B511,'Tree height category'!$A$2:$C$83,2,FALSE)))</f>
        <v/>
      </c>
      <c r="AH511" s="148" t="str">
        <f>IF(B511="","",(VLOOKUP(B511,'Tree height category'!$A$2:$C$83,3,FALSE)))</f>
        <v/>
      </c>
      <c r="AI511" s="161"/>
      <c r="AJ511" s="161"/>
      <c r="AK511" s="161"/>
      <c r="AL511" s="162" t="str">
        <f>IF(B511="","",(VLOOKUP(B511,'Tree height category'!$A$2:$G$77,7,FALSE)))</f>
        <v/>
      </c>
      <c r="AM511" s="163"/>
    </row>
    <row r="512" spans="1:39" x14ac:dyDescent="0.25">
      <c r="A512" s="154">
        <f t="shared" si="91"/>
        <v>506</v>
      </c>
      <c r="B512" s="203"/>
      <c r="C512" s="209"/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7" t="str">
        <f>IF(V512="","",IF((VLOOKUP(V512,'Tree height category'!$E$2:$F$77,2,FALSE))=0,"",(VLOOKUP(V512,'Tree height category'!$E$2:$F$77,2,FALSE))))</f>
        <v/>
      </c>
      <c r="O512" s="207" t="str">
        <f>IF(B512="","",(IF('SEB Sheet'!B$11="","",VLOOKUP('SEB Sheet'!B$11,'IBRA %'!A$4:E$385,4,FALSE))))</f>
        <v/>
      </c>
      <c r="P512" s="27"/>
      <c r="Q512" s="136" t="str">
        <f t="shared" si="80"/>
        <v/>
      </c>
      <c r="R512" s="22">
        <f t="shared" si="81"/>
        <v>0</v>
      </c>
      <c r="S512" s="139" t="str">
        <f t="shared" si="82"/>
        <v/>
      </c>
      <c r="T512" s="39" t="str">
        <f t="shared" si="83"/>
        <v/>
      </c>
      <c r="U512" s="137" t="str">
        <f t="shared" si="84"/>
        <v/>
      </c>
      <c r="V512" s="24" t="str">
        <f>IF(B512="","",VLOOKUP(B512,'Tree height category'!$A$2:$E$83,5,FALSE))</f>
        <v/>
      </c>
      <c r="W512" s="137" t="str">
        <f t="shared" si="89"/>
        <v/>
      </c>
      <c r="X512" s="137" t="str">
        <f t="shared" si="90"/>
        <v/>
      </c>
      <c r="Y512" s="23" t="str">
        <f t="shared" si="85"/>
        <v/>
      </c>
      <c r="Z512" s="25" t="str">
        <f t="shared" si="86"/>
        <v/>
      </c>
      <c r="AA512" s="26" t="str">
        <f t="shared" si="87"/>
        <v/>
      </c>
      <c r="AB512" s="221" t="str">
        <f t="shared" si="88"/>
        <v/>
      </c>
      <c r="AC512" s="26" t="str">
        <f>IF(P512="","",('SEB Sheet'!$B$8*(AA512*P512)*(IF(C512="",1,C512))))</f>
        <v/>
      </c>
      <c r="AD512" s="158" t="str">
        <f>IF(P512="","",((AC512/'SEB Sheet'!$B$9*'SEB Sheet'!$B$5/1000*'SEB Sheet'!$B$7*'SEB Sheet'!$B$6))*1.055)</f>
        <v/>
      </c>
      <c r="AE512" s="146"/>
      <c r="AF512" s="146"/>
      <c r="AG512" s="147" t="str">
        <f>IF(B512="","",(VLOOKUP(B512,'Tree height category'!$A$2:$C$83,2,FALSE)))</f>
        <v/>
      </c>
      <c r="AH512" s="148" t="str">
        <f>IF(B512="","",(VLOOKUP(B512,'Tree height category'!$A$2:$C$83,3,FALSE)))</f>
        <v/>
      </c>
      <c r="AI512" s="161"/>
      <c r="AJ512" s="161"/>
      <c r="AK512" s="161"/>
      <c r="AL512" s="162" t="str">
        <f>IF(B512="","",(VLOOKUP(B512,'Tree height category'!$A$2:$G$77,7,FALSE)))</f>
        <v/>
      </c>
      <c r="AM512" s="163"/>
    </row>
    <row r="513" spans="1:39" x14ac:dyDescent="0.25">
      <c r="A513" s="154">
        <f t="shared" si="91"/>
        <v>507</v>
      </c>
      <c r="B513" s="203"/>
      <c r="C513" s="209"/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7" t="str">
        <f>IF(V513="","",IF((VLOOKUP(V513,'Tree height category'!$E$2:$F$77,2,FALSE))=0,"",(VLOOKUP(V513,'Tree height category'!$E$2:$F$77,2,FALSE))))</f>
        <v/>
      </c>
      <c r="O513" s="207" t="str">
        <f>IF(B513="","",(IF('SEB Sheet'!B$11="","",VLOOKUP('SEB Sheet'!B$11,'IBRA %'!A$4:E$385,4,FALSE))))</f>
        <v/>
      </c>
      <c r="P513" s="27"/>
      <c r="Q513" s="136" t="str">
        <f t="shared" si="80"/>
        <v/>
      </c>
      <c r="R513" s="22">
        <f t="shared" si="81"/>
        <v>0</v>
      </c>
      <c r="S513" s="139" t="str">
        <f t="shared" si="82"/>
        <v/>
      </c>
      <c r="T513" s="39" t="str">
        <f t="shared" si="83"/>
        <v/>
      </c>
      <c r="U513" s="137" t="str">
        <f t="shared" si="84"/>
        <v/>
      </c>
      <c r="V513" s="24" t="str">
        <f>IF(B513="","",VLOOKUP(B513,'Tree height category'!$A$2:$E$83,5,FALSE))</f>
        <v/>
      </c>
      <c r="W513" s="137" t="str">
        <f t="shared" si="89"/>
        <v/>
      </c>
      <c r="X513" s="137" t="str">
        <f t="shared" si="90"/>
        <v/>
      </c>
      <c r="Y513" s="23" t="str">
        <f t="shared" si="85"/>
        <v/>
      </c>
      <c r="Z513" s="25" t="str">
        <f t="shared" si="86"/>
        <v/>
      </c>
      <c r="AA513" s="26" t="str">
        <f t="shared" si="87"/>
        <v/>
      </c>
      <c r="AB513" s="221" t="str">
        <f t="shared" si="88"/>
        <v/>
      </c>
      <c r="AC513" s="26" t="str">
        <f>IF(P513="","",('SEB Sheet'!$B$8*(AA513*P513)*(IF(C513="",1,C513))))</f>
        <v/>
      </c>
      <c r="AD513" s="158" t="str">
        <f>IF(P513="","",((AC513/'SEB Sheet'!$B$9*'SEB Sheet'!$B$5/1000*'SEB Sheet'!$B$7*'SEB Sheet'!$B$6))*1.055)</f>
        <v/>
      </c>
      <c r="AE513" s="146"/>
      <c r="AF513" s="146"/>
      <c r="AG513" s="147" t="str">
        <f>IF(B513="","",(VLOOKUP(B513,'Tree height category'!$A$2:$C$83,2,FALSE)))</f>
        <v/>
      </c>
      <c r="AH513" s="148" t="str">
        <f>IF(B513="","",(VLOOKUP(B513,'Tree height category'!$A$2:$C$83,3,FALSE)))</f>
        <v/>
      </c>
      <c r="AI513" s="161"/>
      <c r="AJ513" s="161"/>
      <c r="AK513" s="161"/>
      <c r="AL513" s="162" t="str">
        <f>IF(B513="","",(VLOOKUP(B513,'Tree height category'!$A$2:$G$77,7,FALSE)))</f>
        <v/>
      </c>
      <c r="AM513" s="163"/>
    </row>
    <row r="514" spans="1:39" x14ac:dyDescent="0.25">
      <c r="A514" s="154">
        <f t="shared" si="91"/>
        <v>508</v>
      </c>
      <c r="B514" s="203"/>
      <c r="C514" s="209"/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7" t="str">
        <f>IF(V514="","",IF((VLOOKUP(V514,'Tree height category'!$E$2:$F$77,2,FALSE))=0,"",(VLOOKUP(V514,'Tree height category'!$E$2:$F$77,2,FALSE))))</f>
        <v/>
      </c>
      <c r="O514" s="207" t="str">
        <f>IF(B514="","",(IF('SEB Sheet'!B$11="","",VLOOKUP('SEB Sheet'!B$11,'IBRA %'!A$4:E$385,4,FALSE))))</f>
        <v/>
      </c>
      <c r="P514" s="27"/>
      <c r="Q514" s="136" t="str">
        <f t="shared" si="80"/>
        <v/>
      </c>
      <c r="R514" s="22">
        <f t="shared" si="81"/>
        <v>0</v>
      </c>
      <c r="S514" s="139" t="str">
        <f t="shared" si="82"/>
        <v/>
      </c>
      <c r="T514" s="39" t="str">
        <f t="shared" si="83"/>
        <v/>
      </c>
      <c r="U514" s="137" t="str">
        <f t="shared" si="84"/>
        <v/>
      </c>
      <c r="V514" s="24" t="str">
        <f>IF(B514="","",VLOOKUP(B514,'Tree height category'!$A$2:$E$83,5,FALSE))</f>
        <v/>
      </c>
      <c r="W514" s="137" t="str">
        <f t="shared" si="89"/>
        <v/>
      </c>
      <c r="X514" s="137" t="str">
        <f t="shared" si="90"/>
        <v/>
      </c>
      <c r="Y514" s="23" t="str">
        <f t="shared" si="85"/>
        <v/>
      </c>
      <c r="Z514" s="25" t="str">
        <f t="shared" si="86"/>
        <v/>
      </c>
      <c r="AA514" s="26" t="str">
        <f t="shared" si="87"/>
        <v/>
      </c>
      <c r="AB514" s="221" t="str">
        <f t="shared" si="88"/>
        <v/>
      </c>
      <c r="AC514" s="26" t="str">
        <f>IF(P514="","",('SEB Sheet'!$B$8*(AA514*P514)*(IF(C514="",1,C514))))</f>
        <v/>
      </c>
      <c r="AD514" s="158" t="str">
        <f>IF(P514="","",((AC514/'SEB Sheet'!$B$9*'SEB Sheet'!$B$5/1000*'SEB Sheet'!$B$7*'SEB Sheet'!$B$6))*1.055)</f>
        <v/>
      </c>
      <c r="AE514" s="146"/>
      <c r="AF514" s="146"/>
      <c r="AG514" s="147" t="str">
        <f>IF(B514="","",(VLOOKUP(B514,'Tree height category'!$A$2:$C$83,2,FALSE)))</f>
        <v/>
      </c>
      <c r="AH514" s="148" t="str">
        <f>IF(B514="","",(VLOOKUP(B514,'Tree height category'!$A$2:$C$83,3,FALSE)))</f>
        <v/>
      </c>
      <c r="AI514" s="161"/>
      <c r="AJ514" s="161"/>
      <c r="AK514" s="161"/>
      <c r="AL514" s="162" t="str">
        <f>IF(B514="","",(VLOOKUP(B514,'Tree height category'!$A$2:$G$77,7,FALSE)))</f>
        <v/>
      </c>
      <c r="AM514" s="163"/>
    </row>
    <row r="515" spans="1:39" x14ac:dyDescent="0.25">
      <c r="A515" s="154">
        <f t="shared" si="91"/>
        <v>509</v>
      </c>
      <c r="B515" s="203"/>
      <c r="C515" s="209"/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7" t="str">
        <f>IF(V515="","",IF((VLOOKUP(V515,'Tree height category'!$E$2:$F$77,2,FALSE))=0,"",(VLOOKUP(V515,'Tree height category'!$E$2:$F$77,2,FALSE))))</f>
        <v/>
      </c>
      <c r="O515" s="207" t="str">
        <f>IF(B515="","",(IF('SEB Sheet'!B$11="","",VLOOKUP('SEB Sheet'!B$11,'IBRA %'!A$4:E$385,4,FALSE))))</f>
        <v/>
      </c>
      <c r="P515" s="27"/>
      <c r="Q515" s="136" t="str">
        <f t="shared" si="80"/>
        <v/>
      </c>
      <c r="R515" s="22">
        <f t="shared" si="81"/>
        <v>0</v>
      </c>
      <c r="S515" s="139" t="str">
        <f t="shared" si="82"/>
        <v/>
      </c>
      <c r="T515" s="39" t="str">
        <f t="shared" si="83"/>
        <v/>
      </c>
      <c r="U515" s="137" t="str">
        <f t="shared" si="84"/>
        <v/>
      </c>
      <c r="V515" s="24" t="str">
        <f>IF(B515="","",VLOOKUP(B515,'Tree height category'!$A$2:$E$83,5,FALSE))</f>
        <v/>
      </c>
      <c r="W515" s="137" t="str">
        <f t="shared" si="89"/>
        <v/>
      </c>
      <c r="X515" s="137" t="str">
        <f t="shared" si="90"/>
        <v/>
      </c>
      <c r="Y515" s="23" t="str">
        <f t="shared" si="85"/>
        <v/>
      </c>
      <c r="Z515" s="25" t="str">
        <f t="shared" si="86"/>
        <v/>
      </c>
      <c r="AA515" s="26" t="str">
        <f t="shared" si="87"/>
        <v/>
      </c>
      <c r="AB515" s="221" t="str">
        <f t="shared" si="88"/>
        <v/>
      </c>
      <c r="AC515" s="26" t="str">
        <f>IF(P515="","",('SEB Sheet'!$B$8*(AA515*P515)*(IF(C515="",1,C515))))</f>
        <v/>
      </c>
      <c r="AD515" s="158" t="str">
        <f>IF(P515="","",((AC515/'SEB Sheet'!$B$9*'SEB Sheet'!$B$5/1000*'SEB Sheet'!$B$7*'SEB Sheet'!$B$6))*1.055)</f>
        <v/>
      </c>
      <c r="AE515" s="146"/>
      <c r="AF515" s="146"/>
      <c r="AG515" s="147" t="str">
        <f>IF(B515="","",(VLOOKUP(B515,'Tree height category'!$A$2:$C$83,2,FALSE)))</f>
        <v/>
      </c>
      <c r="AH515" s="148" t="str">
        <f>IF(B515="","",(VLOOKUP(B515,'Tree height category'!$A$2:$C$83,3,FALSE)))</f>
        <v/>
      </c>
      <c r="AI515" s="161"/>
      <c r="AJ515" s="161"/>
      <c r="AK515" s="161"/>
      <c r="AL515" s="162" t="str">
        <f>IF(B515="","",(VLOOKUP(B515,'Tree height category'!$A$2:$G$77,7,FALSE)))</f>
        <v/>
      </c>
      <c r="AM515" s="163"/>
    </row>
    <row r="516" spans="1:39" x14ac:dyDescent="0.25">
      <c r="A516" s="154">
        <f t="shared" si="91"/>
        <v>510</v>
      </c>
      <c r="B516" s="203"/>
      <c r="C516" s="209"/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7" t="str">
        <f>IF(V516="","",IF((VLOOKUP(V516,'Tree height category'!$E$2:$F$77,2,FALSE))=0,"",(VLOOKUP(V516,'Tree height category'!$E$2:$F$77,2,FALSE))))</f>
        <v/>
      </c>
      <c r="O516" s="207" t="str">
        <f>IF(B516="","",(IF('SEB Sheet'!B$11="","",VLOOKUP('SEB Sheet'!B$11,'IBRA %'!A$4:E$385,4,FALSE))))</f>
        <v/>
      </c>
      <c r="P516" s="27"/>
      <c r="Q516" s="136" t="str">
        <f t="shared" si="80"/>
        <v/>
      </c>
      <c r="R516" s="22">
        <f t="shared" si="81"/>
        <v>0</v>
      </c>
      <c r="S516" s="139" t="str">
        <f t="shared" si="82"/>
        <v/>
      </c>
      <c r="T516" s="39" t="str">
        <f t="shared" si="83"/>
        <v/>
      </c>
      <c r="U516" s="137" t="str">
        <f t="shared" si="84"/>
        <v/>
      </c>
      <c r="V516" s="24" t="str">
        <f>IF(B516="","",VLOOKUP(B516,'Tree height category'!$A$2:$E$83,5,FALSE))</f>
        <v/>
      </c>
      <c r="W516" s="137" t="str">
        <f t="shared" si="89"/>
        <v/>
      </c>
      <c r="X516" s="137" t="str">
        <f t="shared" si="90"/>
        <v/>
      </c>
      <c r="Y516" s="23" t="str">
        <f t="shared" si="85"/>
        <v/>
      </c>
      <c r="Z516" s="25" t="str">
        <f t="shared" si="86"/>
        <v/>
      </c>
      <c r="AA516" s="26" t="str">
        <f t="shared" si="87"/>
        <v/>
      </c>
      <c r="AB516" s="221" t="str">
        <f t="shared" si="88"/>
        <v/>
      </c>
      <c r="AC516" s="26" t="str">
        <f>IF(P516="","",('SEB Sheet'!$B$8*(AA516*P516)*(IF(C516="",1,C516))))</f>
        <v/>
      </c>
      <c r="AD516" s="158" t="str">
        <f>IF(P516="","",((AC516/'SEB Sheet'!$B$9*'SEB Sheet'!$B$5/1000*'SEB Sheet'!$B$7*'SEB Sheet'!$B$6))*1.055)</f>
        <v/>
      </c>
      <c r="AE516" s="146"/>
      <c r="AF516" s="146"/>
      <c r="AG516" s="147" t="str">
        <f>IF(B516="","",(VLOOKUP(B516,'Tree height category'!$A$2:$C$83,2,FALSE)))</f>
        <v/>
      </c>
      <c r="AH516" s="148" t="str">
        <f>IF(B516="","",(VLOOKUP(B516,'Tree height category'!$A$2:$C$83,3,FALSE)))</f>
        <v/>
      </c>
      <c r="AI516" s="161"/>
      <c r="AJ516" s="161"/>
      <c r="AK516" s="161"/>
      <c r="AL516" s="162" t="str">
        <f>IF(B516="","",(VLOOKUP(B516,'Tree height category'!$A$2:$G$77,7,FALSE)))</f>
        <v/>
      </c>
      <c r="AM516" s="163"/>
    </row>
    <row r="517" spans="1:39" x14ac:dyDescent="0.25">
      <c r="A517" s="154">
        <f t="shared" si="91"/>
        <v>511</v>
      </c>
      <c r="B517" s="203"/>
      <c r="C517" s="209"/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7" t="str">
        <f>IF(V517="","",IF((VLOOKUP(V517,'Tree height category'!$E$2:$F$77,2,FALSE))=0,"",(VLOOKUP(V517,'Tree height category'!$E$2:$F$77,2,FALSE))))</f>
        <v/>
      </c>
      <c r="O517" s="207" t="str">
        <f>IF(B517="","",(IF('SEB Sheet'!B$11="","",VLOOKUP('SEB Sheet'!B$11,'IBRA %'!A$4:E$385,4,FALSE))))</f>
        <v/>
      </c>
      <c r="P517" s="27"/>
      <c r="Q517" s="136" t="str">
        <f t="shared" si="80"/>
        <v/>
      </c>
      <c r="R517" s="22">
        <f t="shared" si="81"/>
        <v>0</v>
      </c>
      <c r="S517" s="139" t="str">
        <f t="shared" si="82"/>
        <v/>
      </c>
      <c r="T517" s="39" t="str">
        <f t="shared" si="83"/>
        <v/>
      </c>
      <c r="U517" s="137" t="str">
        <f t="shared" si="84"/>
        <v/>
      </c>
      <c r="V517" s="24" t="str">
        <f>IF(B517="","",VLOOKUP(B517,'Tree height category'!$A$2:$E$83,5,FALSE))</f>
        <v/>
      </c>
      <c r="W517" s="137" t="str">
        <f t="shared" si="89"/>
        <v/>
      </c>
      <c r="X517" s="137" t="str">
        <f t="shared" si="90"/>
        <v/>
      </c>
      <c r="Y517" s="23" t="str">
        <f t="shared" si="85"/>
        <v/>
      </c>
      <c r="Z517" s="25" t="str">
        <f t="shared" si="86"/>
        <v/>
      </c>
      <c r="AA517" s="26" t="str">
        <f t="shared" si="87"/>
        <v/>
      </c>
      <c r="AB517" s="221" t="str">
        <f t="shared" si="88"/>
        <v/>
      </c>
      <c r="AC517" s="26" t="str">
        <f>IF(P517="","",('SEB Sheet'!$B$8*(AA517*P517)*(IF(C517="",1,C517))))</f>
        <v/>
      </c>
      <c r="AD517" s="158" t="str">
        <f>IF(P517="","",((AC517/'SEB Sheet'!$B$9*'SEB Sheet'!$B$5/1000*'SEB Sheet'!$B$7*'SEB Sheet'!$B$6))*1.055)</f>
        <v/>
      </c>
      <c r="AE517" s="146"/>
      <c r="AF517" s="146"/>
      <c r="AG517" s="147" t="str">
        <f>IF(B517="","",(VLOOKUP(B517,'Tree height category'!$A$2:$C$83,2,FALSE)))</f>
        <v/>
      </c>
      <c r="AH517" s="148" t="str">
        <f>IF(B517="","",(VLOOKUP(B517,'Tree height category'!$A$2:$C$83,3,FALSE)))</f>
        <v/>
      </c>
      <c r="AI517" s="161"/>
      <c r="AJ517" s="161"/>
      <c r="AK517" s="161"/>
      <c r="AL517" s="162" t="str">
        <f>IF(B517="","",(VLOOKUP(B517,'Tree height category'!$A$2:$G$77,7,FALSE)))</f>
        <v/>
      </c>
      <c r="AM517" s="163"/>
    </row>
    <row r="518" spans="1:39" x14ac:dyDescent="0.25">
      <c r="A518" s="154">
        <f t="shared" si="91"/>
        <v>512</v>
      </c>
      <c r="B518" s="203"/>
      <c r="C518" s="209"/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7" t="str">
        <f>IF(V518="","",IF((VLOOKUP(V518,'Tree height category'!$E$2:$F$77,2,FALSE))=0,"",(VLOOKUP(V518,'Tree height category'!$E$2:$F$77,2,FALSE))))</f>
        <v/>
      </c>
      <c r="O518" s="207" t="str">
        <f>IF(B518="","",(IF('SEB Sheet'!B$11="","",VLOOKUP('SEB Sheet'!B$11,'IBRA %'!A$4:E$385,4,FALSE))))</f>
        <v/>
      </c>
      <c r="P518" s="27"/>
      <c r="Q518" s="136" t="str">
        <f t="shared" si="80"/>
        <v/>
      </c>
      <c r="R518" s="22">
        <f t="shared" si="81"/>
        <v>0</v>
      </c>
      <c r="S518" s="139" t="str">
        <f t="shared" si="82"/>
        <v/>
      </c>
      <c r="T518" s="39" t="str">
        <f t="shared" si="83"/>
        <v/>
      </c>
      <c r="U518" s="137" t="str">
        <f t="shared" si="84"/>
        <v/>
      </c>
      <c r="V518" s="24" t="str">
        <f>IF(B518="","",VLOOKUP(B518,'Tree height category'!$A$2:$E$83,5,FALSE))</f>
        <v/>
      </c>
      <c r="W518" s="137" t="str">
        <f t="shared" si="89"/>
        <v/>
      </c>
      <c r="X518" s="137" t="str">
        <f t="shared" si="90"/>
        <v/>
      </c>
      <c r="Y518" s="23" t="str">
        <f t="shared" si="85"/>
        <v/>
      </c>
      <c r="Z518" s="25" t="str">
        <f t="shared" si="86"/>
        <v/>
      </c>
      <c r="AA518" s="26" t="str">
        <f t="shared" si="87"/>
        <v/>
      </c>
      <c r="AB518" s="221" t="str">
        <f t="shared" si="88"/>
        <v/>
      </c>
      <c r="AC518" s="26" t="str">
        <f>IF(P518="","",('SEB Sheet'!$B$8*(AA518*P518)*(IF(C518="",1,C518))))</f>
        <v/>
      </c>
      <c r="AD518" s="158" t="str">
        <f>IF(P518="","",((AC518/'SEB Sheet'!$B$9*'SEB Sheet'!$B$5/1000*'SEB Sheet'!$B$7*'SEB Sheet'!$B$6))*1.055)</f>
        <v/>
      </c>
      <c r="AE518" s="146"/>
      <c r="AF518" s="146"/>
      <c r="AG518" s="147" t="str">
        <f>IF(B518="","",(VLOOKUP(B518,'Tree height category'!$A$2:$C$83,2,FALSE)))</f>
        <v/>
      </c>
      <c r="AH518" s="148" t="str">
        <f>IF(B518="","",(VLOOKUP(B518,'Tree height category'!$A$2:$C$83,3,FALSE)))</f>
        <v/>
      </c>
      <c r="AI518" s="161"/>
      <c r="AJ518" s="161"/>
      <c r="AK518" s="161"/>
      <c r="AL518" s="162" t="str">
        <f>IF(B518="","",(VLOOKUP(B518,'Tree height category'!$A$2:$G$77,7,FALSE)))</f>
        <v/>
      </c>
      <c r="AM518" s="163"/>
    </row>
    <row r="519" spans="1:39" x14ac:dyDescent="0.25">
      <c r="A519" s="154">
        <f t="shared" si="91"/>
        <v>513</v>
      </c>
      <c r="B519" s="203"/>
      <c r="C519" s="209"/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7" t="str">
        <f>IF(V519="","",IF((VLOOKUP(V519,'Tree height category'!$E$2:$F$77,2,FALSE))=0,"",(VLOOKUP(V519,'Tree height category'!$E$2:$F$77,2,FALSE))))</f>
        <v/>
      </c>
      <c r="O519" s="207" t="str">
        <f>IF(B519="","",(IF('SEB Sheet'!B$11="","",VLOOKUP('SEB Sheet'!B$11,'IBRA %'!A$4:E$385,4,FALSE))))</f>
        <v/>
      </c>
      <c r="P519" s="27"/>
      <c r="Q519" s="136" t="str">
        <f t="shared" ref="Q519:Q582" si="92">IF(D519="","",(IF($D519&gt;(AH519*1.333333),4,($D519/AH519*3)))*1.25)</f>
        <v/>
      </c>
      <c r="R519" s="22">
        <f t="shared" ref="R519:R582" si="93">IF(E519&lt;=40,E519*0.08,(IF(E519&lt;=80,3.2+(E519-40)*0.04,(IF(E519&gt;80,4.8+(E519-80)*0.02," ")))))</f>
        <v>0</v>
      </c>
      <c r="S519" s="139" t="str">
        <f t="shared" ref="S519:S582" si="94">IF(F519="","",((100-$F519)*0.03))</f>
        <v/>
      </c>
      <c r="T519" s="39" t="str">
        <f t="shared" ref="T519:T582" si="95">IF(B519="","",(IF((G519*1+H519*4+I519*8)&lt;1,0,IF((AND((G519*1+H519*4+I519*8)&gt;=1,(G519*1+H519*4+I519*8)&lt;5)),1,IF((G519*1+H519*4+I519*8)&gt;=5,2))))*0.6)</f>
        <v/>
      </c>
      <c r="U519" s="137" t="str">
        <f t="shared" ref="U519:U582" si="96">IF(O519="","",((100-O519)*0.016))</f>
        <v/>
      </c>
      <c r="V519" s="24" t="str">
        <f>IF(B519="","",VLOOKUP(B519,'Tree height category'!$A$2:$E$83,5,FALSE))</f>
        <v/>
      </c>
      <c r="W519" s="137" t="str">
        <f t="shared" si="89"/>
        <v/>
      </c>
      <c r="X519" s="137" t="str">
        <f t="shared" si="90"/>
        <v/>
      </c>
      <c r="Y519" s="23" t="str">
        <f t="shared" ref="Y519:Y582" si="97">IF(B519="","",(((SUM(Q519,R519,S519,T519,W519,X519,U519))*SUM(Q519,R519,S519,T519,W519,X519,U519))*SUM(Q519,R519,S519,T519,W519,X519,U519))/55.5)</f>
        <v/>
      </c>
      <c r="Z519" s="25" t="str">
        <f t="shared" ref="Z519:Z582" si="98">IF(B519="","",(IF(Y519&lt;20,0.032,IF(AND(Y519&gt;=20,Y519&lt;30),0.048,IF(AND(Y519&gt;=30,Y519&lt;41),0.064,IF(AND(Y519&gt;=41,Y519&lt;61),0.08,IF(Y519&gt;=61,0.096,0)))))))</f>
        <v/>
      </c>
      <c r="AA519" s="26" t="str">
        <f t="shared" ref="AA519:AA582" si="99">IF(B519="","",IF(Y519&gt;155.3,15,(Y519*Z519)))</f>
        <v/>
      </c>
      <c r="AB519" s="221" t="str">
        <f t="shared" ref="AB519:AB582" si="100">IF(B519="","",(AA519*(IF(C519="",1,C519))))</f>
        <v/>
      </c>
      <c r="AC519" s="26" t="str">
        <f>IF(P519="","",('SEB Sheet'!$B$8*(AA519*P519)*(IF(C519="",1,C519))))</f>
        <v/>
      </c>
      <c r="AD519" s="158" t="str">
        <f>IF(P519="","",((AC519/'SEB Sheet'!$B$9*'SEB Sheet'!$B$5/1000*'SEB Sheet'!$B$7*'SEB Sheet'!$B$6))*1.055)</f>
        <v/>
      </c>
      <c r="AE519" s="146"/>
      <c r="AF519" s="146"/>
      <c r="AG519" s="147" t="str">
        <f>IF(B519="","",(VLOOKUP(B519,'Tree height category'!$A$2:$C$83,2,FALSE)))</f>
        <v/>
      </c>
      <c r="AH519" s="148" t="str">
        <f>IF(B519="","",(VLOOKUP(B519,'Tree height category'!$A$2:$C$83,3,FALSE)))</f>
        <v/>
      </c>
      <c r="AI519" s="161"/>
      <c r="AJ519" s="161"/>
      <c r="AK519" s="161"/>
      <c r="AL519" s="162" t="str">
        <f>IF(B519="","",(VLOOKUP(B519,'Tree height category'!$A$2:$G$77,7,FALSE)))</f>
        <v/>
      </c>
      <c r="AM519" s="163"/>
    </row>
    <row r="520" spans="1:39" x14ac:dyDescent="0.25">
      <c r="A520" s="154">
        <f t="shared" si="91"/>
        <v>514</v>
      </c>
      <c r="B520" s="203"/>
      <c r="C520" s="209"/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7" t="str">
        <f>IF(V520="","",IF((VLOOKUP(V520,'Tree height category'!$E$2:$F$77,2,FALSE))=0,"",(VLOOKUP(V520,'Tree height category'!$E$2:$F$77,2,FALSE))))</f>
        <v/>
      </c>
      <c r="O520" s="207" t="str">
        <f>IF(B520="","",(IF('SEB Sheet'!B$11="","",VLOOKUP('SEB Sheet'!B$11,'IBRA %'!A$4:E$385,4,FALSE))))</f>
        <v/>
      </c>
      <c r="P520" s="27"/>
      <c r="Q520" s="136" t="str">
        <f t="shared" si="92"/>
        <v/>
      </c>
      <c r="R520" s="22">
        <f t="shared" si="93"/>
        <v>0</v>
      </c>
      <c r="S520" s="139" t="str">
        <f t="shared" si="94"/>
        <v/>
      </c>
      <c r="T520" s="39" t="str">
        <f t="shared" si="95"/>
        <v/>
      </c>
      <c r="U520" s="137" t="str">
        <f t="shared" si="96"/>
        <v/>
      </c>
      <c r="V520" s="24" t="str">
        <f>IF(B520="","",VLOOKUP(B520,'Tree height category'!$A$2:$E$83,5,FALSE))</f>
        <v/>
      </c>
      <c r="W520" s="137" t="str">
        <f t="shared" ref="W520:W583" si="101">IF(B520="","",IF((J520*0.125+K520*0.5+L520*4+M520*16)&lt;0.125,0,IF((J520*0.125+K520*0.5+L520*4+M520*16)&lt;0.5,0.6,IF((J520*0.125+K520*0.5+L520*4+M520*16)&lt;4,1,IF((J520*0.125+K520*0.5+L520*4+M520*16)&lt;16,1.4,IF((J520*0.125+K520*0.5+L520*4+M520*16)&gt;=16,1.8))))))</f>
        <v/>
      </c>
      <c r="X520" s="137" t="str">
        <f t="shared" ref="X520:X583" si="102">IF(B520="","",((IF(N520="R",1,IF(N520="V",2,IF(N520="E",3,0)))))*0.3)</f>
        <v/>
      </c>
      <c r="Y520" s="23" t="str">
        <f t="shared" si="97"/>
        <v/>
      </c>
      <c r="Z520" s="25" t="str">
        <f t="shared" si="98"/>
        <v/>
      </c>
      <c r="AA520" s="26" t="str">
        <f t="shared" si="99"/>
        <v/>
      </c>
      <c r="AB520" s="221" t="str">
        <f t="shared" si="100"/>
        <v/>
      </c>
      <c r="AC520" s="26" t="str">
        <f>IF(P520="","",('SEB Sheet'!$B$8*(AA520*P520)*(IF(C520="",1,C520))))</f>
        <v/>
      </c>
      <c r="AD520" s="158" t="str">
        <f>IF(P520="","",((AC520/'SEB Sheet'!$B$9*'SEB Sheet'!$B$5/1000*'SEB Sheet'!$B$7*'SEB Sheet'!$B$6))*1.055)</f>
        <v/>
      </c>
      <c r="AE520" s="146"/>
      <c r="AF520" s="146"/>
      <c r="AG520" s="147" t="str">
        <f>IF(B520="","",(VLOOKUP(B520,'Tree height category'!$A$2:$C$83,2,FALSE)))</f>
        <v/>
      </c>
      <c r="AH520" s="148" t="str">
        <f>IF(B520="","",(VLOOKUP(B520,'Tree height category'!$A$2:$C$83,3,FALSE)))</f>
        <v/>
      </c>
      <c r="AI520" s="161"/>
      <c r="AJ520" s="161"/>
      <c r="AK520" s="161"/>
      <c r="AL520" s="162" t="str">
        <f>IF(B520="","",(VLOOKUP(B520,'Tree height category'!$A$2:$G$77,7,FALSE)))</f>
        <v/>
      </c>
      <c r="AM520" s="163"/>
    </row>
    <row r="521" spans="1:39" x14ac:dyDescent="0.25">
      <c r="A521" s="154">
        <f t="shared" si="91"/>
        <v>515</v>
      </c>
      <c r="B521" s="203"/>
      <c r="C521" s="209"/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7" t="str">
        <f>IF(V521="","",IF((VLOOKUP(V521,'Tree height category'!$E$2:$F$77,2,FALSE))=0,"",(VLOOKUP(V521,'Tree height category'!$E$2:$F$77,2,FALSE))))</f>
        <v/>
      </c>
      <c r="O521" s="207" t="str">
        <f>IF(B521="","",(IF('SEB Sheet'!B$11="","",VLOOKUP('SEB Sheet'!B$11,'IBRA %'!A$4:E$385,4,FALSE))))</f>
        <v/>
      </c>
      <c r="P521" s="27"/>
      <c r="Q521" s="136" t="str">
        <f t="shared" si="92"/>
        <v/>
      </c>
      <c r="R521" s="22">
        <f t="shared" si="93"/>
        <v>0</v>
      </c>
      <c r="S521" s="139" t="str">
        <f t="shared" si="94"/>
        <v/>
      </c>
      <c r="T521" s="39" t="str">
        <f t="shared" si="95"/>
        <v/>
      </c>
      <c r="U521" s="137" t="str">
        <f t="shared" si="96"/>
        <v/>
      </c>
      <c r="V521" s="24" t="str">
        <f>IF(B521="","",VLOOKUP(B521,'Tree height category'!$A$2:$E$83,5,FALSE))</f>
        <v/>
      </c>
      <c r="W521" s="137" t="str">
        <f t="shared" si="101"/>
        <v/>
      </c>
      <c r="X521" s="137" t="str">
        <f t="shared" si="102"/>
        <v/>
      </c>
      <c r="Y521" s="23" t="str">
        <f t="shared" si="97"/>
        <v/>
      </c>
      <c r="Z521" s="25" t="str">
        <f t="shared" si="98"/>
        <v/>
      </c>
      <c r="AA521" s="26" t="str">
        <f t="shared" si="99"/>
        <v/>
      </c>
      <c r="AB521" s="221" t="str">
        <f t="shared" si="100"/>
        <v/>
      </c>
      <c r="AC521" s="26" t="str">
        <f>IF(P521="","",('SEB Sheet'!$B$8*(AA521*P521)*(IF(C521="",1,C521))))</f>
        <v/>
      </c>
      <c r="AD521" s="158" t="str">
        <f>IF(P521="","",((AC521/'SEB Sheet'!$B$9*'SEB Sheet'!$B$5/1000*'SEB Sheet'!$B$7*'SEB Sheet'!$B$6))*1.055)</f>
        <v/>
      </c>
      <c r="AE521" s="146"/>
      <c r="AF521" s="146"/>
      <c r="AG521" s="147" t="str">
        <f>IF(B521="","",(VLOOKUP(B521,'Tree height category'!$A$2:$C$83,2,FALSE)))</f>
        <v/>
      </c>
      <c r="AH521" s="148" t="str">
        <f>IF(B521="","",(VLOOKUP(B521,'Tree height category'!$A$2:$C$83,3,FALSE)))</f>
        <v/>
      </c>
      <c r="AI521" s="161"/>
      <c r="AJ521" s="161"/>
      <c r="AK521" s="161"/>
      <c r="AL521" s="162" t="str">
        <f>IF(B521="","",(VLOOKUP(B521,'Tree height category'!$A$2:$G$77,7,FALSE)))</f>
        <v/>
      </c>
      <c r="AM521" s="163"/>
    </row>
    <row r="522" spans="1:39" x14ac:dyDescent="0.25">
      <c r="A522" s="154">
        <f t="shared" si="91"/>
        <v>516</v>
      </c>
      <c r="B522" s="203"/>
      <c r="C522" s="209"/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7" t="str">
        <f>IF(V522="","",IF((VLOOKUP(V522,'Tree height category'!$E$2:$F$77,2,FALSE))=0,"",(VLOOKUP(V522,'Tree height category'!$E$2:$F$77,2,FALSE))))</f>
        <v/>
      </c>
      <c r="O522" s="207" t="str">
        <f>IF(B522="","",(IF('SEB Sheet'!B$11="","",VLOOKUP('SEB Sheet'!B$11,'IBRA %'!A$4:E$385,4,FALSE))))</f>
        <v/>
      </c>
      <c r="P522" s="27"/>
      <c r="Q522" s="136" t="str">
        <f t="shared" si="92"/>
        <v/>
      </c>
      <c r="R522" s="22">
        <f t="shared" si="93"/>
        <v>0</v>
      </c>
      <c r="S522" s="139" t="str">
        <f t="shared" si="94"/>
        <v/>
      </c>
      <c r="T522" s="39" t="str">
        <f t="shared" si="95"/>
        <v/>
      </c>
      <c r="U522" s="137" t="str">
        <f t="shared" si="96"/>
        <v/>
      </c>
      <c r="V522" s="24" t="str">
        <f>IF(B522="","",VLOOKUP(B522,'Tree height category'!$A$2:$E$83,5,FALSE))</f>
        <v/>
      </c>
      <c r="W522" s="137" t="str">
        <f t="shared" si="101"/>
        <v/>
      </c>
      <c r="X522" s="137" t="str">
        <f t="shared" si="102"/>
        <v/>
      </c>
      <c r="Y522" s="23" t="str">
        <f t="shared" si="97"/>
        <v/>
      </c>
      <c r="Z522" s="25" t="str">
        <f t="shared" si="98"/>
        <v/>
      </c>
      <c r="AA522" s="26" t="str">
        <f t="shared" si="99"/>
        <v/>
      </c>
      <c r="AB522" s="221" t="str">
        <f t="shared" si="100"/>
        <v/>
      </c>
      <c r="AC522" s="26" t="str">
        <f>IF(P522="","",('SEB Sheet'!$B$8*(AA522*P522)*(IF(C522="",1,C522))))</f>
        <v/>
      </c>
      <c r="AD522" s="158" t="str">
        <f>IF(P522="","",((AC522/'SEB Sheet'!$B$9*'SEB Sheet'!$B$5/1000*'SEB Sheet'!$B$7*'SEB Sheet'!$B$6))*1.055)</f>
        <v/>
      </c>
      <c r="AE522" s="146"/>
      <c r="AF522" s="146"/>
      <c r="AG522" s="147" t="str">
        <f>IF(B522="","",(VLOOKUP(B522,'Tree height category'!$A$2:$C$83,2,FALSE)))</f>
        <v/>
      </c>
      <c r="AH522" s="148" t="str">
        <f>IF(B522="","",(VLOOKUP(B522,'Tree height category'!$A$2:$C$83,3,FALSE)))</f>
        <v/>
      </c>
      <c r="AI522" s="161"/>
      <c r="AJ522" s="161"/>
      <c r="AK522" s="161"/>
      <c r="AL522" s="162" t="str">
        <f>IF(B522="","",(VLOOKUP(B522,'Tree height category'!$A$2:$G$77,7,FALSE)))</f>
        <v/>
      </c>
      <c r="AM522" s="163"/>
    </row>
    <row r="523" spans="1:39" x14ac:dyDescent="0.25">
      <c r="A523" s="154">
        <f t="shared" si="91"/>
        <v>517</v>
      </c>
      <c r="B523" s="203"/>
      <c r="C523" s="209"/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7" t="str">
        <f>IF(V523="","",IF((VLOOKUP(V523,'Tree height category'!$E$2:$F$77,2,FALSE))=0,"",(VLOOKUP(V523,'Tree height category'!$E$2:$F$77,2,FALSE))))</f>
        <v/>
      </c>
      <c r="O523" s="207" t="str">
        <f>IF(B523="","",(IF('SEB Sheet'!B$11="","",VLOOKUP('SEB Sheet'!B$11,'IBRA %'!A$4:E$385,4,FALSE))))</f>
        <v/>
      </c>
      <c r="P523" s="27"/>
      <c r="Q523" s="136" t="str">
        <f t="shared" si="92"/>
        <v/>
      </c>
      <c r="R523" s="22">
        <f t="shared" si="93"/>
        <v>0</v>
      </c>
      <c r="S523" s="139" t="str">
        <f t="shared" si="94"/>
        <v/>
      </c>
      <c r="T523" s="39" t="str">
        <f t="shared" si="95"/>
        <v/>
      </c>
      <c r="U523" s="137" t="str">
        <f t="shared" si="96"/>
        <v/>
      </c>
      <c r="V523" s="24" t="str">
        <f>IF(B523="","",VLOOKUP(B523,'Tree height category'!$A$2:$E$83,5,FALSE))</f>
        <v/>
      </c>
      <c r="W523" s="137" t="str">
        <f t="shared" si="101"/>
        <v/>
      </c>
      <c r="X523" s="137" t="str">
        <f t="shared" si="102"/>
        <v/>
      </c>
      <c r="Y523" s="23" t="str">
        <f t="shared" si="97"/>
        <v/>
      </c>
      <c r="Z523" s="25" t="str">
        <f t="shared" si="98"/>
        <v/>
      </c>
      <c r="AA523" s="26" t="str">
        <f t="shared" si="99"/>
        <v/>
      </c>
      <c r="AB523" s="221" t="str">
        <f t="shared" si="100"/>
        <v/>
      </c>
      <c r="AC523" s="26" t="str">
        <f>IF(P523="","",('SEB Sheet'!$B$8*(AA523*P523)*(IF(C523="",1,C523))))</f>
        <v/>
      </c>
      <c r="AD523" s="158" t="str">
        <f>IF(P523="","",((AC523/'SEB Sheet'!$B$9*'SEB Sheet'!$B$5/1000*'SEB Sheet'!$B$7*'SEB Sheet'!$B$6))*1.055)</f>
        <v/>
      </c>
      <c r="AE523" s="146"/>
      <c r="AF523" s="146"/>
      <c r="AG523" s="147" t="str">
        <f>IF(B523="","",(VLOOKUP(B523,'Tree height category'!$A$2:$C$83,2,FALSE)))</f>
        <v/>
      </c>
      <c r="AH523" s="148" t="str">
        <f>IF(B523="","",(VLOOKUP(B523,'Tree height category'!$A$2:$C$83,3,FALSE)))</f>
        <v/>
      </c>
      <c r="AI523" s="161"/>
      <c r="AJ523" s="161"/>
      <c r="AK523" s="161"/>
      <c r="AL523" s="162" t="str">
        <f>IF(B523="","",(VLOOKUP(B523,'Tree height category'!$A$2:$G$77,7,FALSE)))</f>
        <v/>
      </c>
      <c r="AM523" s="163"/>
    </row>
    <row r="524" spans="1:39" x14ac:dyDescent="0.25">
      <c r="A524" s="154">
        <f t="shared" si="91"/>
        <v>518</v>
      </c>
      <c r="B524" s="203"/>
      <c r="C524" s="209"/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7" t="str">
        <f>IF(V524="","",IF((VLOOKUP(V524,'Tree height category'!$E$2:$F$77,2,FALSE))=0,"",(VLOOKUP(V524,'Tree height category'!$E$2:$F$77,2,FALSE))))</f>
        <v/>
      </c>
      <c r="O524" s="207" t="str">
        <f>IF(B524="","",(IF('SEB Sheet'!B$11="","",VLOOKUP('SEB Sheet'!B$11,'IBRA %'!A$4:E$385,4,FALSE))))</f>
        <v/>
      </c>
      <c r="P524" s="27"/>
      <c r="Q524" s="136" t="str">
        <f t="shared" si="92"/>
        <v/>
      </c>
      <c r="R524" s="22">
        <f t="shared" si="93"/>
        <v>0</v>
      </c>
      <c r="S524" s="139" t="str">
        <f t="shared" si="94"/>
        <v/>
      </c>
      <c r="T524" s="39" t="str">
        <f t="shared" si="95"/>
        <v/>
      </c>
      <c r="U524" s="137" t="str">
        <f t="shared" si="96"/>
        <v/>
      </c>
      <c r="V524" s="24" t="str">
        <f>IF(B524="","",VLOOKUP(B524,'Tree height category'!$A$2:$E$83,5,FALSE))</f>
        <v/>
      </c>
      <c r="W524" s="137" t="str">
        <f t="shared" si="101"/>
        <v/>
      </c>
      <c r="X524" s="137" t="str">
        <f t="shared" si="102"/>
        <v/>
      </c>
      <c r="Y524" s="23" t="str">
        <f t="shared" si="97"/>
        <v/>
      </c>
      <c r="Z524" s="25" t="str">
        <f t="shared" si="98"/>
        <v/>
      </c>
      <c r="AA524" s="26" t="str">
        <f t="shared" si="99"/>
        <v/>
      </c>
      <c r="AB524" s="221" t="str">
        <f t="shared" si="100"/>
        <v/>
      </c>
      <c r="AC524" s="26" t="str">
        <f>IF(P524="","",('SEB Sheet'!$B$8*(AA524*P524)*(IF(C524="",1,C524))))</f>
        <v/>
      </c>
      <c r="AD524" s="158" t="str">
        <f>IF(P524="","",((AC524/'SEB Sheet'!$B$9*'SEB Sheet'!$B$5/1000*'SEB Sheet'!$B$7*'SEB Sheet'!$B$6))*1.055)</f>
        <v/>
      </c>
      <c r="AE524" s="146"/>
      <c r="AF524" s="146"/>
      <c r="AG524" s="147" t="str">
        <f>IF(B524="","",(VLOOKUP(B524,'Tree height category'!$A$2:$C$83,2,FALSE)))</f>
        <v/>
      </c>
      <c r="AH524" s="148" t="str">
        <f>IF(B524="","",(VLOOKUP(B524,'Tree height category'!$A$2:$C$83,3,FALSE)))</f>
        <v/>
      </c>
      <c r="AI524" s="161"/>
      <c r="AJ524" s="161"/>
      <c r="AK524" s="161"/>
      <c r="AL524" s="162" t="str">
        <f>IF(B524="","",(VLOOKUP(B524,'Tree height category'!$A$2:$G$77,7,FALSE)))</f>
        <v/>
      </c>
      <c r="AM524" s="163"/>
    </row>
    <row r="525" spans="1:39" x14ac:dyDescent="0.25">
      <c r="A525" s="154">
        <f t="shared" si="91"/>
        <v>519</v>
      </c>
      <c r="B525" s="203"/>
      <c r="C525" s="209"/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7" t="str">
        <f>IF(V525="","",IF((VLOOKUP(V525,'Tree height category'!$E$2:$F$77,2,FALSE))=0,"",(VLOOKUP(V525,'Tree height category'!$E$2:$F$77,2,FALSE))))</f>
        <v/>
      </c>
      <c r="O525" s="207" t="str">
        <f>IF(B525="","",(IF('SEB Sheet'!B$11="","",VLOOKUP('SEB Sheet'!B$11,'IBRA %'!A$4:E$385,4,FALSE))))</f>
        <v/>
      </c>
      <c r="P525" s="27"/>
      <c r="Q525" s="136" t="str">
        <f t="shared" si="92"/>
        <v/>
      </c>
      <c r="R525" s="22">
        <f t="shared" si="93"/>
        <v>0</v>
      </c>
      <c r="S525" s="139" t="str">
        <f t="shared" si="94"/>
        <v/>
      </c>
      <c r="T525" s="39" t="str">
        <f t="shared" si="95"/>
        <v/>
      </c>
      <c r="U525" s="137" t="str">
        <f t="shared" si="96"/>
        <v/>
      </c>
      <c r="V525" s="24" t="str">
        <f>IF(B525="","",VLOOKUP(B525,'Tree height category'!$A$2:$E$83,5,FALSE))</f>
        <v/>
      </c>
      <c r="W525" s="137" t="str">
        <f t="shared" si="101"/>
        <v/>
      </c>
      <c r="X525" s="137" t="str">
        <f t="shared" si="102"/>
        <v/>
      </c>
      <c r="Y525" s="23" t="str">
        <f t="shared" si="97"/>
        <v/>
      </c>
      <c r="Z525" s="25" t="str">
        <f t="shared" si="98"/>
        <v/>
      </c>
      <c r="AA525" s="26" t="str">
        <f t="shared" si="99"/>
        <v/>
      </c>
      <c r="AB525" s="221" t="str">
        <f t="shared" si="100"/>
        <v/>
      </c>
      <c r="AC525" s="26" t="str">
        <f>IF(P525="","",('SEB Sheet'!$B$8*(AA525*P525)*(IF(C525="",1,C525))))</f>
        <v/>
      </c>
      <c r="AD525" s="158" t="str">
        <f>IF(P525="","",((AC525/'SEB Sheet'!$B$9*'SEB Sheet'!$B$5/1000*'SEB Sheet'!$B$7*'SEB Sheet'!$B$6))*1.055)</f>
        <v/>
      </c>
      <c r="AE525" s="146"/>
      <c r="AF525" s="146"/>
      <c r="AG525" s="147" t="str">
        <f>IF(B525="","",(VLOOKUP(B525,'Tree height category'!$A$2:$C$83,2,FALSE)))</f>
        <v/>
      </c>
      <c r="AH525" s="148" t="str">
        <f>IF(B525="","",(VLOOKUP(B525,'Tree height category'!$A$2:$C$83,3,FALSE)))</f>
        <v/>
      </c>
      <c r="AI525" s="161"/>
      <c r="AJ525" s="161"/>
      <c r="AK525" s="161"/>
      <c r="AL525" s="162" t="str">
        <f>IF(B525="","",(VLOOKUP(B525,'Tree height category'!$A$2:$G$77,7,FALSE)))</f>
        <v/>
      </c>
      <c r="AM525" s="163"/>
    </row>
    <row r="526" spans="1:39" x14ac:dyDescent="0.25">
      <c r="A526" s="154">
        <f t="shared" si="91"/>
        <v>520</v>
      </c>
      <c r="B526" s="203"/>
      <c r="C526" s="209"/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7" t="str">
        <f>IF(V526="","",IF((VLOOKUP(V526,'Tree height category'!$E$2:$F$77,2,FALSE))=0,"",(VLOOKUP(V526,'Tree height category'!$E$2:$F$77,2,FALSE))))</f>
        <v/>
      </c>
      <c r="O526" s="207" t="str">
        <f>IF(B526="","",(IF('SEB Sheet'!B$11="","",VLOOKUP('SEB Sheet'!B$11,'IBRA %'!A$4:E$385,4,FALSE))))</f>
        <v/>
      </c>
      <c r="P526" s="27"/>
      <c r="Q526" s="136" t="str">
        <f t="shared" si="92"/>
        <v/>
      </c>
      <c r="R526" s="22">
        <f t="shared" si="93"/>
        <v>0</v>
      </c>
      <c r="S526" s="139" t="str">
        <f t="shared" si="94"/>
        <v/>
      </c>
      <c r="T526" s="39" t="str">
        <f t="shared" si="95"/>
        <v/>
      </c>
      <c r="U526" s="137" t="str">
        <f t="shared" si="96"/>
        <v/>
      </c>
      <c r="V526" s="24" t="str">
        <f>IF(B526="","",VLOOKUP(B526,'Tree height category'!$A$2:$E$83,5,FALSE))</f>
        <v/>
      </c>
      <c r="W526" s="137" t="str">
        <f t="shared" si="101"/>
        <v/>
      </c>
      <c r="X526" s="137" t="str">
        <f t="shared" si="102"/>
        <v/>
      </c>
      <c r="Y526" s="23" t="str">
        <f t="shared" si="97"/>
        <v/>
      </c>
      <c r="Z526" s="25" t="str">
        <f t="shared" si="98"/>
        <v/>
      </c>
      <c r="AA526" s="26" t="str">
        <f t="shared" si="99"/>
        <v/>
      </c>
      <c r="AB526" s="221" t="str">
        <f t="shared" si="100"/>
        <v/>
      </c>
      <c r="AC526" s="26" t="str">
        <f>IF(P526="","",('SEB Sheet'!$B$8*(AA526*P526)*(IF(C526="",1,C526))))</f>
        <v/>
      </c>
      <c r="AD526" s="158" t="str">
        <f>IF(P526="","",((AC526/'SEB Sheet'!$B$9*'SEB Sheet'!$B$5/1000*'SEB Sheet'!$B$7*'SEB Sheet'!$B$6))*1.055)</f>
        <v/>
      </c>
      <c r="AE526" s="146"/>
      <c r="AF526" s="146"/>
      <c r="AG526" s="147" t="str">
        <f>IF(B526="","",(VLOOKUP(B526,'Tree height category'!$A$2:$C$83,2,FALSE)))</f>
        <v/>
      </c>
      <c r="AH526" s="148" t="str">
        <f>IF(B526="","",(VLOOKUP(B526,'Tree height category'!$A$2:$C$83,3,FALSE)))</f>
        <v/>
      </c>
      <c r="AI526" s="161"/>
      <c r="AJ526" s="161"/>
      <c r="AK526" s="161"/>
      <c r="AL526" s="162" t="str">
        <f>IF(B526="","",(VLOOKUP(B526,'Tree height category'!$A$2:$G$77,7,FALSE)))</f>
        <v/>
      </c>
      <c r="AM526" s="163"/>
    </row>
    <row r="527" spans="1:39" x14ac:dyDescent="0.25">
      <c r="A527" s="154">
        <f t="shared" si="91"/>
        <v>521</v>
      </c>
      <c r="B527" s="203"/>
      <c r="C527" s="209"/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7" t="str">
        <f>IF(V527="","",IF((VLOOKUP(V527,'Tree height category'!$E$2:$F$77,2,FALSE))=0,"",(VLOOKUP(V527,'Tree height category'!$E$2:$F$77,2,FALSE))))</f>
        <v/>
      </c>
      <c r="O527" s="207" t="str">
        <f>IF(B527="","",(IF('SEB Sheet'!B$11="","",VLOOKUP('SEB Sheet'!B$11,'IBRA %'!A$4:E$385,4,FALSE))))</f>
        <v/>
      </c>
      <c r="P527" s="27"/>
      <c r="Q527" s="136" t="str">
        <f t="shared" si="92"/>
        <v/>
      </c>
      <c r="R527" s="22">
        <f t="shared" si="93"/>
        <v>0</v>
      </c>
      <c r="S527" s="139" t="str">
        <f t="shared" si="94"/>
        <v/>
      </c>
      <c r="T527" s="39" t="str">
        <f t="shared" si="95"/>
        <v/>
      </c>
      <c r="U527" s="137" t="str">
        <f t="shared" si="96"/>
        <v/>
      </c>
      <c r="V527" s="24" t="str">
        <f>IF(B527="","",VLOOKUP(B527,'Tree height category'!$A$2:$E$83,5,FALSE))</f>
        <v/>
      </c>
      <c r="W527" s="137" t="str">
        <f t="shared" si="101"/>
        <v/>
      </c>
      <c r="X527" s="137" t="str">
        <f t="shared" si="102"/>
        <v/>
      </c>
      <c r="Y527" s="23" t="str">
        <f t="shared" si="97"/>
        <v/>
      </c>
      <c r="Z527" s="25" t="str">
        <f t="shared" si="98"/>
        <v/>
      </c>
      <c r="AA527" s="26" t="str">
        <f t="shared" si="99"/>
        <v/>
      </c>
      <c r="AB527" s="221" t="str">
        <f t="shared" si="100"/>
        <v/>
      </c>
      <c r="AC527" s="26" t="str">
        <f>IF(P527="","",('SEB Sheet'!$B$8*(AA527*P527)*(IF(C527="",1,C527))))</f>
        <v/>
      </c>
      <c r="AD527" s="158" t="str">
        <f>IF(P527="","",((AC527/'SEB Sheet'!$B$9*'SEB Sheet'!$B$5/1000*'SEB Sheet'!$B$7*'SEB Sheet'!$B$6))*1.055)</f>
        <v/>
      </c>
      <c r="AE527" s="146"/>
      <c r="AF527" s="146"/>
      <c r="AG527" s="147" t="str">
        <f>IF(B527="","",(VLOOKUP(B527,'Tree height category'!$A$2:$C$83,2,FALSE)))</f>
        <v/>
      </c>
      <c r="AH527" s="148" t="str">
        <f>IF(B527="","",(VLOOKUP(B527,'Tree height category'!$A$2:$C$83,3,FALSE)))</f>
        <v/>
      </c>
      <c r="AI527" s="161"/>
      <c r="AJ527" s="161"/>
      <c r="AK527" s="161"/>
      <c r="AL527" s="162" t="str">
        <f>IF(B527="","",(VLOOKUP(B527,'Tree height category'!$A$2:$G$77,7,FALSE)))</f>
        <v/>
      </c>
      <c r="AM527" s="163"/>
    </row>
    <row r="528" spans="1:39" x14ac:dyDescent="0.25">
      <c r="A528" s="154">
        <f t="shared" si="91"/>
        <v>522</v>
      </c>
      <c r="B528" s="203"/>
      <c r="C528" s="209"/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7" t="str">
        <f>IF(V528="","",IF((VLOOKUP(V528,'Tree height category'!$E$2:$F$77,2,FALSE))=0,"",(VLOOKUP(V528,'Tree height category'!$E$2:$F$77,2,FALSE))))</f>
        <v/>
      </c>
      <c r="O528" s="207" t="str">
        <f>IF(B528="","",(IF('SEB Sheet'!B$11="","",VLOOKUP('SEB Sheet'!B$11,'IBRA %'!A$4:E$385,4,FALSE))))</f>
        <v/>
      </c>
      <c r="P528" s="27"/>
      <c r="Q528" s="136" t="str">
        <f t="shared" si="92"/>
        <v/>
      </c>
      <c r="R528" s="22">
        <f t="shared" si="93"/>
        <v>0</v>
      </c>
      <c r="S528" s="139" t="str">
        <f t="shared" si="94"/>
        <v/>
      </c>
      <c r="T528" s="39" t="str">
        <f t="shared" si="95"/>
        <v/>
      </c>
      <c r="U528" s="137" t="str">
        <f t="shared" si="96"/>
        <v/>
      </c>
      <c r="V528" s="24" t="str">
        <f>IF(B528="","",VLOOKUP(B528,'Tree height category'!$A$2:$E$83,5,FALSE))</f>
        <v/>
      </c>
      <c r="W528" s="137" t="str">
        <f t="shared" si="101"/>
        <v/>
      </c>
      <c r="X528" s="137" t="str">
        <f t="shared" si="102"/>
        <v/>
      </c>
      <c r="Y528" s="23" t="str">
        <f t="shared" si="97"/>
        <v/>
      </c>
      <c r="Z528" s="25" t="str">
        <f t="shared" si="98"/>
        <v/>
      </c>
      <c r="AA528" s="26" t="str">
        <f t="shared" si="99"/>
        <v/>
      </c>
      <c r="AB528" s="221" t="str">
        <f t="shared" si="100"/>
        <v/>
      </c>
      <c r="AC528" s="26" t="str">
        <f>IF(P528="","",('SEB Sheet'!$B$8*(AA528*P528)*(IF(C528="",1,C528))))</f>
        <v/>
      </c>
      <c r="AD528" s="158" t="str">
        <f>IF(P528="","",((AC528/'SEB Sheet'!$B$9*'SEB Sheet'!$B$5/1000*'SEB Sheet'!$B$7*'SEB Sheet'!$B$6))*1.055)</f>
        <v/>
      </c>
      <c r="AE528" s="146"/>
      <c r="AF528" s="146"/>
      <c r="AG528" s="147" t="str">
        <f>IF(B528="","",(VLOOKUP(B528,'Tree height category'!$A$2:$C$83,2,FALSE)))</f>
        <v/>
      </c>
      <c r="AH528" s="148" t="str">
        <f>IF(B528="","",(VLOOKUP(B528,'Tree height category'!$A$2:$C$83,3,FALSE)))</f>
        <v/>
      </c>
      <c r="AI528" s="161"/>
      <c r="AJ528" s="161"/>
      <c r="AK528" s="161"/>
      <c r="AL528" s="162" t="str">
        <f>IF(B528="","",(VLOOKUP(B528,'Tree height category'!$A$2:$G$77,7,FALSE)))</f>
        <v/>
      </c>
      <c r="AM528" s="163"/>
    </row>
    <row r="529" spans="1:39" x14ac:dyDescent="0.25">
      <c r="A529" s="154">
        <f t="shared" si="91"/>
        <v>523</v>
      </c>
      <c r="B529" s="203"/>
      <c r="C529" s="209"/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7" t="str">
        <f>IF(V529="","",IF((VLOOKUP(V529,'Tree height category'!$E$2:$F$77,2,FALSE))=0,"",(VLOOKUP(V529,'Tree height category'!$E$2:$F$77,2,FALSE))))</f>
        <v/>
      </c>
      <c r="O529" s="207" t="str">
        <f>IF(B529="","",(IF('SEB Sheet'!B$11="","",VLOOKUP('SEB Sheet'!B$11,'IBRA %'!A$4:E$385,4,FALSE))))</f>
        <v/>
      </c>
      <c r="P529" s="27"/>
      <c r="Q529" s="136" t="str">
        <f t="shared" si="92"/>
        <v/>
      </c>
      <c r="R529" s="22">
        <f t="shared" si="93"/>
        <v>0</v>
      </c>
      <c r="S529" s="139" t="str">
        <f t="shared" si="94"/>
        <v/>
      </c>
      <c r="T529" s="39" t="str">
        <f t="shared" si="95"/>
        <v/>
      </c>
      <c r="U529" s="137" t="str">
        <f t="shared" si="96"/>
        <v/>
      </c>
      <c r="V529" s="24" t="str">
        <f>IF(B529="","",VLOOKUP(B529,'Tree height category'!$A$2:$E$83,5,FALSE))</f>
        <v/>
      </c>
      <c r="W529" s="137" t="str">
        <f t="shared" si="101"/>
        <v/>
      </c>
      <c r="X529" s="137" t="str">
        <f t="shared" si="102"/>
        <v/>
      </c>
      <c r="Y529" s="23" t="str">
        <f t="shared" si="97"/>
        <v/>
      </c>
      <c r="Z529" s="25" t="str">
        <f t="shared" si="98"/>
        <v/>
      </c>
      <c r="AA529" s="26" t="str">
        <f t="shared" si="99"/>
        <v/>
      </c>
      <c r="AB529" s="221" t="str">
        <f t="shared" si="100"/>
        <v/>
      </c>
      <c r="AC529" s="26" t="str">
        <f>IF(P529="","",('SEB Sheet'!$B$8*(AA529*P529)*(IF(C529="",1,C529))))</f>
        <v/>
      </c>
      <c r="AD529" s="158" t="str">
        <f>IF(P529="","",((AC529/'SEB Sheet'!$B$9*'SEB Sheet'!$B$5/1000*'SEB Sheet'!$B$7*'SEB Sheet'!$B$6))*1.055)</f>
        <v/>
      </c>
      <c r="AE529" s="146"/>
      <c r="AF529" s="146"/>
      <c r="AG529" s="147" t="str">
        <f>IF(B529="","",(VLOOKUP(B529,'Tree height category'!$A$2:$C$83,2,FALSE)))</f>
        <v/>
      </c>
      <c r="AH529" s="148" t="str">
        <f>IF(B529="","",(VLOOKUP(B529,'Tree height category'!$A$2:$C$83,3,FALSE)))</f>
        <v/>
      </c>
      <c r="AI529" s="161"/>
      <c r="AJ529" s="161"/>
      <c r="AK529" s="161"/>
      <c r="AL529" s="162" t="str">
        <f>IF(B529="","",(VLOOKUP(B529,'Tree height category'!$A$2:$G$77,7,FALSE)))</f>
        <v/>
      </c>
      <c r="AM529" s="163"/>
    </row>
    <row r="530" spans="1:39" x14ac:dyDescent="0.25">
      <c r="A530" s="154">
        <f t="shared" si="91"/>
        <v>524</v>
      </c>
      <c r="B530" s="203"/>
      <c r="C530" s="209"/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7" t="str">
        <f>IF(V530="","",IF((VLOOKUP(V530,'Tree height category'!$E$2:$F$77,2,FALSE))=0,"",(VLOOKUP(V530,'Tree height category'!$E$2:$F$77,2,FALSE))))</f>
        <v/>
      </c>
      <c r="O530" s="207" t="str">
        <f>IF(B530="","",(IF('SEB Sheet'!B$11="","",VLOOKUP('SEB Sheet'!B$11,'IBRA %'!A$4:E$385,4,FALSE))))</f>
        <v/>
      </c>
      <c r="P530" s="27"/>
      <c r="Q530" s="136" t="str">
        <f t="shared" si="92"/>
        <v/>
      </c>
      <c r="R530" s="22">
        <f t="shared" si="93"/>
        <v>0</v>
      </c>
      <c r="S530" s="139" t="str">
        <f t="shared" si="94"/>
        <v/>
      </c>
      <c r="T530" s="39" t="str">
        <f t="shared" si="95"/>
        <v/>
      </c>
      <c r="U530" s="137" t="str">
        <f t="shared" si="96"/>
        <v/>
      </c>
      <c r="V530" s="24" t="str">
        <f>IF(B530="","",VLOOKUP(B530,'Tree height category'!$A$2:$E$83,5,FALSE))</f>
        <v/>
      </c>
      <c r="W530" s="137" t="str">
        <f t="shared" si="101"/>
        <v/>
      </c>
      <c r="X530" s="137" t="str">
        <f t="shared" si="102"/>
        <v/>
      </c>
      <c r="Y530" s="23" t="str">
        <f t="shared" si="97"/>
        <v/>
      </c>
      <c r="Z530" s="25" t="str">
        <f t="shared" si="98"/>
        <v/>
      </c>
      <c r="AA530" s="26" t="str">
        <f t="shared" si="99"/>
        <v/>
      </c>
      <c r="AB530" s="221" t="str">
        <f t="shared" si="100"/>
        <v/>
      </c>
      <c r="AC530" s="26" t="str">
        <f>IF(P530="","",('SEB Sheet'!$B$8*(AA530*P530)*(IF(C530="",1,C530))))</f>
        <v/>
      </c>
      <c r="AD530" s="158" t="str">
        <f>IF(P530="","",((AC530/'SEB Sheet'!$B$9*'SEB Sheet'!$B$5/1000*'SEB Sheet'!$B$7*'SEB Sheet'!$B$6))*1.055)</f>
        <v/>
      </c>
      <c r="AE530" s="146"/>
      <c r="AF530" s="146"/>
      <c r="AG530" s="147" t="str">
        <f>IF(B530="","",(VLOOKUP(B530,'Tree height category'!$A$2:$C$83,2,FALSE)))</f>
        <v/>
      </c>
      <c r="AH530" s="148" t="str">
        <f>IF(B530="","",(VLOOKUP(B530,'Tree height category'!$A$2:$C$83,3,FALSE)))</f>
        <v/>
      </c>
      <c r="AI530" s="161"/>
      <c r="AJ530" s="161"/>
      <c r="AK530" s="161"/>
      <c r="AL530" s="162" t="str">
        <f>IF(B530="","",(VLOOKUP(B530,'Tree height category'!$A$2:$G$77,7,FALSE)))</f>
        <v/>
      </c>
      <c r="AM530" s="163"/>
    </row>
    <row r="531" spans="1:39" x14ac:dyDescent="0.25">
      <c r="A531" s="154">
        <f t="shared" si="91"/>
        <v>525</v>
      </c>
      <c r="B531" s="203"/>
      <c r="C531" s="209"/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7" t="str">
        <f>IF(V531="","",IF((VLOOKUP(V531,'Tree height category'!$E$2:$F$77,2,FALSE))=0,"",(VLOOKUP(V531,'Tree height category'!$E$2:$F$77,2,FALSE))))</f>
        <v/>
      </c>
      <c r="O531" s="207" t="str">
        <f>IF(B531="","",(IF('SEB Sheet'!B$11="","",VLOOKUP('SEB Sheet'!B$11,'IBRA %'!A$4:E$385,4,FALSE))))</f>
        <v/>
      </c>
      <c r="P531" s="27"/>
      <c r="Q531" s="136" t="str">
        <f t="shared" si="92"/>
        <v/>
      </c>
      <c r="R531" s="22">
        <f t="shared" si="93"/>
        <v>0</v>
      </c>
      <c r="S531" s="139" t="str">
        <f t="shared" si="94"/>
        <v/>
      </c>
      <c r="T531" s="39" t="str">
        <f t="shared" si="95"/>
        <v/>
      </c>
      <c r="U531" s="137" t="str">
        <f t="shared" si="96"/>
        <v/>
      </c>
      <c r="V531" s="24" t="str">
        <f>IF(B531="","",VLOOKUP(B531,'Tree height category'!$A$2:$E$83,5,FALSE))</f>
        <v/>
      </c>
      <c r="W531" s="137" t="str">
        <f t="shared" si="101"/>
        <v/>
      </c>
      <c r="X531" s="137" t="str">
        <f t="shared" si="102"/>
        <v/>
      </c>
      <c r="Y531" s="23" t="str">
        <f t="shared" si="97"/>
        <v/>
      </c>
      <c r="Z531" s="25" t="str">
        <f t="shared" si="98"/>
        <v/>
      </c>
      <c r="AA531" s="26" t="str">
        <f t="shared" si="99"/>
        <v/>
      </c>
      <c r="AB531" s="221" t="str">
        <f t="shared" si="100"/>
        <v/>
      </c>
      <c r="AC531" s="26" t="str">
        <f>IF(P531="","",('SEB Sheet'!$B$8*(AA531*P531)*(IF(C531="",1,C531))))</f>
        <v/>
      </c>
      <c r="AD531" s="158" t="str">
        <f>IF(P531="","",((AC531/'SEB Sheet'!$B$9*'SEB Sheet'!$B$5/1000*'SEB Sheet'!$B$7*'SEB Sheet'!$B$6))*1.055)</f>
        <v/>
      </c>
      <c r="AE531" s="146"/>
      <c r="AF531" s="146"/>
      <c r="AG531" s="147" t="str">
        <f>IF(B531="","",(VLOOKUP(B531,'Tree height category'!$A$2:$C$83,2,FALSE)))</f>
        <v/>
      </c>
      <c r="AH531" s="148" t="str">
        <f>IF(B531="","",(VLOOKUP(B531,'Tree height category'!$A$2:$C$83,3,FALSE)))</f>
        <v/>
      </c>
      <c r="AI531" s="161"/>
      <c r="AJ531" s="161"/>
      <c r="AK531" s="161"/>
      <c r="AL531" s="162" t="str">
        <f>IF(B531="","",(VLOOKUP(B531,'Tree height category'!$A$2:$G$77,7,FALSE)))</f>
        <v/>
      </c>
      <c r="AM531" s="163"/>
    </row>
    <row r="532" spans="1:39" x14ac:dyDescent="0.25">
      <c r="A532" s="154">
        <f t="shared" si="91"/>
        <v>526</v>
      </c>
      <c r="B532" s="203"/>
      <c r="C532" s="209"/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7" t="str">
        <f>IF(V532="","",IF((VLOOKUP(V532,'Tree height category'!$E$2:$F$77,2,FALSE))=0,"",(VLOOKUP(V532,'Tree height category'!$E$2:$F$77,2,FALSE))))</f>
        <v/>
      </c>
      <c r="O532" s="207" t="str">
        <f>IF(B532="","",(IF('SEB Sheet'!B$11="","",VLOOKUP('SEB Sheet'!B$11,'IBRA %'!A$4:E$385,4,FALSE))))</f>
        <v/>
      </c>
      <c r="P532" s="27"/>
      <c r="Q532" s="136" t="str">
        <f t="shared" si="92"/>
        <v/>
      </c>
      <c r="R532" s="22">
        <f t="shared" si="93"/>
        <v>0</v>
      </c>
      <c r="S532" s="139" t="str">
        <f t="shared" si="94"/>
        <v/>
      </c>
      <c r="T532" s="39" t="str">
        <f t="shared" si="95"/>
        <v/>
      </c>
      <c r="U532" s="137" t="str">
        <f t="shared" si="96"/>
        <v/>
      </c>
      <c r="V532" s="24" t="str">
        <f>IF(B532="","",VLOOKUP(B532,'Tree height category'!$A$2:$E$83,5,FALSE))</f>
        <v/>
      </c>
      <c r="W532" s="137" t="str">
        <f t="shared" si="101"/>
        <v/>
      </c>
      <c r="X532" s="137" t="str">
        <f t="shared" si="102"/>
        <v/>
      </c>
      <c r="Y532" s="23" t="str">
        <f t="shared" si="97"/>
        <v/>
      </c>
      <c r="Z532" s="25" t="str">
        <f t="shared" si="98"/>
        <v/>
      </c>
      <c r="AA532" s="26" t="str">
        <f t="shared" si="99"/>
        <v/>
      </c>
      <c r="AB532" s="221" t="str">
        <f t="shared" si="100"/>
        <v/>
      </c>
      <c r="AC532" s="26" t="str">
        <f>IF(P532="","",('SEB Sheet'!$B$8*(AA532*P532)*(IF(C532="",1,C532))))</f>
        <v/>
      </c>
      <c r="AD532" s="158" t="str">
        <f>IF(P532="","",((AC532/'SEB Sheet'!$B$9*'SEB Sheet'!$B$5/1000*'SEB Sheet'!$B$7*'SEB Sheet'!$B$6))*1.055)</f>
        <v/>
      </c>
      <c r="AE532" s="146"/>
      <c r="AF532" s="146"/>
      <c r="AG532" s="147" t="str">
        <f>IF(B532="","",(VLOOKUP(B532,'Tree height category'!$A$2:$C$83,2,FALSE)))</f>
        <v/>
      </c>
      <c r="AH532" s="148" t="str">
        <f>IF(B532="","",(VLOOKUP(B532,'Tree height category'!$A$2:$C$83,3,FALSE)))</f>
        <v/>
      </c>
      <c r="AI532" s="161"/>
      <c r="AJ532" s="161"/>
      <c r="AK532" s="161"/>
      <c r="AL532" s="162" t="str">
        <f>IF(B532="","",(VLOOKUP(B532,'Tree height category'!$A$2:$G$77,7,FALSE)))</f>
        <v/>
      </c>
      <c r="AM532" s="163"/>
    </row>
    <row r="533" spans="1:39" x14ac:dyDescent="0.25">
      <c r="A533" s="154">
        <f t="shared" si="91"/>
        <v>527</v>
      </c>
      <c r="B533" s="203"/>
      <c r="C533" s="209"/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7" t="str">
        <f>IF(V533="","",IF((VLOOKUP(V533,'Tree height category'!$E$2:$F$77,2,FALSE))=0,"",(VLOOKUP(V533,'Tree height category'!$E$2:$F$77,2,FALSE))))</f>
        <v/>
      </c>
      <c r="O533" s="207" t="str">
        <f>IF(B533="","",(IF('SEB Sheet'!B$11="","",VLOOKUP('SEB Sheet'!B$11,'IBRA %'!A$4:E$385,4,FALSE))))</f>
        <v/>
      </c>
      <c r="P533" s="27"/>
      <c r="Q533" s="136" t="str">
        <f t="shared" si="92"/>
        <v/>
      </c>
      <c r="R533" s="22">
        <f t="shared" si="93"/>
        <v>0</v>
      </c>
      <c r="S533" s="139" t="str">
        <f t="shared" si="94"/>
        <v/>
      </c>
      <c r="T533" s="39" t="str">
        <f t="shared" si="95"/>
        <v/>
      </c>
      <c r="U533" s="137" t="str">
        <f t="shared" si="96"/>
        <v/>
      </c>
      <c r="V533" s="24" t="str">
        <f>IF(B533="","",VLOOKUP(B533,'Tree height category'!$A$2:$E$83,5,FALSE))</f>
        <v/>
      </c>
      <c r="W533" s="137" t="str">
        <f t="shared" si="101"/>
        <v/>
      </c>
      <c r="X533" s="137" t="str">
        <f t="shared" si="102"/>
        <v/>
      </c>
      <c r="Y533" s="23" t="str">
        <f t="shared" si="97"/>
        <v/>
      </c>
      <c r="Z533" s="25" t="str">
        <f t="shared" si="98"/>
        <v/>
      </c>
      <c r="AA533" s="26" t="str">
        <f t="shared" si="99"/>
        <v/>
      </c>
      <c r="AB533" s="221" t="str">
        <f t="shared" si="100"/>
        <v/>
      </c>
      <c r="AC533" s="26" t="str">
        <f>IF(P533="","",('SEB Sheet'!$B$8*(AA533*P533)*(IF(C533="",1,C533))))</f>
        <v/>
      </c>
      <c r="AD533" s="158" t="str">
        <f>IF(P533="","",((AC533/'SEB Sheet'!$B$9*'SEB Sheet'!$B$5/1000*'SEB Sheet'!$B$7*'SEB Sheet'!$B$6))*1.055)</f>
        <v/>
      </c>
      <c r="AE533" s="146"/>
      <c r="AF533" s="146"/>
      <c r="AG533" s="147" t="str">
        <f>IF(B533="","",(VLOOKUP(B533,'Tree height category'!$A$2:$C$83,2,FALSE)))</f>
        <v/>
      </c>
      <c r="AH533" s="148" t="str">
        <f>IF(B533="","",(VLOOKUP(B533,'Tree height category'!$A$2:$C$83,3,FALSE)))</f>
        <v/>
      </c>
      <c r="AI533" s="161"/>
      <c r="AJ533" s="161"/>
      <c r="AK533" s="161"/>
      <c r="AL533" s="162" t="str">
        <f>IF(B533="","",(VLOOKUP(B533,'Tree height category'!$A$2:$G$77,7,FALSE)))</f>
        <v/>
      </c>
      <c r="AM533" s="163"/>
    </row>
    <row r="534" spans="1:39" x14ac:dyDescent="0.25">
      <c r="A534" s="154">
        <f t="shared" si="91"/>
        <v>528</v>
      </c>
      <c r="B534" s="203"/>
      <c r="C534" s="209"/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7" t="str">
        <f>IF(V534="","",IF((VLOOKUP(V534,'Tree height category'!$E$2:$F$77,2,FALSE))=0,"",(VLOOKUP(V534,'Tree height category'!$E$2:$F$77,2,FALSE))))</f>
        <v/>
      </c>
      <c r="O534" s="207" t="str">
        <f>IF(B534="","",(IF('SEB Sheet'!B$11="","",VLOOKUP('SEB Sheet'!B$11,'IBRA %'!A$4:E$385,4,FALSE))))</f>
        <v/>
      </c>
      <c r="P534" s="27"/>
      <c r="Q534" s="136" t="str">
        <f t="shared" si="92"/>
        <v/>
      </c>
      <c r="R534" s="22">
        <f t="shared" si="93"/>
        <v>0</v>
      </c>
      <c r="S534" s="139" t="str">
        <f t="shared" si="94"/>
        <v/>
      </c>
      <c r="T534" s="39" t="str">
        <f t="shared" si="95"/>
        <v/>
      </c>
      <c r="U534" s="137" t="str">
        <f t="shared" si="96"/>
        <v/>
      </c>
      <c r="V534" s="24" t="str">
        <f>IF(B534="","",VLOOKUP(B534,'Tree height category'!$A$2:$E$83,5,FALSE))</f>
        <v/>
      </c>
      <c r="W534" s="137" t="str">
        <f t="shared" si="101"/>
        <v/>
      </c>
      <c r="X534" s="137" t="str">
        <f t="shared" si="102"/>
        <v/>
      </c>
      <c r="Y534" s="23" t="str">
        <f t="shared" si="97"/>
        <v/>
      </c>
      <c r="Z534" s="25" t="str">
        <f t="shared" si="98"/>
        <v/>
      </c>
      <c r="AA534" s="26" t="str">
        <f t="shared" si="99"/>
        <v/>
      </c>
      <c r="AB534" s="221" t="str">
        <f t="shared" si="100"/>
        <v/>
      </c>
      <c r="AC534" s="26" t="str">
        <f>IF(P534="","",('SEB Sheet'!$B$8*(AA534*P534)*(IF(C534="",1,C534))))</f>
        <v/>
      </c>
      <c r="AD534" s="158" t="str">
        <f>IF(P534="","",((AC534/'SEB Sheet'!$B$9*'SEB Sheet'!$B$5/1000*'SEB Sheet'!$B$7*'SEB Sheet'!$B$6))*1.055)</f>
        <v/>
      </c>
      <c r="AE534" s="146"/>
      <c r="AF534" s="146"/>
      <c r="AG534" s="147" t="str">
        <f>IF(B534="","",(VLOOKUP(B534,'Tree height category'!$A$2:$C$83,2,FALSE)))</f>
        <v/>
      </c>
      <c r="AH534" s="148" t="str">
        <f>IF(B534="","",(VLOOKUP(B534,'Tree height category'!$A$2:$C$83,3,FALSE)))</f>
        <v/>
      </c>
      <c r="AI534" s="161"/>
      <c r="AJ534" s="161"/>
      <c r="AK534" s="161"/>
      <c r="AL534" s="162" t="str">
        <f>IF(B534="","",(VLOOKUP(B534,'Tree height category'!$A$2:$G$77,7,FALSE)))</f>
        <v/>
      </c>
      <c r="AM534" s="163"/>
    </row>
    <row r="535" spans="1:39" x14ac:dyDescent="0.25">
      <c r="A535" s="154">
        <f t="shared" si="91"/>
        <v>529</v>
      </c>
      <c r="B535" s="203"/>
      <c r="C535" s="209"/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7" t="str">
        <f>IF(V535="","",IF((VLOOKUP(V535,'Tree height category'!$E$2:$F$77,2,FALSE))=0,"",(VLOOKUP(V535,'Tree height category'!$E$2:$F$77,2,FALSE))))</f>
        <v/>
      </c>
      <c r="O535" s="207" t="str">
        <f>IF(B535="","",(IF('SEB Sheet'!B$11="","",VLOOKUP('SEB Sheet'!B$11,'IBRA %'!A$4:E$385,4,FALSE))))</f>
        <v/>
      </c>
      <c r="P535" s="27"/>
      <c r="Q535" s="136" t="str">
        <f t="shared" si="92"/>
        <v/>
      </c>
      <c r="R535" s="22">
        <f t="shared" si="93"/>
        <v>0</v>
      </c>
      <c r="S535" s="139" t="str">
        <f t="shared" si="94"/>
        <v/>
      </c>
      <c r="T535" s="39" t="str">
        <f t="shared" si="95"/>
        <v/>
      </c>
      <c r="U535" s="137" t="str">
        <f t="shared" si="96"/>
        <v/>
      </c>
      <c r="V535" s="24" t="str">
        <f>IF(B535="","",VLOOKUP(B535,'Tree height category'!$A$2:$E$83,5,FALSE))</f>
        <v/>
      </c>
      <c r="W535" s="137" t="str">
        <f t="shared" si="101"/>
        <v/>
      </c>
      <c r="X535" s="137" t="str">
        <f t="shared" si="102"/>
        <v/>
      </c>
      <c r="Y535" s="23" t="str">
        <f t="shared" si="97"/>
        <v/>
      </c>
      <c r="Z535" s="25" t="str">
        <f t="shared" si="98"/>
        <v/>
      </c>
      <c r="AA535" s="26" t="str">
        <f t="shared" si="99"/>
        <v/>
      </c>
      <c r="AB535" s="221" t="str">
        <f t="shared" si="100"/>
        <v/>
      </c>
      <c r="AC535" s="26" t="str">
        <f>IF(P535="","",('SEB Sheet'!$B$8*(AA535*P535)*(IF(C535="",1,C535))))</f>
        <v/>
      </c>
      <c r="AD535" s="158" t="str">
        <f>IF(P535="","",((AC535/'SEB Sheet'!$B$9*'SEB Sheet'!$B$5/1000*'SEB Sheet'!$B$7*'SEB Sheet'!$B$6))*1.055)</f>
        <v/>
      </c>
      <c r="AE535" s="146"/>
      <c r="AF535" s="146"/>
      <c r="AG535" s="147" t="str">
        <f>IF(B535="","",(VLOOKUP(B535,'Tree height category'!$A$2:$C$83,2,FALSE)))</f>
        <v/>
      </c>
      <c r="AH535" s="148" t="str">
        <f>IF(B535="","",(VLOOKUP(B535,'Tree height category'!$A$2:$C$83,3,FALSE)))</f>
        <v/>
      </c>
      <c r="AI535" s="161"/>
      <c r="AJ535" s="161"/>
      <c r="AK535" s="161"/>
      <c r="AL535" s="162" t="str">
        <f>IF(B535="","",(VLOOKUP(B535,'Tree height category'!$A$2:$G$77,7,FALSE)))</f>
        <v/>
      </c>
      <c r="AM535" s="163"/>
    </row>
    <row r="536" spans="1:39" x14ac:dyDescent="0.25">
      <c r="A536" s="154">
        <f t="shared" si="91"/>
        <v>530</v>
      </c>
      <c r="B536" s="203"/>
      <c r="C536" s="209"/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7" t="str">
        <f>IF(V536="","",IF((VLOOKUP(V536,'Tree height category'!$E$2:$F$77,2,FALSE))=0,"",(VLOOKUP(V536,'Tree height category'!$E$2:$F$77,2,FALSE))))</f>
        <v/>
      </c>
      <c r="O536" s="207" t="str">
        <f>IF(B536="","",(IF('SEB Sheet'!B$11="","",VLOOKUP('SEB Sheet'!B$11,'IBRA %'!A$4:E$385,4,FALSE))))</f>
        <v/>
      </c>
      <c r="P536" s="27"/>
      <c r="Q536" s="136" t="str">
        <f t="shared" si="92"/>
        <v/>
      </c>
      <c r="R536" s="22">
        <f t="shared" si="93"/>
        <v>0</v>
      </c>
      <c r="S536" s="139" t="str">
        <f t="shared" si="94"/>
        <v/>
      </c>
      <c r="T536" s="39" t="str">
        <f t="shared" si="95"/>
        <v/>
      </c>
      <c r="U536" s="137" t="str">
        <f t="shared" si="96"/>
        <v/>
      </c>
      <c r="V536" s="24" t="str">
        <f>IF(B536="","",VLOOKUP(B536,'Tree height category'!$A$2:$E$83,5,FALSE))</f>
        <v/>
      </c>
      <c r="W536" s="137" t="str">
        <f t="shared" si="101"/>
        <v/>
      </c>
      <c r="X536" s="137" t="str">
        <f t="shared" si="102"/>
        <v/>
      </c>
      <c r="Y536" s="23" t="str">
        <f t="shared" si="97"/>
        <v/>
      </c>
      <c r="Z536" s="25" t="str">
        <f t="shared" si="98"/>
        <v/>
      </c>
      <c r="AA536" s="26" t="str">
        <f t="shared" si="99"/>
        <v/>
      </c>
      <c r="AB536" s="221" t="str">
        <f t="shared" si="100"/>
        <v/>
      </c>
      <c r="AC536" s="26" t="str">
        <f>IF(P536="","",('SEB Sheet'!$B$8*(AA536*P536)*(IF(C536="",1,C536))))</f>
        <v/>
      </c>
      <c r="AD536" s="158" t="str">
        <f>IF(P536="","",((AC536/'SEB Sheet'!$B$9*'SEB Sheet'!$B$5/1000*'SEB Sheet'!$B$7*'SEB Sheet'!$B$6))*1.055)</f>
        <v/>
      </c>
      <c r="AE536" s="146"/>
      <c r="AF536" s="146"/>
      <c r="AG536" s="147" t="str">
        <f>IF(B536="","",(VLOOKUP(B536,'Tree height category'!$A$2:$C$83,2,FALSE)))</f>
        <v/>
      </c>
      <c r="AH536" s="148" t="str">
        <f>IF(B536="","",(VLOOKUP(B536,'Tree height category'!$A$2:$C$83,3,FALSE)))</f>
        <v/>
      </c>
      <c r="AI536" s="161"/>
      <c r="AJ536" s="161"/>
      <c r="AK536" s="161"/>
      <c r="AL536" s="162" t="str">
        <f>IF(B536="","",(VLOOKUP(B536,'Tree height category'!$A$2:$G$77,7,FALSE)))</f>
        <v/>
      </c>
      <c r="AM536" s="163"/>
    </row>
    <row r="537" spans="1:39" x14ac:dyDescent="0.25">
      <c r="A537" s="154">
        <f t="shared" si="91"/>
        <v>531</v>
      </c>
      <c r="B537" s="203"/>
      <c r="C537" s="209"/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7" t="str">
        <f>IF(V537="","",IF((VLOOKUP(V537,'Tree height category'!$E$2:$F$77,2,FALSE))=0,"",(VLOOKUP(V537,'Tree height category'!$E$2:$F$77,2,FALSE))))</f>
        <v/>
      </c>
      <c r="O537" s="207" t="str">
        <f>IF(B537="","",(IF('SEB Sheet'!B$11="","",VLOOKUP('SEB Sheet'!B$11,'IBRA %'!A$4:E$385,4,FALSE))))</f>
        <v/>
      </c>
      <c r="P537" s="27"/>
      <c r="Q537" s="136" t="str">
        <f t="shared" si="92"/>
        <v/>
      </c>
      <c r="R537" s="22">
        <f t="shared" si="93"/>
        <v>0</v>
      </c>
      <c r="S537" s="139" t="str">
        <f t="shared" si="94"/>
        <v/>
      </c>
      <c r="T537" s="39" t="str">
        <f t="shared" si="95"/>
        <v/>
      </c>
      <c r="U537" s="137" t="str">
        <f t="shared" si="96"/>
        <v/>
      </c>
      <c r="V537" s="24" t="str">
        <f>IF(B537="","",VLOOKUP(B537,'Tree height category'!$A$2:$E$83,5,FALSE))</f>
        <v/>
      </c>
      <c r="W537" s="137" t="str">
        <f t="shared" si="101"/>
        <v/>
      </c>
      <c r="X537" s="137" t="str">
        <f t="shared" si="102"/>
        <v/>
      </c>
      <c r="Y537" s="23" t="str">
        <f t="shared" si="97"/>
        <v/>
      </c>
      <c r="Z537" s="25" t="str">
        <f t="shared" si="98"/>
        <v/>
      </c>
      <c r="AA537" s="26" t="str">
        <f t="shared" si="99"/>
        <v/>
      </c>
      <c r="AB537" s="221" t="str">
        <f t="shared" si="100"/>
        <v/>
      </c>
      <c r="AC537" s="26" t="str">
        <f>IF(P537="","",('SEB Sheet'!$B$8*(AA537*P537)*(IF(C537="",1,C537))))</f>
        <v/>
      </c>
      <c r="AD537" s="158" t="str">
        <f>IF(P537="","",((AC537/'SEB Sheet'!$B$9*'SEB Sheet'!$B$5/1000*'SEB Sheet'!$B$7*'SEB Sheet'!$B$6))*1.055)</f>
        <v/>
      </c>
      <c r="AE537" s="146"/>
      <c r="AF537" s="146"/>
      <c r="AG537" s="147" t="str">
        <f>IF(B537="","",(VLOOKUP(B537,'Tree height category'!$A$2:$C$83,2,FALSE)))</f>
        <v/>
      </c>
      <c r="AH537" s="148" t="str">
        <f>IF(B537="","",(VLOOKUP(B537,'Tree height category'!$A$2:$C$83,3,FALSE)))</f>
        <v/>
      </c>
      <c r="AI537" s="161"/>
      <c r="AJ537" s="161"/>
      <c r="AK537" s="161"/>
      <c r="AL537" s="162" t="str">
        <f>IF(B537="","",(VLOOKUP(B537,'Tree height category'!$A$2:$G$77,7,FALSE)))</f>
        <v/>
      </c>
      <c r="AM537" s="163"/>
    </row>
    <row r="538" spans="1:39" x14ac:dyDescent="0.25">
      <c r="A538" s="154">
        <f t="shared" si="91"/>
        <v>532</v>
      </c>
      <c r="B538" s="203"/>
      <c r="C538" s="209"/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7" t="str">
        <f>IF(V538="","",IF((VLOOKUP(V538,'Tree height category'!$E$2:$F$77,2,FALSE))=0,"",(VLOOKUP(V538,'Tree height category'!$E$2:$F$77,2,FALSE))))</f>
        <v/>
      </c>
      <c r="O538" s="207" t="str">
        <f>IF(B538="","",(IF('SEB Sheet'!B$11="","",VLOOKUP('SEB Sheet'!B$11,'IBRA %'!A$4:E$385,4,FALSE))))</f>
        <v/>
      </c>
      <c r="P538" s="27"/>
      <c r="Q538" s="136" t="str">
        <f t="shared" si="92"/>
        <v/>
      </c>
      <c r="R538" s="22">
        <f t="shared" si="93"/>
        <v>0</v>
      </c>
      <c r="S538" s="139" t="str">
        <f t="shared" si="94"/>
        <v/>
      </c>
      <c r="T538" s="39" t="str">
        <f t="shared" si="95"/>
        <v/>
      </c>
      <c r="U538" s="137" t="str">
        <f t="shared" si="96"/>
        <v/>
      </c>
      <c r="V538" s="24" t="str">
        <f>IF(B538="","",VLOOKUP(B538,'Tree height category'!$A$2:$E$83,5,FALSE))</f>
        <v/>
      </c>
      <c r="W538" s="137" t="str">
        <f t="shared" si="101"/>
        <v/>
      </c>
      <c r="X538" s="137" t="str">
        <f t="shared" si="102"/>
        <v/>
      </c>
      <c r="Y538" s="23" t="str">
        <f t="shared" si="97"/>
        <v/>
      </c>
      <c r="Z538" s="25" t="str">
        <f t="shared" si="98"/>
        <v/>
      </c>
      <c r="AA538" s="26" t="str">
        <f t="shared" si="99"/>
        <v/>
      </c>
      <c r="AB538" s="221" t="str">
        <f t="shared" si="100"/>
        <v/>
      </c>
      <c r="AC538" s="26" t="str">
        <f>IF(P538="","",('SEB Sheet'!$B$8*(AA538*P538)*(IF(C538="",1,C538))))</f>
        <v/>
      </c>
      <c r="AD538" s="158" t="str">
        <f>IF(P538="","",((AC538/'SEB Sheet'!$B$9*'SEB Sheet'!$B$5/1000*'SEB Sheet'!$B$7*'SEB Sheet'!$B$6))*1.055)</f>
        <v/>
      </c>
      <c r="AE538" s="146"/>
      <c r="AF538" s="146"/>
      <c r="AG538" s="147" t="str">
        <f>IF(B538="","",(VLOOKUP(B538,'Tree height category'!$A$2:$C$83,2,FALSE)))</f>
        <v/>
      </c>
      <c r="AH538" s="148" t="str">
        <f>IF(B538="","",(VLOOKUP(B538,'Tree height category'!$A$2:$C$83,3,FALSE)))</f>
        <v/>
      </c>
      <c r="AI538" s="161"/>
      <c r="AJ538" s="161"/>
      <c r="AK538" s="161"/>
      <c r="AL538" s="162" t="str">
        <f>IF(B538="","",(VLOOKUP(B538,'Tree height category'!$A$2:$G$77,7,FALSE)))</f>
        <v/>
      </c>
      <c r="AM538" s="163"/>
    </row>
    <row r="539" spans="1:39" x14ac:dyDescent="0.25">
      <c r="A539" s="154">
        <f t="shared" si="91"/>
        <v>533</v>
      </c>
      <c r="B539" s="203"/>
      <c r="C539" s="209"/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7" t="str">
        <f>IF(V539="","",IF((VLOOKUP(V539,'Tree height category'!$E$2:$F$77,2,FALSE))=0,"",(VLOOKUP(V539,'Tree height category'!$E$2:$F$77,2,FALSE))))</f>
        <v/>
      </c>
      <c r="O539" s="207" t="str">
        <f>IF(B539="","",(IF('SEB Sheet'!B$11="","",VLOOKUP('SEB Sheet'!B$11,'IBRA %'!A$4:E$385,4,FALSE))))</f>
        <v/>
      </c>
      <c r="P539" s="27"/>
      <c r="Q539" s="136" t="str">
        <f t="shared" si="92"/>
        <v/>
      </c>
      <c r="R539" s="22">
        <f t="shared" si="93"/>
        <v>0</v>
      </c>
      <c r="S539" s="139" t="str">
        <f t="shared" si="94"/>
        <v/>
      </c>
      <c r="T539" s="39" t="str">
        <f t="shared" si="95"/>
        <v/>
      </c>
      <c r="U539" s="137" t="str">
        <f t="shared" si="96"/>
        <v/>
      </c>
      <c r="V539" s="24" t="str">
        <f>IF(B539="","",VLOOKUP(B539,'Tree height category'!$A$2:$E$83,5,FALSE))</f>
        <v/>
      </c>
      <c r="W539" s="137" t="str">
        <f t="shared" si="101"/>
        <v/>
      </c>
      <c r="X539" s="137" t="str">
        <f t="shared" si="102"/>
        <v/>
      </c>
      <c r="Y539" s="23" t="str">
        <f t="shared" si="97"/>
        <v/>
      </c>
      <c r="Z539" s="25" t="str">
        <f t="shared" si="98"/>
        <v/>
      </c>
      <c r="AA539" s="26" t="str">
        <f t="shared" si="99"/>
        <v/>
      </c>
      <c r="AB539" s="221" t="str">
        <f t="shared" si="100"/>
        <v/>
      </c>
      <c r="AC539" s="26" t="str">
        <f>IF(P539="","",('SEB Sheet'!$B$8*(AA539*P539)*(IF(C539="",1,C539))))</f>
        <v/>
      </c>
      <c r="AD539" s="158" t="str">
        <f>IF(P539="","",((AC539/'SEB Sheet'!$B$9*'SEB Sheet'!$B$5/1000*'SEB Sheet'!$B$7*'SEB Sheet'!$B$6))*1.055)</f>
        <v/>
      </c>
      <c r="AE539" s="146"/>
      <c r="AF539" s="146"/>
      <c r="AG539" s="147" t="str">
        <f>IF(B539="","",(VLOOKUP(B539,'Tree height category'!$A$2:$C$83,2,FALSE)))</f>
        <v/>
      </c>
      <c r="AH539" s="148" t="str">
        <f>IF(B539="","",(VLOOKUP(B539,'Tree height category'!$A$2:$C$83,3,FALSE)))</f>
        <v/>
      </c>
      <c r="AI539" s="161"/>
      <c r="AJ539" s="161"/>
      <c r="AK539" s="161"/>
      <c r="AL539" s="162" t="str">
        <f>IF(B539="","",(VLOOKUP(B539,'Tree height category'!$A$2:$G$77,7,FALSE)))</f>
        <v/>
      </c>
      <c r="AM539" s="163"/>
    </row>
    <row r="540" spans="1:39" x14ac:dyDescent="0.25">
      <c r="A540" s="154">
        <f t="shared" si="91"/>
        <v>534</v>
      </c>
      <c r="B540" s="203"/>
      <c r="C540" s="209"/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7" t="str">
        <f>IF(V540="","",IF((VLOOKUP(V540,'Tree height category'!$E$2:$F$77,2,FALSE))=0,"",(VLOOKUP(V540,'Tree height category'!$E$2:$F$77,2,FALSE))))</f>
        <v/>
      </c>
      <c r="O540" s="207" t="str">
        <f>IF(B540="","",(IF('SEB Sheet'!B$11="","",VLOOKUP('SEB Sheet'!B$11,'IBRA %'!A$4:E$385,4,FALSE))))</f>
        <v/>
      </c>
      <c r="P540" s="27"/>
      <c r="Q540" s="136" t="str">
        <f t="shared" si="92"/>
        <v/>
      </c>
      <c r="R540" s="22">
        <f t="shared" si="93"/>
        <v>0</v>
      </c>
      <c r="S540" s="139" t="str">
        <f t="shared" si="94"/>
        <v/>
      </c>
      <c r="T540" s="39" t="str">
        <f t="shared" si="95"/>
        <v/>
      </c>
      <c r="U540" s="137" t="str">
        <f t="shared" si="96"/>
        <v/>
      </c>
      <c r="V540" s="24" t="str">
        <f>IF(B540="","",VLOOKUP(B540,'Tree height category'!$A$2:$E$83,5,FALSE))</f>
        <v/>
      </c>
      <c r="W540" s="137" t="str">
        <f t="shared" si="101"/>
        <v/>
      </c>
      <c r="X540" s="137" t="str">
        <f t="shared" si="102"/>
        <v/>
      </c>
      <c r="Y540" s="23" t="str">
        <f t="shared" si="97"/>
        <v/>
      </c>
      <c r="Z540" s="25" t="str">
        <f t="shared" si="98"/>
        <v/>
      </c>
      <c r="AA540" s="26" t="str">
        <f t="shared" si="99"/>
        <v/>
      </c>
      <c r="AB540" s="221" t="str">
        <f t="shared" si="100"/>
        <v/>
      </c>
      <c r="AC540" s="26" t="str">
        <f>IF(P540="","",('SEB Sheet'!$B$8*(AA540*P540)*(IF(C540="",1,C540))))</f>
        <v/>
      </c>
      <c r="AD540" s="158" t="str">
        <f>IF(P540="","",((AC540/'SEB Sheet'!$B$9*'SEB Sheet'!$B$5/1000*'SEB Sheet'!$B$7*'SEB Sheet'!$B$6))*1.055)</f>
        <v/>
      </c>
      <c r="AE540" s="146"/>
      <c r="AF540" s="146"/>
      <c r="AG540" s="147" t="str">
        <f>IF(B540="","",(VLOOKUP(B540,'Tree height category'!$A$2:$C$83,2,FALSE)))</f>
        <v/>
      </c>
      <c r="AH540" s="148" t="str">
        <f>IF(B540="","",(VLOOKUP(B540,'Tree height category'!$A$2:$C$83,3,FALSE)))</f>
        <v/>
      </c>
      <c r="AI540" s="161"/>
      <c r="AJ540" s="161"/>
      <c r="AK540" s="161"/>
      <c r="AL540" s="162" t="str">
        <f>IF(B540="","",(VLOOKUP(B540,'Tree height category'!$A$2:$G$77,7,FALSE)))</f>
        <v/>
      </c>
      <c r="AM540" s="163"/>
    </row>
    <row r="541" spans="1:39" x14ac:dyDescent="0.25">
      <c r="A541" s="154">
        <f t="shared" si="91"/>
        <v>535</v>
      </c>
      <c r="B541" s="203"/>
      <c r="C541" s="209"/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7" t="str">
        <f>IF(V541="","",IF((VLOOKUP(V541,'Tree height category'!$E$2:$F$77,2,FALSE))=0,"",(VLOOKUP(V541,'Tree height category'!$E$2:$F$77,2,FALSE))))</f>
        <v/>
      </c>
      <c r="O541" s="207" t="str">
        <f>IF(B541="","",(IF('SEB Sheet'!B$11="","",VLOOKUP('SEB Sheet'!B$11,'IBRA %'!A$4:E$385,4,FALSE))))</f>
        <v/>
      </c>
      <c r="P541" s="27"/>
      <c r="Q541" s="136" t="str">
        <f t="shared" si="92"/>
        <v/>
      </c>
      <c r="R541" s="22">
        <f t="shared" si="93"/>
        <v>0</v>
      </c>
      <c r="S541" s="139" t="str">
        <f t="shared" si="94"/>
        <v/>
      </c>
      <c r="T541" s="39" t="str">
        <f t="shared" si="95"/>
        <v/>
      </c>
      <c r="U541" s="137" t="str">
        <f t="shared" si="96"/>
        <v/>
      </c>
      <c r="V541" s="24" t="str">
        <f>IF(B541="","",VLOOKUP(B541,'Tree height category'!$A$2:$E$83,5,FALSE))</f>
        <v/>
      </c>
      <c r="W541" s="137" t="str">
        <f t="shared" si="101"/>
        <v/>
      </c>
      <c r="X541" s="137" t="str">
        <f t="shared" si="102"/>
        <v/>
      </c>
      <c r="Y541" s="23" t="str">
        <f t="shared" si="97"/>
        <v/>
      </c>
      <c r="Z541" s="25" t="str">
        <f t="shared" si="98"/>
        <v/>
      </c>
      <c r="AA541" s="26" t="str">
        <f t="shared" si="99"/>
        <v/>
      </c>
      <c r="AB541" s="221" t="str">
        <f t="shared" si="100"/>
        <v/>
      </c>
      <c r="AC541" s="26" t="str">
        <f>IF(P541="","",('SEB Sheet'!$B$8*(AA541*P541)*(IF(C541="",1,C541))))</f>
        <v/>
      </c>
      <c r="AD541" s="158" t="str">
        <f>IF(P541="","",((AC541/'SEB Sheet'!$B$9*'SEB Sheet'!$B$5/1000*'SEB Sheet'!$B$7*'SEB Sheet'!$B$6))*1.055)</f>
        <v/>
      </c>
      <c r="AE541" s="146"/>
      <c r="AF541" s="146"/>
      <c r="AG541" s="147" t="str">
        <f>IF(B541="","",(VLOOKUP(B541,'Tree height category'!$A$2:$C$83,2,FALSE)))</f>
        <v/>
      </c>
      <c r="AH541" s="148" t="str">
        <f>IF(B541="","",(VLOOKUP(B541,'Tree height category'!$A$2:$C$83,3,FALSE)))</f>
        <v/>
      </c>
      <c r="AI541" s="161"/>
      <c r="AJ541" s="161"/>
      <c r="AK541" s="161"/>
      <c r="AL541" s="162" t="str">
        <f>IF(B541="","",(VLOOKUP(B541,'Tree height category'!$A$2:$G$77,7,FALSE)))</f>
        <v/>
      </c>
      <c r="AM541" s="163"/>
    </row>
    <row r="542" spans="1:39" x14ac:dyDescent="0.25">
      <c r="A542" s="154">
        <f t="shared" si="91"/>
        <v>536</v>
      </c>
      <c r="B542" s="203"/>
      <c r="C542" s="209"/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7" t="str">
        <f>IF(V542="","",IF((VLOOKUP(V542,'Tree height category'!$E$2:$F$77,2,FALSE))=0,"",(VLOOKUP(V542,'Tree height category'!$E$2:$F$77,2,FALSE))))</f>
        <v/>
      </c>
      <c r="O542" s="207" t="str">
        <f>IF(B542="","",(IF('SEB Sheet'!B$11="","",VLOOKUP('SEB Sheet'!B$11,'IBRA %'!A$4:E$385,4,FALSE))))</f>
        <v/>
      </c>
      <c r="P542" s="27"/>
      <c r="Q542" s="136" t="str">
        <f t="shared" si="92"/>
        <v/>
      </c>
      <c r="R542" s="22">
        <f t="shared" si="93"/>
        <v>0</v>
      </c>
      <c r="S542" s="139" t="str">
        <f t="shared" si="94"/>
        <v/>
      </c>
      <c r="T542" s="39" t="str">
        <f t="shared" si="95"/>
        <v/>
      </c>
      <c r="U542" s="137" t="str">
        <f t="shared" si="96"/>
        <v/>
      </c>
      <c r="V542" s="24" t="str">
        <f>IF(B542="","",VLOOKUP(B542,'Tree height category'!$A$2:$E$83,5,FALSE))</f>
        <v/>
      </c>
      <c r="W542" s="137" t="str">
        <f t="shared" si="101"/>
        <v/>
      </c>
      <c r="X542" s="137" t="str">
        <f t="shared" si="102"/>
        <v/>
      </c>
      <c r="Y542" s="23" t="str">
        <f t="shared" si="97"/>
        <v/>
      </c>
      <c r="Z542" s="25" t="str">
        <f t="shared" si="98"/>
        <v/>
      </c>
      <c r="AA542" s="26" t="str">
        <f t="shared" si="99"/>
        <v/>
      </c>
      <c r="AB542" s="221" t="str">
        <f t="shared" si="100"/>
        <v/>
      </c>
      <c r="AC542" s="26" t="str">
        <f>IF(P542="","",('SEB Sheet'!$B$8*(AA542*P542)*(IF(C542="",1,C542))))</f>
        <v/>
      </c>
      <c r="AD542" s="158" t="str">
        <f>IF(P542="","",((AC542/'SEB Sheet'!$B$9*'SEB Sheet'!$B$5/1000*'SEB Sheet'!$B$7*'SEB Sheet'!$B$6))*1.055)</f>
        <v/>
      </c>
      <c r="AE542" s="146"/>
      <c r="AF542" s="146"/>
      <c r="AG542" s="147" t="str">
        <f>IF(B542="","",(VLOOKUP(B542,'Tree height category'!$A$2:$C$83,2,FALSE)))</f>
        <v/>
      </c>
      <c r="AH542" s="148" t="str">
        <f>IF(B542="","",(VLOOKUP(B542,'Tree height category'!$A$2:$C$83,3,FALSE)))</f>
        <v/>
      </c>
      <c r="AI542" s="161"/>
      <c r="AJ542" s="161"/>
      <c r="AK542" s="161"/>
      <c r="AL542" s="162" t="str">
        <f>IF(B542="","",(VLOOKUP(B542,'Tree height category'!$A$2:$G$77,7,FALSE)))</f>
        <v/>
      </c>
      <c r="AM542" s="163"/>
    </row>
    <row r="543" spans="1:39" x14ac:dyDescent="0.25">
      <c r="A543" s="154">
        <f t="shared" si="91"/>
        <v>537</v>
      </c>
      <c r="B543" s="203"/>
      <c r="C543" s="209"/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7" t="str">
        <f>IF(V543="","",IF((VLOOKUP(V543,'Tree height category'!$E$2:$F$77,2,FALSE))=0,"",(VLOOKUP(V543,'Tree height category'!$E$2:$F$77,2,FALSE))))</f>
        <v/>
      </c>
      <c r="O543" s="207" t="str">
        <f>IF(B543="","",(IF('SEB Sheet'!B$11="","",VLOOKUP('SEB Sheet'!B$11,'IBRA %'!A$4:E$385,4,FALSE))))</f>
        <v/>
      </c>
      <c r="P543" s="27"/>
      <c r="Q543" s="136" t="str">
        <f t="shared" si="92"/>
        <v/>
      </c>
      <c r="R543" s="22">
        <f t="shared" si="93"/>
        <v>0</v>
      </c>
      <c r="S543" s="139" t="str">
        <f t="shared" si="94"/>
        <v/>
      </c>
      <c r="T543" s="39" t="str">
        <f t="shared" si="95"/>
        <v/>
      </c>
      <c r="U543" s="137" t="str">
        <f t="shared" si="96"/>
        <v/>
      </c>
      <c r="V543" s="24" t="str">
        <f>IF(B543="","",VLOOKUP(B543,'Tree height category'!$A$2:$E$83,5,FALSE))</f>
        <v/>
      </c>
      <c r="W543" s="137" t="str">
        <f t="shared" si="101"/>
        <v/>
      </c>
      <c r="X543" s="137" t="str">
        <f t="shared" si="102"/>
        <v/>
      </c>
      <c r="Y543" s="23" t="str">
        <f t="shared" si="97"/>
        <v/>
      </c>
      <c r="Z543" s="25" t="str">
        <f t="shared" si="98"/>
        <v/>
      </c>
      <c r="AA543" s="26" t="str">
        <f t="shared" si="99"/>
        <v/>
      </c>
      <c r="AB543" s="221" t="str">
        <f t="shared" si="100"/>
        <v/>
      </c>
      <c r="AC543" s="26" t="str">
        <f>IF(P543="","",('SEB Sheet'!$B$8*(AA543*P543)*(IF(C543="",1,C543))))</f>
        <v/>
      </c>
      <c r="AD543" s="158" t="str">
        <f>IF(P543="","",((AC543/'SEB Sheet'!$B$9*'SEB Sheet'!$B$5/1000*'SEB Sheet'!$B$7*'SEB Sheet'!$B$6))*1.055)</f>
        <v/>
      </c>
      <c r="AE543" s="146"/>
      <c r="AF543" s="146"/>
      <c r="AG543" s="147" t="str">
        <f>IF(B543="","",(VLOOKUP(B543,'Tree height category'!$A$2:$C$83,2,FALSE)))</f>
        <v/>
      </c>
      <c r="AH543" s="148" t="str">
        <f>IF(B543="","",(VLOOKUP(B543,'Tree height category'!$A$2:$C$83,3,FALSE)))</f>
        <v/>
      </c>
      <c r="AI543" s="161"/>
      <c r="AJ543" s="161"/>
      <c r="AK543" s="161"/>
      <c r="AL543" s="162" t="str">
        <f>IF(B543="","",(VLOOKUP(B543,'Tree height category'!$A$2:$G$77,7,FALSE)))</f>
        <v/>
      </c>
      <c r="AM543" s="163"/>
    </row>
    <row r="544" spans="1:39" x14ac:dyDescent="0.25">
      <c r="A544" s="154">
        <f t="shared" si="91"/>
        <v>538</v>
      </c>
      <c r="B544" s="203"/>
      <c r="C544" s="209"/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7" t="str">
        <f>IF(V544="","",IF((VLOOKUP(V544,'Tree height category'!$E$2:$F$77,2,FALSE))=0,"",(VLOOKUP(V544,'Tree height category'!$E$2:$F$77,2,FALSE))))</f>
        <v/>
      </c>
      <c r="O544" s="207" t="str">
        <f>IF(B544="","",(IF('SEB Sheet'!B$11="","",VLOOKUP('SEB Sheet'!B$11,'IBRA %'!A$4:E$385,4,FALSE))))</f>
        <v/>
      </c>
      <c r="P544" s="27"/>
      <c r="Q544" s="136" t="str">
        <f t="shared" si="92"/>
        <v/>
      </c>
      <c r="R544" s="22">
        <f t="shared" si="93"/>
        <v>0</v>
      </c>
      <c r="S544" s="139" t="str">
        <f t="shared" si="94"/>
        <v/>
      </c>
      <c r="T544" s="39" t="str">
        <f t="shared" si="95"/>
        <v/>
      </c>
      <c r="U544" s="137" t="str">
        <f t="shared" si="96"/>
        <v/>
      </c>
      <c r="V544" s="24" t="str">
        <f>IF(B544="","",VLOOKUP(B544,'Tree height category'!$A$2:$E$83,5,FALSE))</f>
        <v/>
      </c>
      <c r="W544" s="137" t="str">
        <f t="shared" si="101"/>
        <v/>
      </c>
      <c r="X544" s="137" t="str">
        <f t="shared" si="102"/>
        <v/>
      </c>
      <c r="Y544" s="23" t="str">
        <f t="shared" si="97"/>
        <v/>
      </c>
      <c r="Z544" s="25" t="str">
        <f t="shared" si="98"/>
        <v/>
      </c>
      <c r="AA544" s="26" t="str">
        <f t="shared" si="99"/>
        <v/>
      </c>
      <c r="AB544" s="221" t="str">
        <f t="shared" si="100"/>
        <v/>
      </c>
      <c r="AC544" s="26" t="str">
        <f>IF(P544="","",('SEB Sheet'!$B$8*(AA544*P544)*(IF(C544="",1,C544))))</f>
        <v/>
      </c>
      <c r="AD544" s="158" t="str">
        <f>IF(P544="","",((AC544/'SEB Sheet'!$B$9*'SEB Sheet'!$B$5/1000*'SEB Sheet'!$B$7*'SEB Sheet'!$B$6))*1.055)</f>
        <v/>
      </c>
      <c r="AE544" s="146"/>
      <c r="AF544" s="146"/>
      <c r="AG544" s="147" t="str">
        <f>IF(B544="","",(VLOOKUP(B544,'Tree height category'!$A$2:$C$83,2,FALSE)))</f>
        <v/>
      </c>
      <c r="AH544" s="148" t="str">
        <f>IF(B544="","",(VLOOKUP(B544,'Tree height category'!$A$2:$C$83,3,FALSE)))</f>
        <v/>
      </c>
      <c r="AI544" s="161"/>
      <c r="AJ544" s="161"/>
      <c r="AK544" s="161"/>
      <c r="AL544" s="162" t="str">
        <f>IF(B544="","",(VLOOKUP(B544,'Tree height category'!$A$2:$G$77,7,FALSE)))</f>
        <v/>
      </c>
      <c r="AM544" s="163"/>
    </row>
    <row r="545" spans="1:39" x14ac:dyDescent="0.25">
      <c r="A545" s="154">
        <f t="shared" si="91"/>
        <v>539</v>
      </c>
      <c r="B545" s="203"/>
      <c r="C545" s="209"/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7" t="str">
        <f>IF(V545="","",IF((VLOOKUP(V545,'Tree height category'!$E$2:$F$77,2,FALSE))=0,"",(VLOOKUP(V545,'Tree height category'!$E$2:$F$77,2,FALSE))))</f>
        <v/>
      </c>
      <c r="O545" s="207" t="str">
        <f>IF(B545="","",(IF('SEB Sheet'!B$11="","",VLOOKUP('SEB Sheet'!B$11,'IBRA %'!A$4:E$385,4,FALSE))))</f>
        <v/>
      </c>
      <c r="P545" s="27"/>
      <c r="Q545" s="136" t="str">
        <f t="shared" si="92"/>
        <v/>
      </c>
      <c r="R545" s="22">
        <f t="shared" si="93"/>
        <v>0</v>
      </c>
      <c r="S545" s="139" t="str">
        <f t="shared" si="94"/>
        <v/>
      </c>
      <c r="T545" s="39" t="str">
        <f t="shared" si="95"/>
        <v/>
      </c>
      <c r="U545" s="137" t="str">
        <f t="shared" si="96"/>
        <v/>
      </c>
      <c r="V545" s="24" t="str">
        <f>IF(B545="","",VLOOKUP(B545,'Tree height category'!$A$2:$E$83,5,FALSE))</f>
        <v/>
      </c>
      <c r="W545" s="137" t="str">
        <f t="shared" si="101"/>
        <v/>
      </c>
      <c r="X545" s="137" t="str">
        <f t="shared" si="102"/>
        <v/>
      </c>
      <c r="Y545" s="23" t="str">
        <f t="shared" si="97"/>
        <v/>
      </c>
      <c r="Z545" s="25" t="str">
        <f t="shared" si="98"/>
        <v/>
      </c>
      <c r="AA545" s="26" t="str">
        <f t="shared" si="99"/>
        <v/>
      </c>
      <c r="AB545" s="221" t="str">
        <f t="shared" si="100"/>
        <v/>
      </c>
      <c r="AC545" s="26" t="str">
        <f>IF(P545="","",('SEB Sheet'!$B$8*(AA545*P545)*(IF(C545="",1,C545))))</f>
        <v/>
      </c>
      <c r="AD545" s="158" t="str">
        <f>IF(P545="","",((AC545/'SEB Sheet'!$B$9*'SEB Sheet'!$B$5/1000*'SEB Sheet'!$B$7*'SEB Sheet'!$B$6))*1.055)</f>
        <v/>
      </c>
      <c r="AE545" s="146"/>
      <c r="AF545" s="146"/>
      <c r="AG545" s="147" t="str">
        <f>IF(B545="","",(VLOOKUP(B545,'Tree height category'!$A$2:$C$83,2,FALSE)))</f>
        <v/>
      </c>
      <c r="AH545" s="148" t="str">
        <f>IF(B545="","",(VLOOKUP(B545,'Tree height category'!$A$2:$C$83,3,FALSE)))</f>
        <v/>
      </c>
      <c r="AI545" s="161"/>
      <c r="AJ545" s="161"/>
      <c r="AK545" s="161"/>
      <c r="AL545" s="162" t="str">
        <f>IF(B545="","",(VLOOKUP(B545,'Tree height category'!$A$2:$G$77,7,FALSE)))</f>
        <v/>
      </c>
      <c r="AM545" s="163"/>
    </row>
    <row r="546" spans="1:39" x14ac:dyDescent="0.25">
      <c r="A546" s="154">
        <f t="shared" si="91"/>
        <v>540</v>
      </c>
      <c r="B546" s="203"/>
      <c r="C546" s="209"/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7" t="str">
        <f>IF(V546="","",IF((VLOOKUP(V546,'Tree height category'!$E$2:$F$77,2,FALSE))=0,"",(VLOOKUP(V546,'Tree height category'!$E$2:$F$77,2,FALSE))))</f>
        <v/>
      </c>
      <c r="O546" s="207" t="str">
        <f>IF(B546="","",(IF('SEB Sheet'!B$11="","",VLOOKUP('SEB Sheet'!B$11,'IBRA %'!A$4:E$385,4,FALSE))))</f>
        <v/>
      </c>
      <c r="P546" s="27"/>
      <c r="Q546" s="136" t="str">
        <f t="shared" si="92"/>
        <v/>
      </c>
      <c r="R546" s="22">
        <f t="shared" si="93"/>
        <v>0</v>
      </c>
      <c r="S546" s="139" t="str">
        <f t="shared" si="94"/>
        <v/>
      </c>
      <c r="T546" s="39" t="str">
        <f t="shared" si="95"/>
        <v/>
      </c>
      <c r="U546" s="137" t="str">
        <f t="shared" si="96"/>
        <v/>
      </c>
      <c r="V546" s="24" t="str">
        <f>IF(B546="","",VLOOKUP(B546,'Tree height category'!$A$2:$E$83,5,FALSE))</f>
        <v/>
      </c>
      <c r="W546" s="137" t="str">
        <f t="shared" si="101"/>
        <v/>
      </c>
      <c r="X546" s="137" t="str">
        <f t="shared" si="102"/>
        <v/>
      </c>
      <c r="Y546" s="23" t="str">
        <f t="shared" si="97"/>
        <v/>
      </c>
      <c r="Z546" s="25" t="str">
        <f t="shared" si="98"/>
        <v/>
      </c>
      <c r="AA546" s="26" t="str">
        <f t="shared" si="99"/>
        <v/>
      </c>
      <c r="AB546" s="221" t="str">
        <f t="shared" si="100"/>
        <v/>
      </c>
      <c r="AC546" s="26" t="str">
        <f>IF(P546="","",('SEB Sheet'!$B$8*(AA546*P546)*(IF(C546="",1,C546))))</f>
        <v/>
      </c>
      <c r="AD546" s="158" t="str">
        <f>IF(P546="","",((AC546/'SEB Sheet'!$B$9*'SEB Sheet'!$B$5/1000*'SEB Sheet'!$B$7*'SEB Sheet'!$B$6))*1.055)</f>
        <v/>
      </c>
      <c r="AE546" s="146"/>
      <c r="AF546" s="146"/>
      <c r="AG546" s="147" t="str">
        <f>IF(B546="","",(VLOOKUP(B546,'Tree height category'!$A$2:$C$83,2,FALSE)))</f>
        <v/>
      </c>
      <c r="AH546" s="148" t="str">
        <f>IF(B546="","",(VLOOKUP(B546,'Tree height category'!$A$2:$C$83,3,FALSE)))</f>
        <v/>
      </c>
      <c r="AI546" s="161"/>
      <c r="AJ546" s="161"/>
      <c r="AK546" s="161"/>
      <c r="AL546" s="162" t="str">
        <f>IF(B546="","",(VLOOKUP(B546,'Tree height category'!$A$2:$G$77,7,FALSE)))</f>
        <v/>
      </c>
      <c r="AM546" s="163"/>
    </row>
    <row r="547" spans="1:39" x14ac:dyDescent="0.25">
      <c r="A547" s="154">
        <f t="shared" si="91"/>
        <v>541</v>
      </c>
      <c r="B547" s="203"/>
      <c r="C547" s="209"/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7" t="str">
        <f>IF(V547="","",IF((VLOOKUP(V547,'Tree height category'!$E$2:$F$77,2,FALSE))=0,"",(VLOOKUP(V547,'Tree height category'!$E$2:$F$77,2,FALSE))))</f>
        <v/>
      </c>
      <c r="O547" s="207" t="str">
        <f>IF(B547="","",(IF('SEB Sheet'!B$11="","",VLOOKUP('SEB Sheet'!B$11,'IBRA %'!A$4:E$385,4,FALSE))))</f>
        <v/>
      </c>
      <c r="P547" s="27"/>
      <c r="Q547" s="136" t="str">
        <f t="shared" si="92"/>
        <v/>
      </c>
      <c r="R547" s="22">
        <f t="shared" si="93"/>
        <v>0</v>
      </c>
      <c r="S547" s="139" t="str">
        <f t="shared" si="94"/>
        <v/>
      </c>
      <c r="T547" s="39" t="str">
        <f t="shared" si="95"/>
        <v/>
      </c>
      <c r="U547" s="137" t="str">
        <f t="shared" si="96"/>
        <v/>
      </c>
      <c r="V547" s="24" t="str">
        <f>IF(B547="","",VLOOKUP(B547,'Tree height category'!$A$2:$E$83,5,FALSE))</f>
        <v/>
      </c>
      <c r="W547" s="137" t="str">
        <f t="shared" si="101"/>
        <v/>
      </c>
      <c r="X547" s="137" t="str">
        <f t="shared" si="102"/>
        <v/>
      </c>
      <c r="Y547" s="23" t="str">
        <f t="shared" si="97"/>
        <v/>
      </c>
      <c r="Z547" s="25" t="str">
        <f t="shared" si="98"/>
        <v/>
      </c>
      <c r="AA547" s="26" t="str">
        <f t="shared" si="99"/>
        <v/>
      </c>
      <c r="AB547" s="221" t="str">
        <f t="shared" si="100"/>
        <v/>
      </c>
      <c r="AC547" s="26" t="str">
        <f>IF(P547="","",('SEB Sheet'!$B$8*(AA547*P547)*(IF(C547="",1,C547))))</f>
        <v/>
      </c>
      <c r="AD547" s="158" t="str">
        <f>IF(P547="","",((AC547/'SEB Sheet'!$B$9*'SEB Sheet'!$B$5/1000*'SEB Sheet'!$B$7*'SEB Sheet'!$B$6))*1.055)</f>
        <v/>
      </c>
      <c r="AE547" s="146"/>
      <c r="AF547" s="146"/>
      <c r="AG547" s="147" t="str">
        <f>IF(B547="","",(VLOOKUP(B547,'Tree height category'!$A$2:$C$83,2,FALSE)))</f>
        <v/>
      </c>
      <c r="AH547" s="148" t="str">
        <f>IF(B547="","",(VLOOKUP(B547,'Tree height category'!$A$2:$C$83,3,FALSE)))</f>
        <v/>
      </c>
      <c r="AI547" s="161"/>
      <c r="AJ547" s="161"/>
      <c r="AK547" s="161"/>
      <c r="AL547" s="162" t="str">
        <f>IF(B547="","",(VLOOKUP(B547,'Tree height category'!$A$2:$G$77,7,FALSE)))</f>
        <v/>
      </c>
      <c r="AM547" s="163"/>
    </row>
    <row r="548" spans="1:39" x14ac:dyDescent="0.25">
      <c r="A548" s="154">
        <f t="shared" si="91"/>
        <v>542</v>
      </c>
      <c r="B548" s="203"/>
      <c r="C548" s="209"/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7" t="str">
        <f>IF(V548="","",IF((VLOOKUP(V548,'Tree height category'!$E$2:$F$77,2,FALSE))=0,"",(VLOOKUP(V548,'Tree height category'!$E$2:$F$77,2,FALSE))))</f>
        <v/>
      </c>
      <c r="O548" s="207" t="str">
        <f>IF(B548="","",(IF('SEB Sheet'!B$11="","",VLOOKUP('SEB Sheet'!B$11,'IBRA %'!A$4:E$385,4,FALSE))))</f>
        <v/>
      </c>
      <c r="P548" s="27"/>
      <c r="Q548" s="136" t="str">
        <f t="shared" si="92"/>
        <v/>
      </c>
      <c r="R548" s="22">
        <f t="shared" si="93"/>
        <v>0</v>
      </c>
      <c r="S548" s="139" t="str">
        <f t="shared" si="94"/>
        <v/>
      </c>
      <c r="T548" s="39" t="str">
        <f t="shared" si="95"/>
        <v/>
      </c>
      <c r="U548" s="137" t="str">
        <f t="shared" si="96"/>
        <v/>
      </c>
      <c r="V548" s="24" t="str">
        <f>IF(B548="","",VLOOKUP(B548,'Tree height category'!$A$2:$E$83,5,FALSE))</f>
        <v/>
      </c>
      <c r="W548" s="137" t="str">
        <f t="shared" si="101"/>
        <v/>
      </c>
      <c r="X548" s="137" t="str">
        <f t="shared" si="102"/>
        <v/>
      </c>
      <c r="Y548" s="23" t="str">
        <f t="shared" si="97"/>
        <v/>
      </c>
      <c r="Z548" s="25" t="str">
        <f t="shared" si="98"/>
        <v/>
      </c>
      <c r="AA548" s="26" t="str">
        <f t="shared" si="99"/>
        <v/>
      </c>
      <c r="AB548" s="221" t="str">
        <f t="shared" si="100"/>
        <v/>
      </c>
      <c r="AC548" s="26" t="str">
        <f>IF(P548="","",('SEB Sheet'!$B$8*(AA548*P548)*(IF(C548="",1,C548))))</f>
        <v/>
      </c>
      <c r="AD548" s="158" t="str">
        <f>IF(P548="","",((AC548/'SEB Sheet'!$B$9*'SEB Sheet'!$B$5/1000*'SEB Sheet'!$B$7*'SEB Sheet'!$B$6))*1.055)</f>
        <v/>
      </c>
      <c r="AE548" s="146"/>
      <c r="AF548" s="146"/>
      <c r="AG548" s="147" t="str">
        <f>IF(B548="","",(VLOOKUP(B548,'Tree height category'!$A$2:$C$83,2,FALSE)))</f>
        <v/>
      </c>
      <c r="AH548" s="148" t="str">
        <f>IF(B548="","",(VLOOKUP(B548,'Tree height category'!$A$2:$C$83,3,FALSE)))</f>
        <v/>
      </c>
      <c r="AI548" s="161"/>
      <c r="AJ548" s="161"/>
      <c r="AK548" s="161"/>
      <c r="AL548" s="162" t="str">
        <f>IF(B548="","",(VLOOKUP(B548,'Tree height category'!$A$2:$G$77,7,FALSE)))</f>
        <v/>
      </c>
      <c r="AM548" s="163"/>
    </row>
    <row r="549" spans="1:39" x14ac:dyDescent="0.25">
      <c r="A549" s="154">
        <f t="shared" si="91"/>
        <v>543</v>
      </c>
      <c r="B549" s="203"/>
      <c r="C549" s="209"/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7" t="str">
        <f>IF(V549="","",IF((VLOOKUP(V549,'Tree height category'!$E$2:$F$77,2,FALSE))=0,"",(VLOOKUP(V549,'Tree height category'!$E$2:$F$77,2,FALSE))))</f>
        <v/>
      </c>
      <c r="O549" s="207" t="str">
        <f>IF(B549="","",(IF('SEB Sheet'!B$11="","",VLOOKUP('SEB Sheet'!B$11,'IBRA %'!A$4:E$385,4,FALSE))))</f>
        <v/>
      </c>
      <c r="P549" s="27"/>
      <c r="Q549" s="136" t="str">
        <f t="shared" si="92"/>
        <v/>
      </c>
      <c r="R549" s="22">
        <f t="shared" si="93"/>
        <v>0</v>
      </c>
      <c r="S549" s="139" t="str">
        <f t="shared" si="94"/>
        <v/>
      </c>
      <c r="T549" s="39" t="str">
        <f t="shared" si="95"/>
        <v/>
      </c>
      <c r="U549" s="137" t="str">
        <f t="shared" si="96"/>
        <v/>
      </c>
      <c r="V549" s="24" t="str">
        <f>IF(B549="","",VLOOKUP(B549,'Tree height category'!$A$2:$E$83,5,FALSE))</f>
        <v/>
      </c>
      <c r="W549" s="137" t="str">
        <f t="shared" si="101"/>
        <v/>
      </c>
      <c r="X549" s="137" t="str">
        <f t="shared" si="102"/>
        <v/>
      </c>
      <c r="Y549" s="23" t="str">
        <f t="shared" si="97"/>
        <v/>
      </c>
      <c r="Z549" s="25" t="str">
        <f t="shared" si="98"/>
        <v/>
      </c>
      <c r="AA549" s="26" t="str">
        <f t="shared" si="99"/>
        <v/>
      </c>
      <c r="AB549" s="221" t="str">
        <f t="shared" si="100"/>
        <v/>
      </c>
      <c r="AC549" s="26" t="str">
        <f>IF(P549="","",('SEB Sheet'!$B$8*(AA549*P549)*(IF(C549="",1,C549))))</f>
        <v/>
      </c>
      <c r="AD549" s="158" t="str">
        <f>IF(P549="","",((AC549/'SEB Sheet'!$B$9*'SEB Sheet'!$B$5/1000*'SEB Sheet'!$B$7*'SEB Sheet'!$B$6))*1.055)</f>
        <v/>
      </c>
      <c r="AE549" s="146"/>
      <c r="AF549" s="146"/>
      <c r="AG549" s="147" t="str">
        <f>IF(B549="","",(VLOOKUP(B549,'Tree height category'!$A$2:$C$83,2,FALSE)))</f>
        <v/>
      </c>
      <c r="AH549" s="148" t="str">
        <f>IF(B549="","",(VLOOKUP(B549,'Tree height category'!$A$2:$C$83,3,FALSE)))</f>
        <v/>
      </c>
      <c r="AI549" s="161"/>
      <c r="AJ549" s="161"/>
      <c r="AK549" s="161"/>
      <c r="AL549" s="162" t="str">
        <f>IF(B549="","",(VLOOKUP(B549,'Tree height category'!$A$2:$G$77,7,FALSE)))</f>
        <v/>
      </c>
      <c r="AM549" s="163"/>
    </row>
    <row r="550" spans="1:39" x14ac:dyDescent="0.25">
      <c r="A550" s="154">
        <f t="shared" si="91"/>
        <v>544</v>
      </c>
      <c r="B550" s="203"/>
      <c r="C550" s="209"/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7" t="str">
        <f>IF(V550="","",IF((VLOOKUP(V550,'Tree height category'!$E$2:$F$77,2,FALSE))=0,"",(VLOOKUP(V550,'Tree height category'!$E$2:$F$77,2,FALSE))))</f>
        <v/>
      </c>
      <c r="O550" s="207" t="str">
        <f>IF(B550="","",(IF('SEB Sheet'!B$11="","",VLOOKUP('SEB Sheet'!B$11,'IBRA %'!A$4:E$385,4,FALSE))))</f>
        <v/>
      </c>
      <c r="P550" s="27"/>
      <c r="Q550" s="136" t="str">
        <f t="shared" si="92"/>
        <v/>
      </c>
      <c r="R550" s="22">
        <f t="shared" si="93"/>
        <v>0</v>
      </c>
      <c r="S550" s="139" t="str">
        <f t="shared" si="94"/>
        <v/>
      </c>
      <c r="T550" s="39" t="str">
        <f t="shared" si="95"/>
        <v/>
      </c>
      <c r="U550" s="137" t="str">
        <f t="shared" si="96"/>
        <v/>
      </c>
      <c r="V550" s="24" t="str">
        <f>IF(B550="","",VLOOKUP(B550,'Tree height category'!$A$2:$E$83,5,FALSE))</f>
        <v/>
      </c>
      <c r="W550" s="137" t="str">
        <f t="shared" si="101"/>
        <v/>
      </c>
      <c r="X550" s="137" t="str">
        <f t="shared" si="102"/>
        <v/>
      </c>
      <c r="Y550" s="23" t="str">
        <f t="shared" si="97"/>
        <v/>
      </c>
      <c r="Z550" s="25" t="str">
        <f t="shared" si="98"/>
        <v/>
      </c>
      <c r="AA550" s="26" t="str">
        <f t="shared" si="99"/>
        <v/>
      </c>
      <c r="AB550" s="221" t="str">
        <f t="shared" si="100"/>
        <v/>
      </c>
      <c r="AC550" s="26" t="str">
        <f>IF(P550="","",('SEB Sheet'!$B$8*(AA550*P550)*(IF(C550="",1,C550))))</f>
        <v/>
      </c>
      <c r="AD550" s="158" t="str">
        <f>IF(P550="","",((AC550/'SEB Sheet'!$B$9*'SEB Sheet'!$B$5/1000*'SEB Sheet'!$B$7*'SEB Sheet'!$B$6))*1.055)</f>
        <v/>
      </c>
      <c r="AE550" s="146"/>
      <c r="AF550" s="146"/>
      <c r="AG550" s="147" t="str">
        <f>IF(B550="","",(VLOOKUP(B550,'Tree height category'!$A$2:$C$83,2,FALSE)))</f>
        <v/>
      </c>
      <c r="AH550" s="148" t="str">
        <f>IF(B550="","",(VLOOKUP(B550,'Tree height category'!$A$2:$C$83,3,FALSE)))</f>
        <v/>
      </c>
      <c r="AI550" s="161"/>
      <c r="AJ550" s="161"/>
      <c r="AK550" s="161"/>
      <c r="AL550" s="162" t="str">
        <f>IF(B550="","",(VLOOKUP(B550,'Tree height category'!$A$2:$G$77,7,FALSE)))</f>
        <v/>
      </c>
      <c r="AM550" s="163"/>
    </row>
    <row r="551" spans="1:39" x14ac:dyDescent="0.25">
      <c r="A551" s="154">
        <f t="shared" si="91"/>
        <v>545</v>
      </c>
      <c r="B551" s="203"/>
      <c r="C551" s="209"/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7" t="str">
        <f>IF(V551="","",IF((VLOOKUP(V551,'Tree height category'!$E$2:$F$77,2,FALSE))=0,"",(VLOOKUP(V551,'Tree height category'!$E$2:$F$77,2,FALSE))))</f>
        <v/>
      </c>
      <c r="O551" s="207" t="str">
        <f>IF(B551="","",(IF('SEB Sheet'!B$11="","",VLOOKUP('SEB Sheet'!B$11,'IBRA %'!A$4:E$385,4,FALSE))))</f>
        <v/>
      </c>
      <c r="P551" s="27"/>
      <c r="Q551" s="136" t="str">
        <f t="shared" si="92"/>
        <v/>
      </c>
      <c r="R551" s="22">
        <f t="shared" si="93"/>
        <v>0</v>
      </c>
      <c r="S551" s="139" t="str">
        <f t="shared" si="94"/>
        <v/>
      </c>
      <c r="T551" s="39" t="str">
        <f t="shared" si="95"/>
        <v/>
      </c>
      <c r="U551" s="137" t="str">
        <f t="shared" si="96"/>
        <v/>
      </c>
      <c r="V551" s="24" t="str">
        <f>IF(B551="","",VLOOKUP(B551,'Tree height category'!$A$2:$E$83,5,FALSE))</f>
        <v/>
      </c>
      <c r="W551" s="137" t="str">
        <f t="shared" si="101"/>
        <v/>
      </c>
      <c r="X551" s="137" t="str">
        <f t="shared" si="102"/>
        <v/>
      </c>
      <c r="Y551" s="23" t="str">
        <f t="shared" si="97"/>
        <v/>
      </c>
      <c r="Z551" s="25" t="str">
        <f t="shared" si="98"/>
        <v/>
      </c>
      <c r="AA551" s="26" t="str">
        <f t="shared" si="99"/>
        <v/>
      </c>
      <c r="AB551" s="221" t="str">
        <f t="shared" si="100"/>
        <v/>
      </c>
      <c r="AC551" s="26" t="str">
        <f>IF(P551="","",('SEB Sheet'!$B$8*(AA551*P551)*(IF(C551="",1,C551))))</f>
        <v/>
      </c>
      <c r="AD551" s="158" t="str">
        <f>IF(P551="","",((AC551/'SEB Sheet'!$B$9*'SEB Sheet'!$B$5/1000*'SEB Sheet'!$B$7*'SEB Sheet'!$B$6))*1.055)</f>
        <v/>
      </c>
      <c r="AE551" s="146"/>
      <c r="AF551" s="146"/>
      <c r="AG551" s="147" t="str">
        <f>IF(B551="","",(VLOOKUP(B551,'Tree height category'!$A$2:$C$83,2,FALSE)))</f>
        <v/>
      </c>
      <c r="AH551" s="148" t="str">
        <f>IF(B551="","",(VLOOKUP(B551,'Tree height category'!$A$2:$C$83,3,FALSE)))</f>
        <v/>
      </c>
      <c r="AI551" s="161"/>
      <c r="AJ551" s="161"/>
      <c r="AK551" s="161"/>
      <c r="AL551" s="162" t="str">
        <f>IF(B551="","",(VLOOKUP(B551,'Tree height category'!$A$2:$G$77,7,FALSE)))</f>
        <v/>
      </c>
      <c r="AM551" s="163"/>
    </row>
    <row r="552" spans="1:39" x14ac:dyDescent="0.25">
      <c r="A552" s="154">
        <f t="shared" si="91"/>
        <v>546</v>
      </c>
      <c r="B552" s="203"/>
      <c r="C552" s="209"/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7" t="str">
        <f>IF(V552="","",IF((VLOOKUP(V552,'Tree height category'!$E$2:$F$77,2,FALSE))=0,"",(VLOOKUP(V552,'Tree height category'!$E$2:$F$77,2,FALSE))))</f>
        <v/>
      </c>
      <c r="O552" s="207" t="str">
        <f>IF(B552="","",(IF('SEB Sheet'!B$11="","",VLOOKUP('SEB Sheet'!B$11,'IBRA %'!A$4:E$385,4,FALSE))))</f>
        <v/>
      </c>
      <c r="P552" s="27"/>
      <c r="Q552" s="136" t="str">
        <f t="shared" si="92"/>
        <v/>
      </c>
      <c r="R552" s="22">
        <f t="shared" si="93"/>
        <v>0</v>
      </c>
      <c r="S552" s="139" t="str">
        <f t="shared" si="94"/>
        <v/>
      </c>
      <c r="T552" s="39" t="str">
        <f t="shared" si="95"/>
        <v/>
      </c>
      <c r="U552" s="137" t="str">
        <f t="shared" si="96"/>
        <v/>
      </c>
      <c r="V552" s="24" t="str">
        <f>IF(B552="","",VLOOKUP(B552,'Tree height category'!$A$2:$E$83,5,FALSE))</f>
        <v/>
      </c>
      <c r="W552" s="137" t="str">
        <f t="shared" si="101"/>
        <v/>
      </c>
      <c r="X552" s="137" t="str">
        <f t="shared" si="102"/>
        <v/>
      </c>
      <c r="Y552" s="23" t="str">
        <f t="shared" si="97"/>
        <v/>
      </c>
      <c r="Z552" s="25" t="str">
        <f t="shared" si="98"/>
        <v/>
      </c>
      <c r="AA552" s="26" t="str">
        <f t="shared" si="99"/>
        <v/>
      </c>
      <c r="AB552" s="221" t="str">
        <f t="shared" si="100"/>
        <v/>
      </c>
      <c r="AC552" s="26" t="str">
        <f>IF(P552="","",('SEB Sheet'!$B$8*(AA552*P552)*(IF(C552="",1,C552))))</f>
        <v/>
      </c>
      <c r="AD552" s="158" t="str">
        <f>IF(P552="","",((AC552/'SEB Sheet'!$B$9*'SEB Sheet'!$B$5/1000*'SEB Sheet'!$B$7*'SEB Sheet'!$B$6))*1.055)</f>
        <v/>
      </c>
      <c r="AE552" s="146"/>
      <c r="AF552" s="146"/>
      <c r="AG552" s="147" t="str">
        <f>IF(B552="","",(VLOOKUP(B552,'Tree height category'!$A$2:$C$83,2,FALSE)))</f>
        <v/>
      </c>
      <c r="AH552" s="148" t="str">
        <f>IF(B552="","",(VLOOKUP(B552,'Tree height category'!$A$2:$C$83,3,FALSE)))</f>
        <v/>
      </c>
      <c r="AI552" s="161"/>
      <c r="AJ552" s="161"/>
      <c r="AK552" s="161"/>
      <c r="AL552" s="162" t="str">
        <f>IF(B552="","",(VLOOKUP(B552,'Tree height category'!$A$2:$G$77,7,FALSE)))</f>
        <v/>
      </c>
      <c r="AM552" s="163"/>
    </row>
    <row r="553" spans="1:39" x14ac:dyDescent="0.25">
      <c r="A553" s="154">
        <f t="shared" ref="A553:A616" si="103">A552+1</f>
        <v>547</v>
      </c>
      <c r="B553" s="203"/>
      <c r="C553" s="209"/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7" t="str">
        <f>IF(V553="","",IF((VLOOKUP(V553,'Tree height category'!$E$2:$F$77,2,FALSE))=0,"",(VLOOKUP(V553,'Tree height category'!$E$2:$F$77,2,FALSE))))</f>
        <v/>
      </c>
      <c r="O553" s="207" t="str">
        <f>IF(B553="","",(IF('SEB Sheet'!B$11="","",VLOOKUP('SEB Sheet'!B$11,'IBRA %'!A$4:E$385,4,FALSE))))</f>
        <v/>
      </c>
      <c r="P553" s="27"/>
      <c r="Q553" s="136" t="str">
        <f t="shared" si="92"/>
        <v/>
      </c>
      <c r="R553" s="22">
        <f t="shared" si="93"/>
        <v>0</v>
      </c>
      <c r="S553" s="139" t="str">
        <f t="shared" si="94"/>
        <v/>
      </c>
      <c r="T553" s="39" t="str">
        <f t="shared" si="95"/>
        <v/>
      </c>
      <c r="U553" s="137" t="str">
        <f t="shared" si="96"/>
        <v/>
      </c>
      <c r="V553" s="24" t="str">
        <f>IF(B553="","",VLOOKUP(B553,'Tree height category'!$A$2:$E$83,5,FALSE))</f>
        <v/>
      </c>
      <c r="W553" s="137" t="str">
        <f t="shared" si="101"/>
        <v/>
      </c>
      <c r="X553" s="137" t="str">
        <f t="shared" si="102"/>
        <v/>
      </c>
      <c r="Y553" s="23" t="str">
        <f t="shared" si="97"/>
        <v/>
      </c>
      <c r="Z553" s="25" t="str">
        <f t="shared" si="98"/>
        <v/>
      </c>
      <c r="AA553" s="26" t="str">
        <f t="shared" si="99"/>
        <v/>
      </c>
      <c r="AB553" s="221" t="str">
        <f t="shared" si="100"/>
        <v/>
      </c>
      <c r="AC553" s="26" t="str">
        <f>IF(P553="","",('SEB Sheet'!$B$8*(AA553*P553)*(IF(C553="",1,C553))))</f>
        <v/>
      </c>
      <c r="AD553" s="158" t="str">
        <f>IF(P553="","",((AC553/'SEB Sheet'!$B$9*'SEB Sheet'!$B$5/1000*'SEB Sheet'!$B$7*'SEB Sheet'!$B$6))*1.055)</f>
        <v/>
      </c>
      <c r="AE553" s="146"/>
      <c r="AF553" s="146"/>
      <c r="AG553" s="147" t="str">
        <f>IF(B553="","",(VLOOKUP(B553,'Tree height category'!$A$2:$C$83,2,FALSE)))</f>
        <v/>
      </c>
      <c r="AH553" s="148" t="str">
        <f>IF(B553="","",(VLOOKUP(B553,'Tree height category'!$A$2:$C$83,3,FALSE)))</f>
        <v/>
      </c>
      <c r="AI553" s="161"/>
      <c r="AJ553" s="161"/>
      <c r="AK553" s="161"/>
      <c r="AL553" s="162" t="str">
        <f>IF(B553="","",(VLOOKUP(B553,'Tree height category'!$A$2:$G$77,7,FALSE)))</f>
        <v/>
      </c>
      <c r="AM553" s="163"/>
    </row>
    <row r="554" spans="1:39" x14ac:dyDescent="0.25">
      <c r="A554" s="154">
        <f t="shared" si="103"/>
        <v>548</v>
      </c>
      <c r="B554" s="203"/>
      <c r="C554" s="209"/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7" t="str">
        <f>IF(V554="","",IF((VLOOKUP(V554,'Tree height category'!$E$2:$F$77,2,FALSE))=0,"",(VLOOKUP(V554,'Tree height category'!$E$2:$F$77,2,FALSE))))</f>
        <v/>
      </c>
      <c r="O554" s="207" t="str">
        <f>IF(B554="","",(IF('SEB Sheet'!B$11="","",VLOOKUP('SEB Sheet'!B$11,'IBRA %'!A$4:E$385,4,FALSE))))</f>
        <v/>
      </c>
      <c r="P554" s="27"/>
      <c r="Q554" s="136" t="str">
        <f t="shared" si="92"/>
        <v/>
      </c>
      <c r="R554" s="22">
        <f t="shared" si="93"/>
        <v>0</v>
      </c>
      <c r="S554" s="139" t="str">
        <f t="shared" si="94"/>
        <v/>
      </c>
      <c r="T554" s="39" t="str">
        <f t="shared" si="95"/>
        <v/>
      </c>
      <c r="U554" s="137" t="str">
        <f t="shared" si="96"/>
        <v/>
      </c>
      <c r="V554" s="24" t="str">
        <f>IF(B554="","",VLOOKUP(B554,'Tree height category'!$A$2:$E$83,5,FALSE))</f>
        <v/>
      </c>
      <c r="W554" s="137" t="str">
        <f t="shared" si="101"/>
        <v/>
      </c>
      <c r="X554" s="137" t="str">
        <f t="shared" si="102"/>
        <v/>
      </c>
      <c r="Y554" s="23" t="str">
        <f t="shared" si="97"/>
        <v/>
      </c>
      <c r="Z554" s="25" t="str">
        <f t="shared" si="98"/>
        <v/>
      </c>
      <c r="AA554" s="26" t="str">
        <f t="shared" si="99"/>
        <v/>
      </c>
      <c r="AB554" s="221" t="str">
        <f t="shared" si="100"/>
        <v/>
      </c>
      <c r="AC554" s="26" t="str">
        <f>IF(P554="","",('SEB Sheet'!$B$8*(AA554*P554)*(IF(C554="",1,C554))))</f>
        <v/>
      </c>
      <c r="AD554" s="158" t="str">
        <f>IF(P554="","",((AC554/'SEB Sheet'!$B$9*'SEB Sheet'!$B$5/1000*'SEB Sheet'!$B$7*'SEB Sheet'!$B$6))*1.055)</f>
        <v/>
      </c>
      <c r="AE554" s="146"/>
      <c r="AF554" s="146"/>
      <c r="AG554" s="147" t="str">
        <f>IF(B554="","",(VLOOKUP(B554,'Tree height category'!$A$2:$C$83,2,FALSE)))</f>
        <v/>
      </c>
      <c r="AH554" s="148" t="str">
        <f>IF(B554="","",(VLOOKUP(B554,'Tree height category'!$A$2:$C$83,3,FALSE)))</f>
        <v/>
      </c>
      <c r="AI554" s="161"/>
      <c r="AJ554" s="161"/>
      <c r="AK554" s="161"/>
      <c r="AL554" s="162" t="str">
        <f>IF(B554="","",(VLOOKUP(B554,'Tree height category'!$A$2:$G$77,7,FALSE)))</f>
        <v/>
      </c>
      <c r="AM554" s="163"/>
    </row>
    <row r="555" spans="1:39" x14ac:dyDescent="0.25">
      <c r="A555" s="154">
        <f t="shared" si="103"/>
        <v>549</v>
      </c>
      <c r="B555" s="203"/>
      <c r="C555" s="209"/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7" t="str">
        <f>IF(V555="","",IF((VLOOKUP(V555,'Tree height category'!$E$2:$F$77,2,FALSE))=0,"",(VLOOKUP(V555,'Tree height category'!$E$2:$F$77,2,FALSE))))</f>
        <v/>
      </c>
      <c r="O555" s="207" t="str">
        <f>IF(B555="","",(IF('SEB Sheet'!B$11="","",VLOOKUP('SEB Sheet'!B$11,'IBRA %'!A$4:E$385,4,FALSE))))</f>
        <v/>
      </c>
      <c r="P555" s="27"/>
      <c r="Q555" s="136" t="str">
        <f t="shared" si="92"/>
        <v/>
      </c>
      <c r="R555" s="22">
        <f t="shared" si="93"/>
        <v>0</v>
      </c>
      <c r="S555" s="139" t="str">
        <f t="shared" si="94"/>
        <v/>
      </c>
      <c r="T555" s="39" t="str">
        <f t="shared" si="95"/>
        <v/>
      </c>
      <c r="U555" s="137" t="str">
        <f t="shared" si="96"/>
        <v/>
      </c>
      <c r="V555" s="24" t="str">
        <f>IF(B555="","",VLOOKUP(B555,'Tree height category'!$A$2:$E$83,5,FALSE))</f>
        <v/>
      </c>
      <c r="W555" s="137" t="str">
        <f t="shared" si="101"/>
        <v/>
      </c>
      <c r="X555" s="137" t="str">
        <f t="shared" si="102"/>
        <v/>
      </c>
      <c r="Y555" s="23" t="str">
        <f t="shared" si="97"/>
        <v/>
      </c>
      <c r="Z555" s="25" t="str">
        <f t="shared" si="98"/>
        <v/>
      </c>
      <c r="AA555" s="26" t="str">
        <f t="shared" si="99"/>
        <v/>
      </c>
      <c r="AB555" s="221" t="str">
        <f t="shared" si="100"/>
        <v/>
      </c>
      <c r="AC555" s="26" t="str">
        <f>IF(P555="","",('SEB Sheet'!$B$8*(AA555*P555)*(IF(C555="",1,C555))))</f>
        <v/>
      </c>
      <c r="AD555" s="158" t="str">
        <f>IF(P555="","",((AC555/'SEB Sheet'!$B$9*'SEB Sheet'!$B$5/1000*'SEB Sheet'!$B$7*'SEB Sheet'!$B$6))*1.055)</f>
        <v/>
      </c>
      <c r="AE555" s="146"/>
      <c r="AF555" s="146"/>
      <c r="AG555" s="147" t="str">
        <f>IF(B555="","",(VLOOKUP(B555,'Tree height category'!$A$2:$C$83,2,FALSE)))</f>
        <v/>
      </c>
      <c r="AH555" s="148" t="str">
        <f>IF(B555="","",(VLOOKUP(B555,'Tree height category'!$A$2:$C$83,3,FALSE)))</f>
        <v/>
      </c>
      <c r="AI555" s="161"/>
      <c r="AJ555" s="161"/>
      <c r="AK555" s="161"/>
      <c r="AL555" s="162" t="str">
        <f>IF(B555="","",(VLOOKUP(B555,'Tree height category'!$A$2:$G$77,7,FALSE)))</f>
        <v/>
      </c>
      <c r="AM555" s="163"/>
    </row>
    <row r="556" spans="1:39" x14ac:dyDescent="0.25">
      <c r="A556" s="154">
        <f t="shared" si="103"/>
        <v>550</v>
      </c>
      <c r="B556" s="203"/>
      <c r="C556" s="209"/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7" t="str">
        <f>IF(V556="","",IF((VLOOKUP(V556,'Tree height category'!$E$2:$F$77,2,FALSE))=0,"",(VLOOKUP(V556,'Tree height category'!$E$2:$F$77,2,FALSE))))</f>
        <v/>
      </c>
      <c r="O556" s="207" t="str">
        <f>IF(B556="","",(IF('SEB Sheet'!B$11="","",VLOOKUP('SEB Sheet'!B$11,'IBRA %'!A$4:E$385,4,FALSE))))</f>
        <v/>
      </c>
      <c r="P556" s="27"/>
      <c r="Q556" s="136" t="str">
        <f t="shared" si="92"/>
        <v/>
      </c>
      <c r="R556" s="22">
        <f t="shared" si="93"/>
        <v>0</v>
      </c>
      <c r="S556" s="139" t="str">
        <f t="shared" si="94"/>
        <v/>
      </c>
      <c r="T556" s="39" t="str">
        <f t="shared" si="95"/>
        <v/>
      </c>
      <c r="U556" s="137" t="str">
        <f t="shared" si="96"/>
        <v/>
      </c>
      <c r="V556" s="24" t="str">
        <f>IF(B556="","",VLOOKUP(B556,'Tree height category'!$A$2:$E$83,5,FALSE))</f>
        <v/>
      </c>
      <c r="W556" s="137" t="str">
        <f t="shared" si="101"/>
        <v/>
      </c>
      <c r="X556" s="137" t="str">
        <f t="shared" si="102"/>
        <v/>
      </c>
      <c r="Y556" s="23" t="str">
        <f t="shared" si="97"/>
        <v/>
      </c>
      <c r="Z556" s="25" t="str">
        <f t="shared" si="98"/>
        <v/>
      </c>
      <c r="AA556" s="26" t="str">
        <f t="shared" si="99"/>
        <v/>
      </c>
      <c r="AB556" s="221" t="str">
        <f t="shared" si="100"/>
        <v/>
      </c>
      <c r="AC556" s="26" t="str">
        <f>IF(P556="","",('SEB Sheet'!$B$8*(AA556*P556)*(IF(C556="",1,C556))))</f>
        <v/>
      </c>
      <c r="AD556" s="158" t="str">
        <f>IF(P556="","",((AC556/'SEB Sheet'!$B$9*'SEB Sheet'!$B$5/1000*'SEB Sheet'!$B$7*'SEB Sheet'!$B$6))*1.055)</f>
        <v/>
      </c>
      <c r="AE556" s="146"/>
      <c r="AF556" s="146"/>
      <c r="AG556" s="147" t="str">
        <f>IF(B556="","",(VLOOKUP(B556,'Tree height category'!$A$2:$C$83,2,FALSE)))</f>
        <v/>
      </c>
      <c r="AH556" s="148" t="str">
        <f>IF(B556="","",(VLOOKUP(B556,'Tree height category'!$A$2:$C$83,3,FALSE)))</f>
        <v/>
      </c>
      <c r="AI556" s="161"/>
      <c r="AJ556" s="161"/>
      <c r="AK556" s="161"/>
      <c r="AL556" s="162" t="str">
        <f>IF(B556="","",(VLOOKUP(B556,'Tree height category'!$A$2:$G$77,7,FALSE)))</f>
        <v/>
      </c>
      <c r="AM556" s="163"/>
    </row>
    <row r="557" spans="1:39" x14ac:dyDescent="0.25">
      <c r="A557" s="154">
        <f t="shared" si="103"/>
        <v>551</v>
      </c>
      <c r="B557" s="203"/>
      <c r="C557" s="209"/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7" t="str">
        <f>IF(V557="","",IF((VLOOKUP(V557,'Tree height category'!$E$2:$F$77,2,FALSE))=0,"",(VLOOKUP(V557,'Tree height category'!$E$2:$F$77,2,FALSE))))</f>
        <v/>
      </c>
      <c r="O557" s="207" t="str">
        <f>IF(B557="","",(IF('SEB Sheet'!B$11="","",VLOOKUP('SEB Sheet'!B$11,'IBRA %'!A$4:E$385,4,FALSE))))</f>
        <v/>
      </c>
      <c r="P557" s="27"/>
      <c r="Q557" s="136" t="str">
        <f t="shared" si="92"/>
        <v/>
      </c>
      <c r="R557" s="22">
        <f t="shared" si="93"/>
        <v>0</v>
      </c>
      <c r="S557" s="139" t="str">
        <f t="shared" si="94"/>
        <v/>
      </c>
      <c r="T557" s="39" t="str">
        <f t="shared" si="95"/>
        <v/>
      </c>
      <c r="U557" s="137" t="str">
        <f t="shared" si="96"/>
        <v/>
      </c>
      <c r="V557" s="24" t="str">
        <f>IF(B557="","",VLOOKUP(B557,'Tree height category'!$A$2:$E$83,5,FALSE))</f>
        <v/>
      </c>
      <c r="W557" s="137" t="str">
        <f t="shared" si="101"/>
        <v/>
      </c>
      <c r="X557" s="137" t="str">
        <f t="shared" si="102"/>
        <v/>
      </c>
      <c r="Y557" s="23" t="str">
        <f t="shared" si="97"/>
        <v/>
      </c>
      <c r="Z557" s="25" t="str">
        <f t="shared" si="98"/>
        <v/>
      </c>
      <c r="AA557" s="26" t="str">
        <f t="shared" si="99"/>
        <v/>
      </c>
      <c r="AB557" s="221" t="str">
        <f t="shared" si="100"/>
        <v/>
      </c>
      <c r="AC557" s="26" t="str">
        <f>IF(P557="","",('SEB Sheet'!$B$8*(AA557*P557)*(IF(C557="",1,C557))))</f>
        <v/>
      </c>
      <c r="AD557" s="158" t="str">
        <f>IF(P557="","",((AC557/'SEB Sheet'!$B$9*'SEB Sheet'!$B$5/1000*'SEB Sheet'!$B$7*'SEB Sheet'!$B$6))*1.055)</f>
        <v/>
      </c>
      <c r="AE557" s="146"/>
      <c r="AF557" s="146"/>
      <c r="AG557" s="147" t="str">
        <f>IF(B557="","",(VLOOKUP(B557,'Tree height category'!$A$2:$C$83,2,FALSE)))</f>
        <v/>
      </c>
      <c r="AH557" s="148" t="str">
        <f>IF(B557="","",(VLOOKUP(B557,'Tree height category'!$A$2:$C$83,3,FALSE)))</f>
        <v/>
      </c>
      <c r="AI557" s="161"/>
      <c r="AJ557" s="161"/>
      <c r="AK557" s="161"/>
      <c r="AL557" s="162" t="str">
        <f>IF(B557="","",(VLOOKUP(B557,'Tree height category'!$A$2:$G$77,7,FALSE)))</f>
        <v/>
      </c>
      <c r="AM557" s="163"/>
    </row>
    <row r="558" spans="1:39" x14ac:dyDescent="0.25">
      <c r="A558" s="154">
        <f t="shared" si="103"/>
        <v>552</v>
      </c>
      <c r="B558" s="203"/>
      <c r="C558" s="209"/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7" t="str">
        <f>IF(V558="","",IF((VLOOKUP(V558,'Tree height category'!$E$2:$F$77,2,FALSE))=0,"",(VLOOKUP(V558,'Tree height category'!$E$2:$F$77,2,FALSE))))</f>
        <v/>
      </c>
      <c r="O558" s="207" t="str">
        <f>IF(B558="","",(IF('SEB Sheet'!B$11="","",VLOOKUP('SEB Sheet'!B$11,'IBRA %'!A$4:E$385,4,FALSE))))</f>
        <v/>
      </c>
      <c r="P558" s="27"/>
      <c r="Q558" s="136" t="str">
        <f t="shared" si="92"/>
        <v/>
      </c>
      <c r="R558" s="22">
        <f t="shared" si="93"/>
        <v>0</v>
      </c>
      <c r="S558" s="139" t="str">
        <f t="shared" si="94"/>
        <v/>
      </c>
      <c r="T558" s="39" t="str">
        <f t="shared" si="95"/>
        <v/>
      </c>
      <c r="U558" s="137" t="str">
        <f t="shared" si="96"/>
        <v/>
      </c>
      <c r="V558" s="24" t="str">
        <f>IF(B558="","",VLOOKUP(B558,'Tree height category'!$A$2:$E$83,5,FALSE))</f>
        <v/>
      </c>
      <c r="W558" s="137" t="str">
        <f t="shared" si="101"/>
        <v/>
      </c>
      <c r="X558" s="137" t="str">
        <f t="shared" si="102"/>
        <v/>
      </c>
      <c r="Y558" s="23" t="str">
        <f t="shared" si="97"/>
        <v/>
      </c>
      <c r="Z558" s="25" t="str">
        <f t="shared" si="98"/>
        <v/>
      </c>
      <c r="AA558" s="26" t="str">
        <f t="shared" si="99"/>
        <v/>
      </c>
      <c r="AB558" s="221" t="str">
        <f t="shared" si="100"/>
        <v/>
      </c>
      <c r="AC558" s="26" t="str">
        <f>IF(P558="","",('SEB Sheet'!$B$8*(AA558*P558)*(IF(C558="",1,C558))))</f>
        <v/>
      </c>
      <c r="AD558" s="158" t="str">
        <f>IF(P558="","",((AC558/'SEB Sheet'!$B$9*'SEB Sheet'!$B$5/1000*'SEB Sheet'!$B$7*'SEB Sheet'!$B$6))*1.055)</f>
        <v/>
      </c>
      <c r="AE558" s="146"/>
      <c r="AF558" s="146"/>
      <c r="AG558" s="147" t="str">
        <f>IF(B558="","",(VLOOKUP(B558,'Tree height category'!$A$2:$C$83,2,FALSE)))</f>
        <v/>
      </c>
      <c r="AH558" s="148" t="str">
        <f>IF(B558="","",(VLOOKUP(B558,'Tree height category'!$A$2:$C$83,3,FALSE)))</f>
        <v/>
      </c>
      <c r="AI558" s="161"/>
      <c r="AJ558" s="161"/>
      <c r="AK558" s="161"/>
      <c r="AL558" s="162" t="str">
        <f>IF(B558="","",(VLOOKUP(B558,'Tree height category'!$A$2:$G$77,7,FALSE)))</f>
        <v/>
      </c>
      <c r="AM558" s="163"/>
    </row>
    <row r="559" spans="1:39" x14ac:dyDescent="0.25">
      <c r="A559" s="154">
        <f t="shared" si="103"/>
        <v>553</v>
      </c>
      <c r="B559" s="203"/>
      <c r="C559" s="209"/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7" t="str">
        <f>IF(V559="","",IF((VLOOKUP(V559,'Tree height category'!$E$2:$F$77,2,FALSE))=0,"",(VLOOKUP(V559,'Tree height category'!$E$2:$F$77,2,FALSE))))</f>
        <v/>
      </c>
      <c r="O559" s="207" t="str">
        <f>IF(B559="","",(IF('SEB Sheet'!B$11="","",VLOOKUP('SEB Sheet'!B$11,'IBRA %'!A$4:E$385,4,FALSE))))</f>
        <v/>
      </c>
      <c r="P559" s="27"/>
      <c r="Q559" s="136" t="str">
        <f t="shared" si="92"/>
        <v/>
      </c>
      <c r="R559" s="22">
        <f t="shared" si="93"/>
        <v>0</v>
      </c>
      <c r="S559" s="139" t="str">
        <f t="shared" si="94"/>
        <v/>
      </c>
      <c r="T559" s="39" t="str">
        <f t="shared" si="95"/>
        <v/>
      </c>
      <c r="U559" s="137" t="str">
        <f t="shared" si="96"/>
        <v/>
      </c>
      <c r="V559" s="24" t="str">
        <f>IF(B559="","",VLOOKUP(B559,'Tree height category'!$A$2:$E$83,5,FALSE))</f>
        <v/>
      </c>
      <c r="W559" s="137" t="str">
        <f t="shared" si="101"/>
        <v/>
      </c>
      <c r="X559" s="137" t="str">
        <f t="shared" si="102"/>
        <v/>
      </c>
      <c r="Y559" s="23" t="str">
        <f t="shared" si="97"/>
        <v/>
      </c>
      <c r="Z559" s="25" t="str">
        <f t="shared" si="98"/>
        <v/>
      </c>
      <c r="AA559" s="26" t="str">
        <f t="shared" si="99"/>
        <v/>
      </c>
      <c r="AB559" s="221" t="str">
        <f t="shared" si="100"/>
        <v/>
      </c>
      <c r="AC559" s="26" t="str">
        <f>IF(P559="","",('SEB Sheet'!$B$8*(AA559*P559)*(IF(C559="",1,C559))))</f>
        <v/>
      </c>
      <c r="AD559" s="158" t="str">
        <f>IF(P559="","",((AC559/'SEB Sheet'!$B$9*'SEB Sheet'!$B$5/1000*'SEB Sheet'!$B$7*'SEB Sheet'!$B$6))*1.055)</f>
        <v/>
      </c>
      <c r="AE559" s="146"/>
      <c r="AF559" s="146"/>
      <c r="AG559" s="147" t="str">
        <f>IF(B559="","",(VLOOKUP(B559,'Tree height category'!$A$2:$C$83,2,FALSE)))</f>
        <v/>
      </c>
      <c r="AH559" s="148" t="str">
        <f>IF(B559="","",(VLOOKUP(B559,'Tree height category'!$A$2:$C$83,3,FALSE)))</f>
        <v/>
      </c>
      <c r="AI559" s="161"/>
      <c r="AJ559" s="161"/>
      <c r="AK559" s="161"/>
      <c r="AL559" s="162" t="str">
        <f>IF(B559="","",(VLOOKUP(B559,'Tree height category'!$A$2:$G$77,7,FALSE)))</f>
        <v/>
      </c>
      <c r="AM559" s="163"/>
    </row>
    <row r="560" spans="1:39" x14ac:dyDescent="0.25">
      <c r="A560" s="154">
        <f t="shared" si="103"/>
        <v>554</v>
      </c>
      <c r="B560" s="203"/>
      <c r="C560" s="209"/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7" t="str">
        <f>IF(V560="","",IF((VLOOKUP(V560,'Tree height category'!$E$2:$F$77,2,FALSE))=0,"",(VLOOKUP(V560,'Tree height category'!$E$2:$F$77,2,FALSE))))</f>
        <v/>
      </c>
      <c r="O560" s="207" t="str">
        <f>IF(B560="","",(IF('SEB Sheet'!B$11="","",VLOOKUP('SEB Sheet'!B$11,'IBRA %'!A$4:E$385,4,FALSE))))</f>
        <v/>
      </c>
      <c r="P560" s="27"/>
      <c r="Q560" s="136" t="str">
        <f t="shared" si="92"/>
        <v/>
      </c>
      <c r="R560" s="22">
        <f t="shared" si="93"/>
        <v>0</v>
      </c>
      <c r="S560" s="139" t="str">
        <f t="shared" si="94"/>
        <v/>
      </c>
      <c r="T560" s="39" t="str">
        <f t="shared" si="95"/>
        <v/>
      </c>
      <c r="U560" s="137" t="str">
        <f t="shared" si="96"/>
        <v/>
      </c>
      <c r="V560" s="24" t="str">
        <f>IF(B560="","",VLOOKUP(B560,'Tree height category'!$A$2:$E$83,5,FALSE))</f>
        <v/>
      </c>
      <c r="W560" s="137" t="str">
        <f t="shared" si="101"/>
        <v/>
      </c>
      <c r="X560" s="137" t="str">
        <f t="shared" si="102"/>
        <v/>
      </c>
      <c r="Y560" s="23" t="str">
        <f t="shared" si="97"/>
        <v/>
      </c>
      <c r="Z560" s="25" t="str">
        <f t="shared" si="98"/>
        <v/>
      </c>
      <c r="AA560" s="26" t="str">
        <f t="shared" si="99"/>
        <v/>
      </c>
      <c r="AB560" s="221" t="str">
        <f t="shared" si="100"/>
        <v/>
      </c>
      <c r="AC560" s="26" t="str">
        <f>IF(P560="","",('SEB Sheet'!$B$8*(AA560*P560)*(IF(C560="",1,C560))))</f>
        <v/>
      </c>
      <c r="AD560" s="158" t="str">
        <f>IF(P560="","",((AC560/'SEB Sheet'!$B$9*'SEB Sheet'!$B$5/1000*'SEB Sheet'!$B$7*'SEB Sheet'!$B$6))*1.055)</f>
        <v/>
      </c>
      <c r="AE560" s="146"/>
      <c r="AF560" s="146"/>
      <c r="AG560" s="147" t="str">
        <f>IF(B560="","",(VLOOKUP(B560,'Tree height category'!$A$2:$C$83,2,FALSE)))</f>
        <v/>
      </c>
      <c r="AH560" s="148" t="str">
        <f>IF(B560="","",(VLOOKUP(B560,'Tree height category'!$A$2:$C$83,3,FALSE)))</f>
        <v/>
      </c>
      <c r="AI560" s="161"/>
      <c r="AJ560" s="161"/>
      <c r="AK560" s="161"/>
      <c r="AL560" s="162" t="str">
        <f>IF(B560="","",(VLOOKUP(B560,'Tree height category'!$A$2:$G$77,7,FALSE)))</f>
        <v/>
      </c>
      <c r="AM560" s="163"/>
    </row>
    <row r="561" spans="1:39" x14ac:dyDescent="0.25">
      <c r="A561" s="154">
        <f t="shared" si="103"/>
        <v>555</v>
      </c>
      <c r="B561" s="203"/>
      <c r="C561" s="209"/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7" t="str">
        <f>IF(V561="","",IF((VLOOKUP(V561,'Tree height category'!$E$2:$F$77,2,FALSE))=0,"",(VLOOKUP(V561,'Tree height category'!$E$2:$F$77,2,FALSE))))</f>
        <v/>
      </c>
      <c r="O561" s="207" t="str">
        <f>IF(B561="","",(IF('SEB Sheet'!B$11="","",VLOOKUP('SEB Sheet'!B$11,'IBRA %'!A$4:E$385,4,FALSE))))</f>
        <v/>
      </c>
      <c r="P561" s="27"/>
      <c r="Q561" s="136" t="str">
        <f t="shared" si="92"/>
        <v/>
      </c>
      <c r="R561" s="22">
        <f t="shared" si="93"/>
        <v>0</v>
      </c>
      <c r="S561" s="139" t="str">
        <f t="shared" si="94"/>
        <v/>
      </c>
      <c r="T561" s="39" t="str">
        <f t="shared" si="95"/>
        <v/>
      </c>
      <c r="U561" s="137" t="str">
        <f t="shared" si="96"/>
        <v/>
      </c>
      <c r="V561" s="24" t="str">
        <f>IF(B561="","",VLOOKUP(B561,'Tree height category'!$A$2:$E$83,5,FALSE))</f>
        <v/>
      </c>
      <c r="W561" s="137" t="str">
        <f t="shared" si="101"/>
        <v/>
      </c>
      <c r="X561" s="137" t="str">
        <f t="shared" si="102"/>
        <v/>
      </c>
      <c r="Y561" s="23" t="str">
        <f t="shared" si="97"/>
        <v/>
      </c>
      <c r="Z561" s="25" t="str">
        <f t="shared" si="98"/>
        <v/>
      </c>
      <c r="AA561" s="26" t="str">
        <f t="shared" si="99"/>
        <v/>
      </c>
      <c r="AB561" s="221" t="str">
        <f t="shared" si="100"/>
        <v/>
      </c>
      <c r="AC561" s="26" t="str">
        <f>IF(P561="","",('SEB Sheet'!$B$8*(AA561*P561)*(IF(C561="",1,C561))))</f>
        <v/>
      </c>
      <c r="AD561" s="158" t="str">
        <f>IF(P561="","",((AC561/'SEB Sheet'!$B$9*'SEB Sheet'!$B$5/1000*'SEB Sheet'!$B$7*'SEB Sheet'!$B$6))*1.055)</f>
        <v/>
      </c>
      <c r="AE561" s="146"/>
      <c r="AF561" s="146"/>
      <c r="AG561" s="147" t="str">
        <f>IF(B561="","",(VLOOKUP(B561,'Tree height category'!$A$2:$C$83,2,FALSE)))</f>
        <v/>
      </c>
      <c r="AH561" s="148" t="str">
        <f>IF(B561="","",(VLOOKUP(B561,'Tree height category'!$A$2:$C$83,3,FALSE)))</f>
        <v/>
      </c>
      <c r="AI561" s="161"/>
      <c r="AJ561" s="161"/>
      <c r="AK561" s="161"/>
      <c r="AL561" s="162" t="str">
        <f>IF(B561="","",(VLOOKUP(B561,'Tree height category'!$A$2:$G$77,7,FALSE)))</f>
        <v/>
      </c>
      <c r="AM561" s="163"/>
    </row>
    <row r="562" spans="1:39" x14ac:dyDescent="0.25">
      <c r="A562" s="154">
        <f t="shared" si="103"/>
        <v>556</v>
      </c>
      <c r="B562" s="203"/>
      <c r="C562" s="209"/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7" t="str">
        <f>IF(V562="","",IF((VLOOKUP(V562,'Tree height category'!$E$2:$F$77,2,FALSE))=0,"",(VLOOKUP(V562,'Tree height category'!$E$2:$F$77,2,FALSE))))</f>
        <v/>
      </c>
      <c r="O562" s="207" t="str">
        <f>IF(B562="","",(IF('SEB Sheet'!B$11="","",VLOOKUP('SEB Sheet'!B$11,'IBRA %'!A$4:E$385,4,FALSE))))</f>
        <v/>
      </c>
      <c r="P562" s="27"/>
      <c r="Q562" s="136" t="str">
        <f t="shared" si="92"/>
        <v/>
      </c>
      <c r="R562" s="22">
        <f t="shared" si="93"/>
        <v>0</v>
      </c>
      <c r="S562" s="139" t="str">
        <f t="shared" si="94"/>
        <v/>
      </c>
      <c r="T562" s="39" t="str">
        <f t="shared" si="95"/>
        <v/>
      </c>
      <c r="U562" s="137" t="str">
        <f t="shared" si="96"/>
        <v/>
      </c>
      <c r="V562" s="24" t="str">
        <f>IF(B562="","",VLOOKUP(B562,'Tree height category'!$A$2:$E$83,5,FALSE))</f>
        <v/>
      </c>
      <c r="W562" s="137" t="str">
        <f t="shared" si="101"/>
        <v/>
      </c>
      <c r="X562" s="137" t="str">
        <f t="shared" si="102"/>
        <v/>
      </c>
      <c r="Y562" s="23" t="str">
        <f t="shared" si="97"/>
        <v/>
      </c>
      <c r="Z562" s="25" t="str">
        <f t="shared" si="98"/>
        <v/>
      </c>
      <c r="AA562" s="26" t="str">
        <f t="shared" si="99"/>
        <v/>
      </c>
      <c r="AB562" s="221" t="str">
        <f t="shared" si="100"/>
        <v/>
      </c>
      <c r="AC562" s="26" t="str">
        <f>IF(P562="","",('SEB Sheet'!$B$8*(AA562*P562)*(IF(C562="",1,C562))))</f>
        <v/>
      </c>
      <c r="AD562" s="158" t="str">
        <f>IF(P562="","",((AC562/'SEB Sheet'!$B$9*'SEB Sheet'!$B$5/1000*'SEB Sheet'!$B$7*'SEB Sheet'!$B$6))*1.055)</f>
        <v/>
      </c>
      <c r="AE562" s="146"/>
      <c r="AF562" s="146"/>
      <c r="AG562" s="147" t="str">
        <f>IF(B562="","",(VLOOKUP(B562,'Tree height category'!$A$2:$C$83,2,FALSE)))</f>
        <v/>
      </c>
      <c r="AH562" s="148" t="str">
        <f>IF(B562="","",(VLOOKUP(B562,'Tree height category'!$A$2:$C$83,3,FALSE)))</f>
        <v/>
      </c>
      <c r="AI562" s="161"/>
      <c r="AJ562" s="161"/>
      <c r="AK562" s="161"/>
      <c r="AL562" s="162" t="str">
        <f>IF(B562="","",(VLOOKUP(B562,'Tree height category'!$A$2:$G$77,7,FALSE)))</f>
        <v/>
      </c>
      <c r="AM562" s="163"/>
    </row>
    <row r="563" spans="1:39" x14ac:dyDescent="0.25">
      <c r="A563" s="154">
        <f t="shared" si="103"/>
        <v>557</v>
      </c>
      <c r="B563" s="203"/>
      <c r="C563" s="209"/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7" t="str">
        <f>IF(V563="","",IF((VLOOKUP(V563,'Tree height category'!$E$2:$F$77,2,FALSE))=0,"",(VLOOKUP(V563,'Tree height category'!$E$2:$F$77,2,FALSE))))</f>
        <v/>
      </c>
      <c r="O563" s="207" t="str">
        <f>IF(B563="","",(IF('SEB Sheet'!B$11="","",VLOOKUP('SEB Sheet'!B$11,'IBRA %'!A$4:E$385,4,FALSE))))</f>
        <v/>
      </c>
      <c r="P563" s="27"/>
      <c r="Q563" s="136" t="str">
        <f t="shared" si="92"/>
        <v/>
      </c>
      <c r="R563" s="22">
        <f t="shared" si="93"/>
        <v>0</v>
      </c>
      <c r="S563" s="139" t="str">
        <f t="shared" si="94"/>
        <v/>
      </c>
      <c r="T563" s="39" t="str">
        <f t="shared" si="95"/>
        <v/>
      </c>
      <c r="U563" s="137" t="str">
        <f t="shared" si="96"/>
        <v/>
      </c>
      <c r="V563" s="24" t="str">
        <f>IF(B563="","",VLOOKUP(B563,'Tree height category'!$A$2:$E$83,5,FALSE))</f>
        <v/>
      </c>
      <c r="W563" s="137" t="str">
        <f t="shared" si="101"/>
        <v/>
      </c>
      <c r="X563" s="137" t="str">
        <f t="shared" si="102"/>
        <v/>
      </c>
      <c r="Y563" s="23" t="str">
        <f t="shared" si="97"/>
        <v/>
      </c>
      <c r="Z563" s="25" t="str">
        <f t="shared" si="98"/>
        <v/>
      </c>
      <c r="AA563" s="26" t="str">
        <f t="shared" si="99"/>
        <v/>
      </c>
      <c r="AB563" s="221" t="str">
        <f t="shared" si="100"/>
        <v/>
      </c>
      <c r="AC563" s="26" t="str">
        <f>IF(P563="","",('SEB Sheet'!$B$8*(AA563*P563)*(IF(C563="",1,C563))))</f>
        <v/>
      </c>
      <c r="AD563" s="158" t="str">
        <f>IF(P563="","",((AC563/'SEB Sheet'!$B$9*'SEB Sheet'!$B$5/1000*'SEB Sheet'!$B$7*'SEB Sheet'!$B$6))*1.055)</f>
        <v/>
      </c>
      <c r="AE563" s="146"/>
      <c r="AF563" s="146"/>
      <c r="AG563" s="147" t="str">
        <f>IF(B563="","",(VLOOKUP(B563,'Tree height category'!$A$2:$C$83,2,FALSE)))</f>
        <v/>
      </c>
      <c r="AH563" s="148" t="str">
        <f>IF(B563="","",(VLOOKUP(B563,'Tree height category'!$A$2:$C$83,3,FALSE)))</f>
        <v/>
      </c>
      <c r="AI563" s="161"/>
      <c r="AJ563" s="161"/>
      <c r="AK563" s="161"/>
      <c r="AL563" s="162" t="str">
        <f>IF(B563="","",(VLOOKUP(B563,'Tree height category'!$A$2:$G$77,7,FALSE)))</f>
        <v/>
      </c>
      <c r="AM563" s="163"/>
    </row>
    <row r="564" spans="1:39" x14ac:dyDescent="0.25">
      <c r="A564" s="154">
        <f t="shared" si="103"/>
        <v>558</v>
      </c>
      <c r="B564" s="203"/>
      <c r="C564" s="209"/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7" t="str">
        <f>IF(V564="","",IF((VLOOKUP(V564,'Tree height category'!$E$2:$F$77,2,FALSE))=0,"",(VLOOKUP(V564,'Tree height category'!$E$2:$F$77,2,FALSE))))</f>
        <v/>
      </c>
      <c r="O564" s="207" t="str">
        <f>IF(B564="","",(IF('SEB Sheet'!B$11="","",VLOOKUP('SEB Sheet'!B$11,'IBRA %'!A$4:E$385,4,FALSE))))</f>
        <v/>
      </c>
      <c r="P564" s="27"/>
      <c r="Q564" s="136" t="str">
        <f t="shared" si="92"/>
        <v/>
      </c>
      <c r="R564" s="22">
        <f t="shared" si="93"/>
        <v>0</v>
      </c>
      <c r="S564" s="139" t="str">
        <f t="shared" si="94"/>
        <v/>
      </c>
      <c r="T564" s="39" t="str">
        <f t="shared" si="95"/>
        <v/>
      </c>
      <c r="U564" s="137" t="str">
        <f t="shared" si="96"/>
        <v/>
      </c>
      <c r="V564" s="24" t="str">
        <f>IF(B564="","",VLOOKUP(B564,'Tree height category'!$A$2:$E$83,5,FALSE))</f>
        <v/>
      </c>
      <c r="W564" s="137" t="str">
        <f t="shared" si="101"/>
        <v/>
      </c>
      <c r="X564" s="137" t="str">
        <f t="shared" si="102"/>
        <v/>
      </c>
      <c r="Y564" s="23" t="str">
        <f t="shared" si="97"/>
        <v/>
      </c>
      <c r="Z564" s="25" t="str">
        <f t="shared" si="98"/>
        <v/>
      </c>
      <c r="AA564" s="26" t="str">
        <f t="shared" si="99"/>
        <v/>
      </c>
      <c r="AB564" s="221" t="str">
        <f t="shared" si="100"/>
        <v/>
      </c>
      <c r="AC564" s="26" t="str">
        <f>IF(P564="","",('SEB Sheet'!$B$8*(AA564*P564)*(IF(C564="",1,C564))))</f>
        <v/>
      </c>
      <c r="AD564" s="158" t="str">
        <f>IF(P564="","",((AC564/'SEB Sheet'!$B$9*'SEB Sheet'!$B$5/1000*'SEB Sheet'!$B$7*'SEB Sheet'!$B$6))*1.055)</f>
        <v/>
      </c>
      <c r="AE564" s="146"/>
      <c r="AF564" s="146"/>
      <c r="AG564" s="147" t="str">
        <f>IF(B564="","",(VLOOKUP(B564,'Tree height category'!$A$2:$C$83,2,FALSE)))</f>
        <v/>
      </c>
      <c r="AH564" s="148" t="str">
        <f>IF(B564="","",(VLOOKUP(B564,'Tree height category'!$A$2:$C$83,3,FALSE)))</f>
        <v/>
      </c>
      <c r="AI564" s="161"/>
      <c r="AJ564" s="161"/>
      <c r="AK564" s="161"/>
      <c r="AL564" s="162" t="str">
        <f>IF(B564="","",(VLOOKUP(B564,'Tree height category'!$A$2:$G$77,7,FALSE)))</f>
        <v/>
      </c>
      <c r="AM564" s="163"/>
    </row>
    <row r="565" spans="1:39" x14ac:dyDescent="0.25">
      <c r="A565" s="154">
        <f t="shared" si="103"/>
        <v>559</v>
      </c>
      <c r="B565" s="203"/>
      <c r="C565" s="209"/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7" t="str">
        <f>IF(V565="","",IF((VLOOKUP(V565,'Tree height category'!$E$2:$F$77,2,FALSE))=0,"",(VLOOKUP(V565,'Tree height category'!$E$2:$F$77,2,FALSE))))</f>
        <v/>
      </c>
      <c r="O565" s="207" t="str">
        <f>IF(B565="","",(IF('SEB Sheet'!B$11="","",VLOOKUP('SEB Sheet'!B$11,'IBRA %'!A$4:E$385,4,FALSE))))</f>
        <v/>
      </c>
      <c r="P565" s="27"/>
      <c r="Q565" s="136" t="str">
        <f t="shared" si="92"/>
        <v/>
      </c>
      <c r="R565" s="22">
        <f t="shared" si="93"/>
        <v>0</v>
      </c>
      <c r="S565" s="139" t="str">
        <f t="shared" si="94"/>
        <v/>
      </c>
      <c r="T565" s="39" t="str">
        <f t="shared" si="95"/>
        <v/>
      </c>
      <c r="U565" s="137" t="str">
        <f t="shared" si="96"/>
        <v/>
      </c>
      <c r="V565" s="24" t="str">
        <f>IF(B565="","",VLOOKUP(B565,'Tree height category'!$A$2:$E$83,5,FALSE))</f>
        <v/>
      </c>
      <c r="W565" s="137" t="str">
        <f t="shared" si="101"/>
        <v/>
      </c>
      <c r="X565" s="137" t="str">
        <f t="shared" si="102"/>
        <v/>
      </c>
      <c r="Y565" s="23" t="str">
        <f t="shared" si="97"/>
        <v/>
      </c>
      <c r="Z565" s="25" t="str">
        <f t="shared" si="98"/>
        <v/>
      </c>
      <c r="AA565" s="26" t="str">
        <f t="shared" si="99"/>
        <v/>
      </c>
      <c r="AB565" s="221" t="str">
        <f t="shared" si="100"/>
        <v/>
      </c>
      <c r="AC565" s="26" t="str">
        <f>IF(P565="","",('SEB Sheet'!$B$8*(AA565*P565)*(IF(C565="",1,C565))))</f>
        <v/>
      </c>
      <c r="AD565" s="158" t="str">
        <f>IF(P565="","",((AC565/'SEB Sheet'!$B$9*'SEB Sheet'!$B$5/1000*'SEB Sheet'!$B$7*'SEB Sheet'!$B$6))*1.055)</f>
        <v/>
      </c>
      <c r="AE565" s="146"/>
      <c r="AF565" s="146"/>
      <c r="AG565" s="147" t="str">
        <f>IF(B565="","",(VLOOKUP(B565,'Tree height category'!$A$2:$C$83,2,FALSE)))</f>
        <v/>
      </c>
      <c r="AH565" s="148" t="str">
        <f>IF(B565="","",(VLOOKUP(B565,'Tree height category'!$A$2:$C$83,3,FALSE)))</f>
        <v/>
      </c>
      <c r="AI565" s="161"/>
      <c r="AJ565" s="161"/>
      <c r="AK565" s="161"/>
      <c r="AL565" s="162" t="str">
        <f>IF(B565="","",(VLOOKUP(B565,'Tree height category'!$A$2:$G$77,7,FALSE)))</f>
        <v/>
      </c>
      <c r="AM565" s="163"/>
    </row>
    <row r="566" spans="1:39" x14ac:dyDescent="0.25">
      <c r="A566" s="154">
        <f t="shared" si="103"/>
        <v>560</v>
      </c>
      <c r="B566" s="203"/>
      <c r="C566" s="209"/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7" t="str">
        <f>IF(V566="","",IF((VLOOKUP(V566,'Tree height category'!$E$2:$F$77,2,FALSE))=0,"",(VLOOKUP(V566,'Tree height category'!$E$2:$F$77,2,FALSE))))</f>
        <v/>
      </c>
      <c r="O566" s="207" t="str">
        <f>IF(B566="","",(IF('SEB Sheet'!B$11="","",VLOOKUP('SEB Sheet'!B$11,'IBRA %'!A$4:E$385,4,FALSE))))</f>
        <v/>
      </c>
      <c r="P566" s="27"/>
      <c r="Q566" s="136" t="str">
        <f t="shared" si="92"/>
        <v/>
      </c>
      <c r="R566" s="22">
        <f t="shared" si="93"/>
        <v>0</v>
      </c>
      <c r="S566" s="139" t="str">
        <f t="shared" si="94"/>
        <v/>
      </c>
      <c r="T566" s="39" t="str">
        <f t="shared" si="95"/>
        <v/>
      </c>
      <c r="U566" s="137" t="str">
        <f t="shared" si="96"/>
        <v/>
      </c>
      <c r="V566" s="24" t="str">
        <f>IF(B566="","",VLOOKUP(B566,'Tree height category'!$A$2:$E$83,5,FALSE))</f>
        <v/>
      </c>
      <c r="W566" s="137" t="str">
        <f t="shared" si="101"/>
        <v/>
      </c>
      <c r="X566" s="137" t="str">
        <f t="shared" si="102"/>
        <v/>
      </c>
      <c r="Y566" s="23" t="str">
        <f t="shared" si="97"/>
        <v/>
      </c>
      <c r="Z566" s="25" t="str">
        <f t="shared" si="98"/>
        <v/>
      </c>
      <c r="AA566" s="26" t="str">
        <f t="shared" si="99"/>
        <v/>
      </c>
      <c r="AB566" s="221" t="str">
        <f t="shared" si="100"/>
        <v/>
      </c>
      <c r="AC566" s="26" t="str">
        <f>IF(P566="","",('SEB Sheet'!$B$8*(AA566*P566)*(IF(C566="",1,C566))))</f>
        <v/>
      </c>
      <c r="AD566" s="158" t="str">
        <f>IF(P566="","",((AC566/'SEB Sheet'!$B$9*'SEB Sheet'!$B$5/1000*'SEB Sheet'!$B$7*'SEB Sheet'!$B$6))*1.055)</f>
        <v/>
      </c>
      <c r="AE566" s="146"/>
      <c r="AF566" s="146"/>
      <c r="AG566" s="147" t="str">
        <f>IF(B566="","",(VLOOKUP(B566,'Tree height category'!$A$2:$C$83,2,FALSE)))</f>
        <v/>
      </c>
      <c r="AH566" s="148" t="str">
        <f>IF(B566="","",(VLOOKUP(B566,'Tree height category'!$A$2:$C$83,3,FALSE)))</f>
        <v/>
      </c>
      <c r="AI566" s="161"/>
      <c r="AJ566" s="161"/>
      <c r="AK566" s="161"/>
      <c r="AL566" s="162" t="str">
        <f>IF(B566="","",(VLOOKUP(B566,'Tree height category'!$A$2:$G$77,7,FALSE)))</f>
        <v/>
      </c>
      <c r="AM566" s="163"/>
    </row>
    <row r="567" spans="1:39" x14ac:dyDescent="0.25">
      <c r="A567" s="154">
        <f t="shared" si="103"/>
        <v>561</v>
      </c>
      <c r="B567" s="203"/>
      <c r="C567" s="209"/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7" t="str">
        <f>IF(V567="","",IF((VLOOKUP(V567,'Tree height category'!$E$2:$F$77,2,FALSE))=0,"",(VLOOKUP(V567,'Tree height category'!$E$2:$F$77,2,FALSE))))</f>
        <v/>
      </c>
      <c r="O567" s="207" t="str">
        <f>IF(B567="","",(IF('SEB Sheet'!B$11="","",VLOOKUP('SEB Sheet'!B$11,'IBRA %'!A$4:E$385,4,FALSE))))</f>
        <v/>
      </c>
      <c r="P567" s="27"/>
      <c r="Q567" s="136" t="str">
        <f t="shared" si="92"/>
        <v/>
      </c>
      <c r="R567" s="22">
        <f t="shared" si="93"/>
        <v>0</v>
      </c>
      <c r="S567" s="139" t="str">
        <f t="shared" si="94"/>
        <v/>
      </c>
      <c r="T567" s="39" t="str">
        <f t="shared" si="95"/>
        <v/>
      </c>
      <c r="U567" s="137" t="str">
        <f t="shared" si="96"/>
        <v/>
      </c>
      <c r="V567" s="24" t="str">
        <f>IF(B567="","",VLOOKUP(B567,'Tree height category'!$A$2:$E$83,5,FALSE))</f>
        <v/>
      </c>
      <c r="W567" s="137" t="str">
        <f t="shared" si="101"/>
        <v/>
      </c>
      <c r="X567" s="137" t="str">
        <f t="shared" si="102"/>
        <v/>
      </c>
      <c r="Y567" s="23" t="str">
        <f t="shared" si="97"/>
        <v/>
      </c>
      <c r="Z567" s="25" t="str">
        <f t="shared" si="98"/>
        <v/>
      </c>
      <c r="AA567" s="26" t="str">
        <f t="shared" si="99"/>
        <v/>
      </c>
      <c r="AB567" s="221" t="str">
        <f t="shared" si="100"/>
        <v/>
      </c>
      <c r="AC567" s="26" t="str">
        <f>IF(P567="","",('SEB Sheet'!$B$8*(AA567*P567)*(IF(C567="",1,C567))))</f>
        <v/>
      </c>
      <c r="AD567" s="158" t="str">
        <f>IF(P567="","",((AC567/'SEB Sheet'!$B$9*'SEB Sheet'!$B$5/1000*'SEB Sheet'!$B$7*'SEB Sheet'!$B$6))*1.055)</f>
        <v/>
      </c>
      <c r="AE567" s="146"/>
      <c r="AF567" s="146"/>
      <c r="AG567" s="147" t="str">
        <f>IF(B567="","",(VLOOKUP(B567,'Tree height category'!$A$2:$C$83,2,FALSE)))</f>
        <v/>
      </c>
      <c r="AH567" s="148" t="str">
        <f>IF(B567="","",(VLOOKUP(B567,'Tree height category'!$A$2:$C$83,3,FALSE)))</f>
        <v/>
      </c>
      <c r="AI567" s="161"/>
      <c r="AJ567" s="161"/>
      <c r="AK567" s="161"/>
      <c r="AL567" s="162" t="str">
        <f>IF(B567="","",(VLOOKUP(B567,'Tree height category'!$A$2:$G$77,7,FALSE)))</f>
        <v/>
      </c>
      <c r="AM567" s="163"/>
    </row>
    <row r="568" spans="1:39" x14ac:dyDescent="0.25">
      <c r="A568" s="154">
        <f t="shared" si="103"/>
        <v>562</v>
      </c>
      <c r="B568" s="203"/>
      <c r="C568" s="209"/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7" t="str">
        <f>IF(V568="","",IF((VLOOKUP(V568,'Tree height category'!$E$2:$F$77,2,FALSE))=0,"",(VLOOKUP(V568,'Tree height category'!$E$2:$F$77,2,FALSE))))</f>
        <v/>
      </c>
      <c r="O568" s="207" t="str">
        <f>IF(B568="","",(IF('SEB Sheet'!B$11="","",VLOOKUP('SEB Sheet'!B$11,'IBRA %'!A$4:E$385,4,FALSE))))</f>
        <v/>
      </c>
      <c r="P568" s="27"/>
      <c r="Q568" s="136" t="str">
        <f t="shared" si="92"/>
        <v/>
      </c>
      <c r="R568" s="22">
        <f t="shared" si="93"/>
        <v>0</v>
      </c>
      <c r="S568" s="139" t="str">
        <f t="shared" si="94"/>
        <v/>
      </c>
      <c r="T568" s="39" t="str">
        <f t="shared" si="95"/>
        <v/>
      </c>
      <c r="U568" s="137" t="str">
        <f t="shared" si="96"/>
        <v/>
      </c>
      <c r="V568" s="24" t="str">
        <f>IF(B568="","",VLOOKUP(B568,'Tree height category'!$A$2:$E$83,5,FALSE))</f>
        <v/>
      </c>
      <c r="W568" s="137" t="str">
        <f t="shared" si="101"/>
        <v/>
      </c>
      <c r="X568" s="137" t="str">
        <f t="shared" si="102"/>
        <v/>
      </c>
      <c r="Y568" s="23" t="str">
        <f t="shared" si="97"/>
        <v/>
      </c>
      <c r="Z568" s="25" t="str">
        <f t="shared" si="98"/>
        <v/>
      </c>
      <c r="AA568" s="26" t="str">
        <f t="shared" si="99"/>
        <v/>
      </c>
      <c r="AB568" s="221" t="str">
        <f t="shared" si="100"/>
        <v/>
      </c>
      <c r="AC568" s="26" t="str">
        <f>IF(P568="","",('SEB Sheet'!$B$8*(AA568*P568)*(IF(C568="",1,C568))))</f>
        <v/>
      </c>
      <c r="AD568" s="158" t="str">
        <f>IF(P568="","",((AC568/'SEB Sheet'!$B$9*'SEB Sheet'!$B$5/1000*'SEB Sheet'!$B$7*'SEB Sheet'!$B$6))*1.055)</f>
        <v/>
      </c>
      <c r="AE568" s="146"/>
      <c r="AF568" s="146"/>
      <c r="AG568" s="147" t="str">
        <f>IF(B568="","",(VLOOKUP(B568,'Tree height category'!$A$2:$C$83,2,FALSE)))</f>
        <v/>
      </c>
      <c r="AH568" s="148" t="str">
        <f>IF(B568="","",(VLOOKUP(B568,'Tree height category'!$A$2:$C$83,3,FALSE)))</f>
        <v/>
      </c>
      <c r="AI568" s="161"/>
      <c r="AJ568" s="161"/>
      <c r="AK568" s="161"/>
      <c r="AL568" s="162" t="str">
        <f>IF(B568="","",(VLOOKUP(B568,'Tree height category'!$A$2:$G$77,7,FALSE)))</f>
        <v/>
      </c>
      <c r="AM568" s="163"/>
    </row>
    <row r="569" spans="1:39" x14ac:dyDescent="0.25">
      <c r="A569" s="154">
        <f t="shared" si="103"/>
        <v>563</v>
      </c>
      <c r="B569" s="203"/>
      <c r="C569" s="209"/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7" t="str">
        <f>IF(V569="","",IF((VLOOKUP(V569,'Tree height category'!$E$2:$F$77,2,FALSE))=0,"",(VLOOKUP(V569,'Tree height category'!$E$2:$F$77,2,FALSE))))</f>
        <v/>
      </c>
      <c r="O569" s="207" t="str">
        <f>IF(B569="","",(IF('SEB Sheet'!B$11="","",VLOOKUP('SEB Sheet'!B$11,'IBRA %'!A$4:E$385,4,FALSE))))</f>
        <v/>
      </c>
      <c r="P569" s="27"/>
      <c r="Q569" s="136" t="str">
        <f t="shared" si="92"/>
        <v/>
      </c>
      <c r="R569" s="22">
        <f t="shared" si="93"/>
        <v>0</v>
      </c>
      <c r="S569" s="139" t="str">
        <f t="shared" si="94"/>
        <v/>
      </c>
      <c r="T569" s="39" t="str">
        <f t="shared" si="95"/>
        <v/>
      </c>
      <c r="U569" s="137" t="str">
        <f t="shared" si="96"/>
        <v/>
      </c>
      <c r="V569" s="24" t="str">
        <f>IF(B569="","",VLOOKUP(B569,'Tree height category'!$A$2:$E$83,5,FALSE))</f>
        <v/>
      </c>
      <c r="W569" s="137" t="str">
        <f t="shared" si="101"/>
        <v/>
      </c>
      <c r="X569" s="137" t="str">
        <f t="shared" si="102"/>
        <v/>
      </c>
      <c r="Y569" s="23" t="str">
        <f t="shared" si="97"/>
        <v/>
      </c>
      <c r="Z569" s="25" t="str">
        <f t="shared" si="98"/>
        <v/>
      </c>
      <c r="AA569" s="26" t="str">
        <f t="shared" si="99"/>
        <v/>
      </c>
      <c r="AB569" s="221" t="str">
        <f t="shared" si="100"/>
        <v/>
      </c>
      <c r="AC569" s="26" t="str">
        <f>IF(P569="","",('SEB Sheet'!$B$8*(AA569*P569)*(IF(C569="",1,C569))))</f>
        <v/>
      </c>
      <c r="AD569" s="158" t="str">
        <f>IF(P569="","",((AC569/'SEB Sheet'!$B$9*'SEB Sheet'!$B$5/1000*'SEB Sheet'!$B$7*'SEB Sheet'!$B$6))*1.055)</f>
        <v/>
      </c>
      <c r="AE569" s="146"/>
      <c r="AF569" s="146"/>
      <c r="AG569" s="147" t="str">
        <f>IF(B569="","",(VLOOKUP(B569,'Tree height category'!$A$2:$C$83,2,FALSE)))</f>
        <v/>
      </c>
      <c r="AH569" s="148" t="str">
        <f>IF(B569="","",(VLOOKUP(B569,'Tree height category'!$A$2:$C$83,3,FALSE)))</f>
        <v/>
      </c>
      <c r="AI569" s="161"/>
      <c r="AJ569" s="161"/>
      <c r="AK569" s="161"/>
      <c r="AL569" s="162" t="str">
        <f>IF(B569="","",(VLOOKUP(B569,'Tree height category'!$A$2:$G$77,7,FALSE)))</f>
        <v/>
      </c>
      <c r="AM569" s="163"/>
    </row>
    <row r="570" spans="1:39" x14ac:dyDescent="0.25">
      <c r="A570" s="154">
        <f t="shared" si="103"/>
        <v>564</v>
      </c>
      <c r="B570" s="203"/>
      <c r="C570" s="209"/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7" t="str">
        <f>IF(V570="","",IF((VLOOKUP(V570,'Tree height category'!$E$2:$F$77,2,FALSE))=0,"",(VLOOKUP(V570,'Tree height category'!$E$2:$F$77,2,FALSE))))</f>
        <v/>
      </c>
      <c r="O570" s="207" t="str">
        <f>IF(B570="","",(IF('SEB Sheet'!B$11="","",VLOOKUP('SEB Sheet'!B$11,'IBRA %'!A$4:E$385,4,FALSE))))</f>
        <v/>
      </c>
      <c r="P570" s="27"/>
      <c r="Q570" s="136" t="str">
        <f t="shared" si="92"/>
        <v/>
      </c>
      <c r="R570" s="22">
        <f t="shared" si="93"/>
        <v>0</v>
      </c>
      <c r="S570" s="139" t="str">
        <f t="shared" si="94"/>
        <v/>
      </c>
      <c r="T570" s="39" t="str">
        <f t="shared" si="95"/>
        <v/>
      </c>
      <c r="U570" s="137" t="str">
        <f t="shared" si="96"/>
        <v/>
      </c>
      <c r="V570" s="24" t="str">
        <f>IF(B570="","",VLOOKUP(B570,'Tree height category'!$A$2:$E$83,5,FALSE))</f>
        <v/>
      </c>
      <c r="W570" s="137" t="str">
        <f t="shared" si="101"/>
        <v/>
      </c>
      <c r="X570" s="137" t="str">
        <f t="shared" si="102"/>
        <v/>
      </c>
      <c r="Y570" s="23" t="str">
        <f t="shared" si="97"/>
        <v/>
      </c>
      <c r="Z570" s="25" t="str">
        <f t="shared" si="98"/>
        <v/>
      </c>
      <c r="AA570" s="26" t="str">
        <f t="shared" si="99"/>
        <v/>
      </c>
      <c r="AB570" s="221" t="str">
        <f t="shared" si="100"/>
        <v/>
      </c>
      <c r="AC570" s="26" t="str">
        <f>IF(P570="","",('SEB Sheet'!$B$8*(AA570*P570)*(IF(C570="",1,C570))))</f>
        <v/>
      </c>
      <c r="AD570" s="158" t="str">
        <f>IF(P570="","",((AC570/'SEB Sheet'!$B$9*'SEB Sheet'!$B$5/1000*'SEB Sheet'!$B$7*'SEB Sheet'!$B$6))*1.055)</f>
        <v/>
      </c>
      <c r="AE570" s="146"/>
      <c r="AF570" s="146"/>
      <c r="AG570" s="147" t="str">
        <f>IF(B570="","",(VLOOKUP(B570,'Tree height category'!$A$2:$C$83,2,FALSE)))</f>
        <v/>
      </c>
      <c r="AH570" s="148" t="str">
        <f>IF(B570="","",(VLOOKUP(B570,'Tree height category'!$A$2:$C$83,3,FALSE)))</f>
        <v/>
      </c>
      <c r="AI570" s="161"/>
      <c r="AJ570" s="161"/>
      <c r="AK570" s="161"/>
      <c r="AL570" s="162" t="str">
        <f>IF(B570="","",(VLOOKUP(B570,'Tree height category'!$A$2:$G$77,7,FALSE)))</f>
        <v/>
      </c>
      <c r="AM570" s="163"/>
    </row>
    <row r="571" spans="1:39" x14ac:dyDescent="0.25">
      <c r="A571" s="154">
        <f t="shared" si="103"/>
        <v>565</v>
      </c>
      <c r="B571" s="203"/>
      <c r="C571" s="209"/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7" t="str">
        <f>IF(V571="","",IF((VLOOKUP(V571,'Tree height category'!$E$2:$F$77,2,FALSE))=0,"",(VLOOKUP(V571,'Tree height category'!$E$2:$F$77,2,FALSE))))</f>
        <v/>
      </c>
      <c r="O571" s="207" t="str">
        <f>IF(B571="","",(IF('SEB Sheet'!B$11="","",VLOOKUP('SEB Sheet'!B$11,'IBRA %'!A$4:E$385,4,FALSE))))</f>
        <v/>
      </c>
      <c r="P571" s="27"/>
      <c r="Q571" s="136" t="str">
        <f t="shared" si="92"/>
        <v/>
      </c>
      <c r="R571" s="22">
        <f t="shared" si="93"/>
        <v>0</v>
      </c>
      <c r="S571" s="139" t="str">
        <f t="shared" si="94"/>
        <v/>
      </c>
      <c r="T571" s="39" t="str">
        <f t="shared" si="95"/>
        <v/>
      </c>
      <c r="U571" s="137" t="str">
        <f t="shared" si="96"/>
        <v/>
      </c>
      <c r="V571" s="24" t="str">
        <f>IF(B571="","",VLOOKUP(B571,'Tree height category'!$A$2:$E$83,5,FALSE))</f>
        <v/>
      </c>
      <c r="W571" s="137" t="str">
        <f t="shared" si="101"/>
        <v/>
      </c>
      <c r="X571" s="137" t="str">
        <f t="shared" si="102"/>
        <v/>
      </c>
      <c r="Y571" s="23" t="str">
        <f t="shared" si="97"/>
        <v/>
      </c>
      <c r="Z571" s="25" t="str">
        <f t="shared" si="98"/>
        <v/>
      </c>
      <c r="AA571" s="26" t="str">
        <f t="shared" si="99"/>
        <v/>
      </c>
      <c r="AB571" s="221" t="str">
        <f t="shared" si="100"/>
        <v/>
      </c>
      <c r="AC571" s="26" t="str">
        <f>IF(P571="","",('SEB Sheet'!$B$8*(AA571*P571)*(IF(C571="",1,C571))))</f>
        <v/>
      </c>
      <c r="AD571" s="158" t="str">
        <f>IF(P571="","",((AC571/'SEB Sheet'!$B$9*'SEB Sheet'!$B$5/1000*'SEB Sheet'!$B$7*'SEB Sheet'!$B$6))*1.055)</f>
        <v/>
      </c>
      <c r="AE571" s="146"/>
      <c r="AF571" s="146"/>
      <c r="AG571" s="147" t="str">
        <f>IF(B571="","",(VLOOKUP(B571,'Tree height category'!$A$2:$C$83,2,FALSE)))</f>
        <v/>
      </c>
      <c r="AH571" s="148" t="str">
        <f>IF(B571="","",(VLOOKUP(B571,'Tree height category'!$A$2:$C$83,3,FALSE)))</f>
        <v/>
      </c>
      <c r="AI571" s="161"/>
      <c r="AJ571" s="161"/>
      <c r="AK571" s="161"/>
      <c r="AL571" s="162" t="str">
        <f>IF(B571="","",(VLOOKUP(B571,'Tree height category'!$A$2:$G$77,7,FALSE)))</f>
        <v/>
      </c>
      <c r="AM571" s="163"/>
    </row>
    <row r="572" spans="1:39" x14ac:dyDescent="0.25">
      <c r="A572" s="154">
        <f t="shared" si="103"/>
        <v>566</v>
      </c>
      <c r="B572" s="203"/>
      <c r="C572" s="209"/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7" t="str">
        <f>IF(V572="","",IF((VLOOKUP(V572,'Tree height category'!$E$2:$F$77,2,FALSE))=0,"",(VLOOKUP(V572,'Tree height category'!$E$2:$F$77,2,FALSE))))</f>
        <v/>
      </c>
      <c r="O572" s="207" t="str">
        <f>IF(B572="","",(IF('SEB Sheet'!B$11="","",VLOOKUP('SEB Sheet'!B$11,'IBRA %'!A$4:E$385,4,FALSE))))</f>
        <v/>
      </c>
      <c r="P572" s="27"/>
      <c r="Q572" s="136" t="str">
        <f t="shared" si="92"/>
        <v/>
      </c>
      <c r="R572" s="22">
        <f t="shared" si="93"/>
        <v>0</v>
      </c>
      <c r="S572" s="139" t="str">
        <f t="shared" si="94"/>
        <v/>
      </c>
      <c r="T572" s="39" t="str">
        <f t="shared" si="95"/>
        <v/>
      </c>
      <c r="U572" s="137" t="str">
        <f t="shared" si="96"/>
        <v/>
      </c>
      <c r="V572" s="24" t="str">
        <f>IF(B572="","",VLOOKUP(B572,'Tree height category'!$A$2:$E$83,5,FALSE))</f>
        <v/>
      </c>
      <c r="W572" s="137" t="str">
        <f t="shared" si="101"/>
        <v/>
      </c>
      <c r="X572" s="137" t="str">
        <f t="shared" si="102"/>
        <v/>
      </c>
      <c r="Y572" s="23" t="str">
        <f t="shared" si="97"/>
        <v/>
      </c>
      <c r="Z572" s="25" t="str">
        <f t="shared" si="98"/>
        <v/>
      </c>
      <c r="AA572" s="26" t="str">
        <f t="shared" si="99"/>
        <v/>
      </c>
      <c r="AB572" s="221" t="str">
        <f t="shared" si="100"/>
        <v/>
      </c>
      <c r="AC572" s="26" t="str">
        <f>IF(P572="","",('SEB Sheet'!$B$8*(AA572*P572)*(IF(C572="",1,C572))))</f>
        <v/>
      </c>
      <c r="AD572" s="158" t="str">
        <f>IF(P572="","",((AC572/'SEB Sheet'!$B$9*'SEB Sheet'!$B$5/1000*'SEB Sheet'!$B$7*'SEB Sheet'!$B$6))*1.055)</f>
        <v/>
      </c>
      <c r="AE572" s="146"/>
      <c r="AF572" s="146"/>
      <c r="AG572" s="147" t="str">
        <f>IF(B572="","",(VLOOKUP(B572,'Tree height category'!$A$2:$C$83,2,FALSE)))</f>
        <v/>
      </c>
      <c r="AH572" s="148" t="str">
        <f>IF(B572="","",(VLOOKUP(B572,'Tree height category'!$A$2:$C$83,3,FALSE)))</f>
        <v/>
      </c>
      <c r="AI572" s="161"/>
      <c r="AJ572" s="161"/>
      <c r="AK572" s="161"/>
      <c r="AL572" s="162" t="str">
        <f>IF(B572="","",(VLOOKUP(B572,'Tree height category'!$A$2:$G$77,7,FALSE)))</f>
        <v/>
      </c>
      <c r="AM572" s="163"/>
    </row>
    <row r="573" spans="1:39" x14ac:dyDescent="0.25">
      <c r="A573" s="154">
        <f t="shared" si="103"/>
        <v>567</v>
      </c>
      <c r="B573" s="203"/>
      <c r="C573" s="209"/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7" t="str">
        <f>IF(V573="","",IF((VLOOKUP(V573,'Tree height category'!$E$2:$F$77,2,FALSE))=0,"",(VLOOKUP(V573,'Tree height category'!$E$2:$F$77,2,FALSE))))</f>
        <v/>
      </c>
      <c r="O573" s="207" t="str">
        <f>IF(B573="","",(IF('SEB Sheet'!B$11="","",VLOOKUP('SEB Sheet'!B$11,'IBRA %'!A$4:E$385,4,FALSE))))</f>
        <v/>
      </c>
      <c r="P573" s="27"/>
      <c r="Q573" s="136" t="str">
        <f t="shared" si="92"/>
        <v/>
      </c>
      <c r="R573" s="22">
        <f t="shared" si="93"/>
        <v>0</v>
      </c>
      <c r="S573" s="139" t="str">
        <f t="shared" si="94"/>
        <v/>
      </c>
      <c r="T573" s="39" t="str">
        <f t="shared" si="95"/>
        <v/>
      </c>
      <c r="U573" s="137" t="str">
        <f t="shared" si="96"/>
        <v/>
      </c>
      <c r="V573" s="24" t="str">
        <f>IF(B573="","",VLOOKUP(B573,'Tree height category'!$A$2:$E$83,5,FALSE))</f>
        <v/>
      </c>
      <c r="W573" s="137" t="str">
        <f t="shared" si="101"/>
        <v/>
      </c>
      <c r="X573" s="137" t="str">
        <f t="shared" si="102"/>
        <v/>
      </c>
      <c r="Y573" s="23" t="str">
        <f t="shared" si="97"/>
        <v/>
      </c>
      <c r="Z573" s="25" t="str">
        <f t="shared" si="98"/>
        <v/>
      </c>
      <c r="AA573" s="26" t="str">
        <f t="shared" si="99"/>
        <v/>
      </c>
      <c r="AB573" s="221" t="str">
        <f t="shared" si="100"/>
        <v/>
      </c>
      <c r="AC573" s="26" t="str">
        <f>IF(P573="","",('SEB Sheet'!$B$8*(AA573*P573)*(IF(C573="",1,C573))))</f>
        <v/>
      </c>
      <c r="AD573" s="158" t="str">
        <f>IF(P573="","",((AC573/'SEB Sheet'!$B$9*'SEB Sheet'!$B$5/1000*'SEB Sheet'!$B$7*'SEB Sheet'!$B$6))*1.055)</f>
        <v/>
      </c>
      <c r="AE573" s="146"/>
      <c r="AF573" s="146"/>
      <c r="AG573" s="147" t="str">
        <f>IF(B573="","",(VLOOKUP(B573,'Tree height category'!$A$2:$C$83,2,FALSE)))</f>
        <v/>
      </c>
      <c r="AH573" s="148" t="str">
        <f>IF(B573="","",(VLOOKUP(B573,'Tree height category'!$A$2:$C$83,3,FALSE)))</f>
        <v/>
      </c>
      <c r="AI573" s="161"/>
      <c r="AJ573" s="161"/>
      <c r="AK573" s="161"/>
      <c r="AL573" s="162" t="str">
        <f>IF(B573="","",(VLOOKUP(B573,'Tree height category'!$A$2:$G$77,7,FALSE)))</f>
        <v/>
      </c>
      <c r="AM573" s="163"/>
    </row>
    <row r="574" spans="1:39" x14ac:dyDescent="0.25">
      <c r="A574" s="154">
        <f t="shared" si="103"/>
        <v>568</v>
      </c>
      <c r="B574" s="203"/>
      <c r="C574" s="209"/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7" t="str">
        <f>IF(V574="","",IF((VLOOKUP(V574,'Tree height category'!$E$2:$F$77,2,FALSE))=0,"",(VLOOKUP(V574,'Tree height category'!$E$2:$F$77,2,FALSE))))</f>
        <v/>
      </c>
      <c r="O574" s="207" t="str">
        <f>IF(B574="","",(IF('SEB Sheet'!B$11="","",VLOOKUP('SEB Sheet'!B$11,'IBRA %'!A$4:E$385,4,FALSE))))</f>
        <v/>
      </c>
      <c r="P574" s="27"/>
      <c r="Q574" s="136" t="str">
        <f t="shared" si="92"/>
        <v/>
      </c>
      <c r="R574" s="22">
        <f t="shared" si="93"/>
        <v>0</v>
      </c>
      <c r="S574" s="139" t="str">
        <f t="shared" si="94"/>
        <v/>
      </c>
      <c r="T574" s="39" t="str">
        <f t="shared" si="95"/>
        <v/>
      </c>
      <c r="U574" s="137" t="str">
        <f t="shared" si="96"/>
        <v/>
      </c>
      <c r="V574" s="24" t="str">
        <f>IF(B574="","",VLOOKUP(B574,'Tree height category'!$A$2:$E$83,5,FALSE))</f>
        <v/>
      </c>
      <c r="W574" s="137" t="str">
        <f t="shared" si="101"/>
        <v/>
      </c>
      <c r="X574" s="137" t="str">
        <f t="shared" si="102"/>
        <v/>
      </c>
      <c r="Y574" s="23" t="str">
        <f t="shared" si="97"/>
        <v/>
      </c>
      <c r="Z574" s="25" t="str">
        <f t="shared" si="98"/>
        <v/>
      </c>
      <c r="AA574" s="26" t="str">
        <f t="shared" si="99"/>
        <v/>
      </c>
      <c r="AB574" s="221" t="str">
        <f t="shared" si="100"/>
        <v/>
      </c>
      <c r="AC574" s="26" t="str">
        <f>IF(P574="","",('SEB Sheet'!$B$8*(AA574*P574)*(IF(C574="",1,C574))))</f>
        <v/>
      </c>
      <c r="AD574" s="158" t="str">
        <f>IF(P574="","",((AC574/'SEB Sheet'!$B$9*'SEB Sheet'!$B$5/1000*'SEB Sheet'!$B$7*'SEB Sheet'!$B$6))*1.055)</f>
        <v/>
      </c>
      <c r="AE574" s="146"/>
      <c r="AF574" s="146"/>
      <c r="AG574" s="147" t="str">
        <f>IF(B574="","",(VLOOKUP(B574,'Tree height category'!$A$2:$C$83,2,FALSE)))</f>
        <v/>
      </c>
      <c r="AH574" s="148" t="str">
        <f>IF(B574="","",(VLOOKUP(B574,'Tree height category'!$A$2:$C$83,3,FALSE)))</f>
        <v/>
      </c>
      <c r="AI574" s="161"/>
      <c r="AJ574" s="161"/>
      <c r="AK574" s="161"/>
      <c r="AL574" s="162" t="str">
        <f>IF(B574="","",(VLOOKUP(B574,'Tree height category'!$A$2:$G$77,7,FALSE)))</f>
        <v/>
      </c>
      <c r="AM574" s="163"/>
    </row>
    <row r="575" spans="1:39" x14ac:dyDescent="0.25">
      <c r="A575" s="154">
        <f t="shared" si="103"/>
        <v>569</v>
      </c>
      <c r="B575" s="203"/>
      <c r="C575" s="209"/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7" t="str">
        <f>IF(V575="","",IF((VLOOKUP(V575,'Tree height category'!$E$2:$F$77,2,FALSE))=0,"",(VLOOKUP(V575,'Tree height category'!$E$2:$F$77,2,FALSE))))</f>
        <v/>
      </c>
      <c r="O575" s="207" t="str">
        <f>IF(B575="","",(IF('SEB Sheet'!B$11="","",VLOOKUP('SEB Sheet'!B$11,'IBRA %'!A$4:E$385,4,FALSE))))</f>
        <v/>
      </c>
      <c r="P575" s="27"/>
      <c r="Q575" s="136" t="str">
        <f t="shared" si="92"/>
        <v/>
      </c>
      <c r="R575" s="22">
        <f t="shared" si="93"/>
        <v>0</v>
      </c>
      <c r="S575" s="139" t="str">
        <f t="shared" si="94"/>
        <v/>
      </c>
      <c r="T575" s="39" t="str">
        <f t="shared" si="95"/>
        <v/>
      </c>
      <c r="U575" s="137" t="str">
        <f t="shared" si="96"/>
        <v/>
      </c>
      <c r="V575" s="24" t="str">
        <f>IF(B575="","",VLOOKUP(B575,'Tree height category'!$A$2:$E$83,5,FALSE))</f>
        <v/>
      </c>
      <c r="W575" s="137" t="str">
        <f t="shared" si="101"/>
        <v/>
      </c>
      <c r="X575" s="137" t="str">
        <f t="shared" si="102"/>
        <v/>
      </c>
      <c r="Y575" s="23" t="str">
        <f t="shared" si="97"/>
        <v/>
      </c>
      <c r="Z575" s="25" t="str">
        <f t="shared" si="98"/>
        <v/>
      </c>
      <c r="AA575" s="26" t="str">
        <f t="shared" si="99"/>
        <v/>
      </c>
      <c r="AB575" s="221" t="str">
        <f t="shared" si="100"/>
        <v/>
      </c>
      <c r="AC575" s="26" t="str">
        <f>IF(P575="","",('SEB Sheet'!$B$8*(AA575*P575)*(IF(C575="",1,C575))))</f>
        <v/>
      </c>
      <c r="AD575" s="158" t="str">
        <f>IF(P575="","",((AC575/'SEB Sheet'!$B$9*'SEB Sheet'!$B$5/1000*'SEB Sheet'!$B$7*'SEB Sheet'!$B$6))*1.055)</f>
        <v/>
      </c>
      <c r="AE575" s="146"/>
      <c r="AF575" s="146"/>
      <c r="AG575" s="147" t="str">
        <f>IF(B575="","",(VLOOKUP(B575,'Tree height category'!$A$2:$C$83,2,FALSE)))</f>
        <v/>
      </c>
      <c r="AH575" s="148" t="str">
        <f>IF(B575="","",(VLOOKUP(B575,'Tree height category'!$A$2:$C$83,3,FALSE)))</f>
        <v/>
      </c>
      <c r="AI575" s="161"/>
      <c r="AJ575" s="161"/>
      <c r="AK575" s="161"/>
      <c r="AL575" s="162" t="str">
        <f>IF(B575="","",(VLOOKUP(B575,'Tree height category'!$A$2:$G$77,7,FALSE)))</f>
        <v/>
      </c>
      <c r="AM575" s="163"/>
    </row>
    <row r="576" spans="1:39" x14ac:dyDescent="0.25">
      <c r="A576" s="154">
        <f t="shared" si="103"/>
        <v>570</v>
      </c>
      <c r="B576" s="203"/>
      <c r="C576" s="209"/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7" t="str">
        <f>IF(V576="","",IF((VLOOKUP(V576,'Tree height category'!$E$2:$F$77,2,FALSE))=0,"",(VLOOKUP(V576,'Tree height category'!$E$2:$F$77,2,FALSE))))</f>
        <v/>
      </c>
      <c r="O576" s="207" t="str">
        <f>IF(B576="","",(IF('SEB Sheet'!B$11="","",VLOOKUP('SEB Sheet'!B$11,'IBRA %'!A$4:E$385,4,FALSE))))</f>
        <v/>
      </c>
      <c r="P576" s="27"/>
      <c r="Q576" s="136" t="str">
        <f t="shared" si="92"/>
        <v/>
      </c>
      <c r="R576" s="22">
        <f t="shared" si="93"/>
        <v>0</v>
      </c>
      <c r="S576" s="139" t="str">
        <f t="shared" si="94"/>
        <v/>
      </c>
      <c r="T576" s="39" t="str">
        <f t="shared" si="95"/>
        <v/>
      </c>
      <c r="U576" s="137" t="str">
        <f t="shared" si="96"/>
        <v/>
      </c>
      <c r="V576" s="24" t="str">
        <f>IF(B576="","",VLOOKUP(B576,'Tree height category'!$A$2:$E$83,5,FALSE))</f>
        <v/>
      </c>
      <c r="W576" s="137" t="str">
        <f t="shared" si="101"/>
        <v/>
      </c>
      <c r="X576" s="137" t="str">
        <f t="shared" si="102"/>
        <v/>
      </c>
      <c r="Y576" s="23" t="str">
        <f t="shared" si="97"/>
        <v/>
      </c>
      <c r="Z576" s="25" t="str">
        <f t="shared" si="98"/>
        <v/>
      </c>
      <c r="AA576" s="26" t="str">
        <f t="shared" si="99"/>
        <v/>
      </c>
      <c r="AB576" s="221" t="str">
        <f t="shared" si="100"/>
        <v/>
      </c>
      <c r="AC576" s="26" t="str">
        <f>IF(P576="","",('SEB Sheet'!$B$8*(AA576*P576)*(IF(C576="",1,C576))))</f>
        <v/>
      </c>
      <c r="AD576" s="158" t="str">
        <f>IF(P576="","",((AC576/'SEB Sheet'!$B$9*'SEB Sheet'!$B$5/1000*'SEB Sheet'!$B$7*'SEB Sheet'!$B$6))*1.055)</f>
        <v/>
      </c>
      <c r="AE576" s="146"/>
      <c r="AF576" s="146"/>
      <c r="AG576" s="147" t="str">
        <f>IF(B576="","",(VLOOKUP(B576,'Tree height category'!$A$2:$C$83,2,FALSE)))</f>
        <v/>
      </c>
      <c r="AH576" s="148" t="str">
        <f>IF(B576="","",(VLOOKUP(B576,'Tree height category'!$A$2:$C$83,3,FALSE)))</f>
        <v/>
      </c>
      <c r="AI576" s="161"/>
      <c r="AJ576" s="161"/>
      <c r="AK576" s="161"/>
      <c r="AL576" s="162" t="str">
        <f>IF(B576="","",(VLOOKUP(B576,'Tree height category'!$A$2:$G$77,7,FALSE)))</f>
        <v/>
      </c>
      <c r="AM576" s="163"/>
    </row>
    <row r="577" spans="1:39" x14ac:dyDescent="0.25">
      <c r="A577" s="154">
        <f t="shared" si="103"/>
        <v>571</v>
      </c>
      <c r="B577" s="203"/>
      <c r="C577" s="209"/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7" t="str">
        <f>IF(V577="","",IF((VLOOKUP(V577,'Tree height category'!$E$2:$F$77,2,FALSE))=0,"",(VLOOKUP(V577,'Tree height category'!$E$2:$F$77,2,FALSE))))</f>
        <v/>
      </c>
      <c r="O577" s="207" t="str">
        <f>IF(B577="","",(IF('SEB Sheet'!B$11="","",VLOOKUP('SEB Sheet'!B$11,'IBRA %'!A$4:E$385,4,FALSE))))</f>
        <v/>
      </c>
      <c r="P577" s="27"/>
      <c r="Q577" s="136" t="str">
        <f t="shared" si="92"/>
        <v/>
      </c>
      <c r="R577" s="22">
        <f t="shared" si="93"/>
        <v>0</v>
      </c>
      <c r="S577" s="139" t="str">
        <f t="shared" si="94"/>
        <v/>
      </c>
      <c r="T577" s="39" t="str">
        <f t="shared" si="95"/>
        <v/>
      </c>
      <c r="U577" s="137" t="str">
        <f t="shared" si="96"/>
        <v/>
      </c>
      <c r="V577" s="24" t="str">
        <f>IF(B577="","",VLOOKUP(B577,'Tree height category'!$A$2:$E$83,5,FALSE))</f>
        <v/>
      </c>
      <c r="W577" s="137" t="str">
        <f t="shared" si="101"/>
        <v/>
      </c>
      <c r="X577" s="137" t="str">
        <f t="shared" si="102"/>
        <v/>
      </c>
      <c r="Y577" s="23" t="str">
        <f t="shared" si="97"/>
        <v/>
      </c>
      <c r="Z577" s="25" t="str">
        <f t="shared" si="98"/>
        <v/>
      </c>
      <c r="AA577" s="26" t="str">
        <f t="shared" si="99"/>
        <v/>
      </c>
      <c r="AB577" s="221" t="str">
        <f t="shared" si="100"/>
        <v/>
      </c>
      <c r="AC577" s="26" t="str">
        <f>IF(P577="","",('SEB Sheet'!$B$8*(AA577*P577)*(IF(C577="",1,C577))))</f>
        <v/>
      </c>
      <c r="AD577" s="158" t="str">
        <f>IF(P577="","",((AC577/'SEB Sheet'!$B$9*'SEB Sheet'!$B$5/1000*'SEB Sheet'!$B$7*'SEB Sheet'!$B$6))*1.055)</f>
        <v/>
      </c>
      <c r="AE577" s="146"/>
      <c r="AF577" s="146"/>
      <c r="AG577" s="147" t="str">
        <f>IF(B577="","",(VLOOKUP(B577,'Tree height category'!$A$2:$C$83,2,FALSE)))</f>
        <v/>
      </c>
      <c r="AH577" s="148" t="str">
        <f>IF(B577="","",(VLOOKUP(B577,'Tree height category'!$A$2:$C$83,3,FALSE)))</f>
        <v/>
      </c>
      <c r="AI577" s="161"/>
      <c r="AJ577" s="161"/>
      <c r="AK577" s="161"/>
      <c r="AL577" s="162" t="str">
        <f>IF(B577="","",(VLOOKUP(B577,'Tree height category'!$A$2:$G$77,7,FALSE)))</f>
        <v/>
      </c>
      <c r="AM577" s="163"/>
    </row>
    <row r="578" spans="1:39" x14ac:dyDescent="0.25">
      <c r="A578" s="154">
        <f t="shared" si="103"/>
        <v>572</v>
      </c>
      <c r="B578" s="203"/>
      <c r="C578" s="209"/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7" t="str">
        <f>IF(V578="","",IF((VLOOKUP(V578,'Tree height category'!$E$2:$F$77,2,FALSE))=0,"",(VLOOKUP(V578,'Tree height category'!$E$2:$F$77,2,FALSE))))</f>
        <v/>
      </c>
      <c r="O578" s="207" t="str">
        <f>IF(B578="","",(IF('SEB Sheet'!B$11="","",VLOOKUP('SEB Sheet'!B$11,'IBRA %'!A$4:E$385,4,FALSE))))</f>
        <v/>
      </c>
      <c r="P578" s="27"/>
      <c r="Q578" s="136" t="str">
        <f t="shared" si="92"/>
        <v/>
      </c>
      <c r="R578" s="22">
        <f t="shared" si="93"/>
        <v>0</v>
      </c>
      <c r="S578" s="139" t="str">
        <f t="shared" si="94"/>
        <v/>
      </c>
      <c r="T578" s="39" t="str">
        <f t="shared" si="95"/>
        <v/>
      </c>
      <c r="U578" s="137" t="str">
        <f t="shared" si="96"/>
        <v/>
      </c>
      <c r="V578" s="24" t="str">
        <f>IF(B578="","",VLOOKUP(B578,'Tree height category'!$A$2:$E$83,5,FALSE))</f>
        <v/>
      </c>
      <c r="W578" s="137" t="str">
        <f t="shared" si="101"/>
        <v/>
      </c>
      <c r="X578" s="137" t="str">
        <f t="shared" si="102"/>
        <v/>
      </c>
      <c r="Y578" s="23" t="str">
        <f t="shared" si="97"/>
        <v/>
      </c>
      <c r="Z578" s="25" t="str">
        <f t="shared" si="98"/>
        <v/>
      </c>
      <c r="AA578" s="26" t="str">
        <f t="shared" si="99"/>
        <v/>
      </c>
      <c r="AB578" s="221" t="str">
        <f t="shared" si="100"/>
        <v/>
      </c>
      <c r="AC578" s="26" t="str">
        <f>IF(P578="","",('SEB Sheet'!$B$8*(AA578*P578)*(IF(C578="",1,C578))))</f>
        <v/>
      </c>
      <c r="AD578" s="158" t="str">
        <f>IF(P578="","",((AC578/'SEB Sheet'!$B$9*'SEB Sheet'!$B$5/1000*'SEB Sheet'!$B$7*'SEB Sheet'!$B$6))*1.055)</f>
        <v/>
      </c>
      <c r="AE578" s="146"/>
      <c r="AF578" s="146"/>
      <c r="AG578" s="147" t="str">
        <f>IF(B578="","",(VLOOKUP(B578,'Tree height category'!$A$2:$C$83,2,FALSE)))</f>
        <v/>
      </c>
      <c r="AH578" s="148" t="str">
        <f>IF(B578="","",(VLOOKUP(B578,'Tree height category'!$A$2:$C$83,3,FALSE)))</f>
        <v/>
      </c>
      <c r="AI578" s="161"/>
      <c r="AJ578" s="161"/>
      <c r="AK578" s="161"/>
      <c r="AL578" s="162" t="str">
        <f>IF(B578="","",(VLOOKUP(B578,'Tree height category'!$A$2:$G$77,7,FALSE)))</f>
        <v/>
      </c>
      <c r="AM578" s="163"/>
    </row>
    <row r="579" spans="1:39" x14ac:dyDescent="0.25">
      <c r="A579" s="154">
        <f t="shared" si="103"/>
        <v>573</v>
      </c>
      <c r="B579" s="203"/>
      <c r="C579" s="209"/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7" t="str">
        <f>IF(V579="","",IF((VLOOKUP(V579,'Tree height category'!$E$2:$F$77,2,FALSE))=0,"",(VLOOKUP(V579,'Tree height category'!$E$2:$F$77,2,FALSE))))</f>
        <v/>
      </c>
      <c r="O579" s="207" t="str">
        <f>IF(B579="","",(IF('SEB Sheet'!B$11="","",VLOOKUP('SEB Sheet'!B$11,'IBRA %'!A$4:E$385,4,FALSE))))</f>
        <v/>
      </c>
      <c r="P579" s="27"/>
      <c r="Q579" s="136" t="str">
        <f t="shared" si="92"/>
        <v/>
      </c>
      <c r="R579" s="22">
        <f t="shared" si="93"/>
        <v>0</v>
      </c>
      <c r="S579" s="139" t="str">
        <f t="shared" si="94"/>
        <v/>
      </c>
      <c r="T579" s="39" t="str">
        <f t="shared" si="95"/>
        <v/>
      </c>
      <c r="U579" s="137" t="str">
        <f t="shared" si="96"/>
        <v/>
      </c>
      <c r="V579" s="24" t="str">
        <f>IF(B579="","",VLOOKUP(B579,'Tree height category'!$A$2:$E$83,5,FALSE))</f>
        <v/>
      </c>
      <c r="W579" s="137" t="str">
        <f t="shared" si="101"/>
        <v/>
      </c>
      <c r="X579" s="137" t="str">
        <f t="shared" si="102"/>
        <v/>
      </c>
      <c r="Y579" s="23" t="str">
        <f t="shared" si="97"/>
        <v/>
      </c>
      <c r="Z579" s="25" t="str">
        <f t="shared" si="98"/>
        <v/>
      </c>
      <c r="AA579" s="26" t="str">
        <f t="shared" si="99"/>
        <v/>
      </c>
      <c r="AB579" s="221" t="str">
        <f t="shared" si="100"/>
        <v/>
      </c>
      <c r="AC579" s="26" t="str">
        <f>IF(P579="","",('SEB Sheet'!$B$8*(AA579*P579)*(IF(C579="",1,C579))))</f>
        <v/>
      </c>
      <c r="AD579" s="158" t="str">
        <f>IF(P579="","",((AC579/'SEB Sheet'!$B$9*'SEB Sheet'!$B$5/1000*'SEB Sheet'!$B$7*'SEB Sheet'!$B$6))*1.055)</f>
        <v/>
      </c>
      <c r="AE579" s="146"/>
      <c r="AF579" s="146"/>
      <c r="AG579" s="147" t="str">
        <f>IF(B579="","",(VLOOKUP(B579,'Tree height category'!$A$2:$C$83,2,FALSE)))</f>
        <v/>
      </c>
      <c r="AH579" s="148" t="str">
        <f>IF(B579="","",(VLOOKUP(B579,'Tree height category'!$A$2:$C$83,3,FALSE)))</f>
        <v/>
      </c>
      <c r="AI579" s="161"/>
      <c r="AJ579" s="161"/>
      <c r="AK579" s="161"/>
      <c r="AL579" s="162" t="str">
        <f>IF(B579="","",(VLOOKUP(B579,'Tree height category'!$A$2:$G$77,7,FALSE)))</f>
        <v/>
      </c>
      <c r="AM579" s="163"/>
    </row>
    <row r="580" spans="1:39" x14ac:dyDescent="0.25">
      <c r="A580" s="154">
        <f t="shared" si="103"/>
        <v>574</v>
      </c>
      <c r="B580" s="203"/>
      <c r="C580" s="209"/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7" t="str">
        <f>IF(V580="","",IF((VLOOKUP(V580,'Tree height category'!$E$2:$F$77,2,FALSE))=0,"",(VLOOKUP(V580,'Tree height category'!$E$2:$F$77,2,FALSE))))</f>
        <v/>
      </c>
      <c r="O580" s="207" t="str">
        <f>IF(B580="","",(IF('SEB Sheet'!B$11="","",VLOOKUP('SEB Sheet'!B$11,'IBRA %'!A$4:E$385,4,FALSE))))</f>
        <v/>
      </c>
      <c r="P580" s="27"/>
      <c r="Q580" s="136" t="str">
        <f t="shared" si="92"/>
        <v/>
      </c>
      <c r="R580" s="22">
        <f t="shared" si="93"/>
        <v>0</v>
      </c>
      <c r="S580" s="139" t="str">
        <f t="shared" si="94"/>
        <v/>
      </c>
      <c r="T580" s="39" t="str">
        <f t="shared" si="95"/>
        <v/>
      </c>
      <c r="U580" s="137" t="str">
        <f t="shared" si="96"/>
        <v/>
      </c>
      <c r="V580" s="24" t="str">
        <f>IF(B580="","",VLOOKUP(B580,'Tree height category'!$A$2:$E$83,5,FALSE))</f>
        <v/>
      </c>
      <c r="W580" s="137" t="str">
        <f t="shared" si="101"/>
        <v/>
      </c>
      <c r="X580" s="137" t="str">
        <f t="shared" si="102"/>
        <v/>
      </c>
      <c r="Y580" s="23" t="str">
        <f t="shared" si="97"/>
        <v/>
      </c>
      <c r="Z580" s="25" t="str">
        <f t="shared" si="98"/>
        <v/>
      </c>
      <c r="AA580" s="26" t="str">
        <f t="shared" si="99"/>
        <v/>
      </c>
      <c r="AB580" s="221" t="str">
        <f t="shared" si="100"/>
        <v/>
      </c>
      <c r="AC580" s="26" t="str">
        <f>IF(P580="","",('SEB Sheet'!$B$8*(AA580*P580)*(IF(C580="",1,C580))))</f>
        <v/>
      </c>
      <c r="AD580" s="158" t="str">
        <f>IF(P580="","",((AC580/'SEB Sheet'!$B$9*'SEB Sheet'!$B$5/1000*'SEB Sheet'!$B$7*'SEB Sheet'!$B$6))*1.055)</f>
        <v/>
      </c>
      <c r="AE580" s="146"/>
      <c r="AF580" s="146"/>
      <c r="AG580" s="147" t="str">
        <f>IF(B580="","",(VLOOKUP(B580,'Tree height category'!$A$2:$C$83,2,FALSE)))</f>
        <v/>
      </c>
      <c r="AH580" s="148" t="str">
        <f>IF(B580="","",(VLOOKUP(B580,'Tree height category'!$A$2:$C$83,3,FALSE)))</f>
        <v/>
      </c>
      <c r="AI580" s="161"/>
      <c r="AJ580" s="161"/>
      <c r="AK580" s="161"/>
      <c r="AL580" s="162" t="str">
        <f>IF(B580="","",(VLOOKUP(B580,'Tree height category'!$A$2:$G$77,7,FALSE)))</f>
        <v/>
      </c>
      <c r="AM580" s="163"/>
    </row>
    <row r="581" spans="1:39" x14ac:dyDescent="0.25">
      <c r="A581" s="154">
        <f t="shared" si="103"/>
        <v>575</v>
      </c>
      <c r="B581" s="203"/>
      <c r="C581" s="209"/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7" t="str">
        <f>IF(V581="","",IF((VLOOKUP(V581,'Tree height category'!$E$2:$F$77,2,FALSE))=0,"",(VLOOKUP(V581,'Tree height category'!$E$2:$F$77,2,FALSE))))</f>
        <v/>
      </c>
      <c r="O581" s="207" t="str">
        <f>IF(B581="","",(IF('SEB Sheet'!B$11="","",VLOOKUP('SEB Sheet'!B$11,'IBRA %'!A$4:E$385,4,FALSE))))</f>
        <v/>
      </c>
      <c r="P581" s="27"/>
      <c r="Q581" s="136" t="str">
        <f t="shared" si="92"/>
        <v/>
      </c>
      <c r="R581" s="22">
        <f t="shared" si="93"/>
        <v>0</v>
      </c>
      <c r="S581" s="139" t="str">
        <f t="shared" si="94"/>
        <v/>
      </c>
      <c r="T581" s="39" t="str">
        <f t="shared" si="95"/>
        <v/>
      </c>
      <c r="U581" s="137" t="str">
        <f t="shared" si="96"/>
        <v/>
      </c>
      <c r="V581" s="24" t="str">
        <f>IF(B581="","",VLOOKUP(B581,'Tree height category'!$A$2:$E$83,5,FALSE))</f>
        <v/>
      </c>
      <c r="W581" s="137" t="str">
        <f t="shared" si="101"/>
        <v/>
      </c>
      <c r="X581" s="137" t="str">
        <f t="shared" si="102"/>
        <v/>
      </c>
      <c r="Y581" s="23" t="str">
        <f t="shared" si="97"/>
        <v/>
      </c>
      <c r="Z581" s="25" t="str">
        <f t="shared" si="98"/>
        <v/>
      </c>
      <c r="AA581" s="26" t="str">
        <f t="shared" si="99"/>
        <v/>
      </c>
      <c r="AB581" s="221" t="str">
        <f t="shared" si="100"/>
        <v/>
      </c>
      <c r="AC581" s="26" t="str">
        <f>IF(P581="","",('SEB Sheet'!$B$8*(AA581*P581)*(IF(C581="",1,C581))))</f>
        <v/>
      </c>
      <c r="AD581" s="158" t="str">
        <f>IF(P581="","",((AC581/'SEB Sheet'!$B$9*'SEB Sheet'!$B$5/1000*'SEB Sheet'!$B$7*'SEB Sheet'!$B$6))*1.055)</f>
        <v/>
      </c>
      <c r="AE581" s="146"/>
      <c r="AF581" s="146"/>
      <c r="AG581" s="147" t="str">
        <f>IF(B581="","",(VLOOKUP(B581,'Tree height category'!$A$2:$C$83,2,FALSE)))</f>
        <v/>
      </c>
      <c r="AH581" s="148" t="str">
        <f>IF(B581="","",(VLOOKUP(B581,'Tree height category'!$A$2:$C$83,3,FALSE)))</f>
        <v/>
      </c>
      <c r="AI581" s="161"/>
      <c r="AJ581" s="161"/>
      <c r="AK581" s="161"/>
      <c r="AL581" s="162" t="str">
        <f>IF(B581="","",(VLOOKUP(B581,'Tree height category'!$A$2:$G$77,7,FALSE)))</f>
        <v/>
      </c>
      <c r="AM581" s="163"/>
    </row>
    <row r="582" spans="1:39" x14ac:dyDescent="0.25">
      <c r="A582" s="154">
        <f t="shared" si="103"/>
        <v>576</v>
      </c>
      <c r="B582" s="203"/>
      <c r="C582" s="209"/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7" t="str">
        <f>IF(V582="","",IF((VLOOKUP(V582,'Tree height category'!$E$2:$F$77,2,FALSE))=0,"",(VLOOKUP(V582,'Tree height category'!$E$2:$F$77,2,FALSE))))</f>
        <v/>
      </c>
      <c r="O582" s="207" t="str">
        <f>IF(B582="","",(IF('SEB Sheet'!B$11="","",VLOOKUP('SEB Sheet'!B$11,'IBRA %'!A$4:E$385,4,FALSE))))</f>
        <v/>
      </c>
      <c r="P582" s="27"/>
      <c r="Q582" s="136" t="str">
        <f t="shared" si="92"/>
        <v/>
      </c>
      <c r="R582" s="22">
        <f t="shared" si="93"/>
        <v>0</v>
      </c>
      <c r="S582" s="139" t="str">
        <f t="shared" si="94"/>
        <v/>
      </c>
      <c r="T582" s="39" t="str">
        <f t="shared" si="95"/>
        <v/>
      </c>
      <c r="U582" s="137" t="str">
        <f t="shared" si="96"/>
        <v/>
      </c>
      <c r="V582" s="24" t="str">
        <f>IF(B582="","",VLOOKUP(B582,'Tree height category'!$A$2:$E$83,5,FALSE))</f>
        <v/>
      </c>
      <c r="W582" s="137" t="str">
        <f t="shared" si="101"/>
        <v/>
      </c>
      <c r="X582" s="137" t="str">
        <f t="shared" si="102"/>
        <v/>
      </c>
      <c r="Y582" s="23" t="str">
        <f t="shared" si="97"/>
        <v/>
      </c>
      <c r="Z582" s="25" t="str">
        <f t="shared" si="98"/>
        <v/>
      </c>
      <c r="AA582" s="26" t="str">
        <f t="shared" si="99"/>
        <v/>
      </c>
      <c r="AB582" s="221" t="str">
        <f t="shared" si="100"/>
        <v/>
      </c>
      <c r="AC582" s="26" t="str">
        <f>IF(P582="","",('SEB Sheet'!$B$8*(AA582*P582)*(IF(C582="",1,C582))))</f>
        <v/>
      </c>
      <c r="AD582" s="158" t="str">
        <f>IF(P582="","",((AC582/'SEB Sheet'!$B$9*'SEB Sheet'!$B$5/1000*'SEB Sheet'!$B$7*'SEB Sheet'!$B$6))*1.055)</f>
        <v/>
      </c>
      <c r="AE582" s="146"/>
      <c r="AF582" s="146"/>
      <c r="AG582" s="147" t="str">
        <f>IF(B582="","",(VLOOKUP(B582,'Tree height category'!$A$2:$C$83,2,FALSE)))</f>
        <v/>
      </c>
      <c r="AH582" s="148" t="str">
        <f>IF(B582="","",(VLOOKUP(B582,'Tree height category'!$A$2:$C$83,3,FALSE)))</f>
        <v/>
      </c>
      <c r="AI582" s="161"/>
      <c r="AJ582" s="161"/>
      <c r="AK582" s="161"/>
      <c r="AL582" s="162" t="str">
        <f>IF(B582="","",(VLOOKUP(B582,'Tree height category'!$A$2:$G$77,7,FALSE)))</f>
        <v/>
      </c>
      <c r="AM582" s="163"/>
    </row>
    <row r="583" spans="1:39" x14ac:dyDescent="0.25">
      <c r="A583" s="154">
        <f t="shared" si="103"/>
        <v>577</v>
      </c>
      <c r="B583" s="203"/>
      <c r="C583" s="209"/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7" t="str">
        <f>IF(V583="","",IF((VLOOKUP(V583,'Tree height category'!$E$2:$F$77,2,FALSE))=0,"",(VLOOKUP(V583,'Tree height category'!$E$2:$F$77,2,FALSE))))</f>
        <v/>
      </c>
      <c r="O583" s="207" t="str">
        <f>IF(B583="","",(IF('SEB Sheet'!B$11="","",VLOOKUP('SEB Sheet'!B$11,'IBRA %'!A$4:E$385,4,FALSE))))</f>
        <v/>
      </c>
      <c r="P583" s="27"/>
      <c r="Q583" s="136" t="str">
        <f t="shared" ref="Q583:Q646" si="104">IF(D583="","",(IF($D583&gt;(AH583*1.333333),4,($D583/AH583*3)))*1.25)</f>
        <v/>
      </c>
      <c r="R583" s="22">
        <f t="shared" ref="R583:R646" si="105">IF(E583&lt;=40,E583*0.08,(IF(E583&lt;=80,3.2+(E583-40)*0.04,(IF(E583&gt;80,4.8+(E583-80)*0.02," ")))))</f>
        <v>0</v>
      </c>
      <c r="S583" s="139" t="str">
        <f t="shared" ref="S583:S646" si="106">IF(F583="","",((100-$F583)*0.03))</f>
        <v/>
      </c>
      <c r="T583" s="39" t="str">
        <f t="shared" ref="T583:T646" si="107">IF(B583="","",(IF((G583*1+H583*4+I583*8)&lt;1,0,IF((AND((G583*1+H583*4+I583*8)&gt;=1,(G583*1+H583*4+I583*8)&lt;5)),1,IF((G583*1+H583*4+I583*8)&gt;=5,2))))*0.6)</f>
        <v/>
      </c>
      <c r="U583" s="137" t="str">
        <f t="shared" ref="U583:U646" si="108">IF(O583="","",((100-O583)*0.016))</f>
        <v/>
      </c>
      <c r="V583" s="24" t="str">
        <f>IF(B583="","",VLOOKUP(B583,'Tree height category'!$A$2:$E$83,5,FALSE))</f>
        <v/>
      </c>
      <c r="W583" s="137" t="str">
        <f t="shared" si="101"/>
        <v/>
      </c>
      <c r="X583" s="137" t="str">
        <f t="shared" si="102"/>
        <v/>
      </c>
      <c r="Y583" s="23" t="str">
        <f t="shared" ref="Y583:Y646" si="109">IF(B583="","",(((SUM(Q583,R583,S583,T583,W583,X583,U583))*SUM(Q583,R583,S583,T583,W583,X583,U583))*SUM(Q583,R583,S583,T583,W583,X583,U583))/55.5)</f>
        <v/>
      </c>
      <c r="Z583" s="25" t="str">
        <f t="shared" ref="Z583:Z646" si="110">IF(B583="","",(IF(Y583&lt;20,0.032,IF(AND(Y583&gt;=20,Y583&lt;30),0.048,IF(AND(Y583&gt;=30,Y583&lt;41),0.064,IF(AND(Y583&gt;=41,Y583&lt;61),0.08,IF(Y583&gt;=61,0.096,0)))))))</f>
        <v/>
      </c>
      <c r="AA583" s="26" t="str">
        <f t="shared" ref="AA583:AA646" si="111">IF(B583="","",IF(Y583&gt;155.3,15,(Y583*Z583)))</f>
        <v/>
      </c>
      <c r="AB583" s="221" t="str">
        <f t="shared" ref="AB583:AB646" si="112">IF(B583="","",(AA583*(IF(C583="",1,C583))))</f>
        <v/>
      </c>
      <c r="AC583" s="26" t="str">
        <f>IF(P583="","",('SEB Sheet'!$B$8*(AA583*P583)*(IF(C583="",1,C583))))</f>
        <v/>
      </c>
      <c r="AD583" s="158" t="str">
        <f>IF(P583="","",((AC583/'SEB Sheet'!$B$9*'SEB Sheet'!$B$5/1000*'SEB Sheet'!$B$7*'SEB Sheet'!$B$6))*1.055)</f>
        <v/>
      </c>
      <c r="AE583" s="146"/>
      <c r="AF583" s="146"/>
      <c r="AG583" s="147" t="str">
        <f>IF(B583="","",(VLOOKUP(B583,'Tree height category'!$A$2:$C$83,2,FALSE)))</f>
        <v/>
      </c>
      <c r="AH583" s="148" t="str">
        <f>IF(B583="","",(VLOOKUP(B583,'Tree height category'!$A$2:$C$83,3,FALSE)))</f>
        <v/>
      </c>
      <c r="AI583" s="161"/>
      <c r="AJ583" s="161"/>
      <c r="AK583" s="161"/>
      <c r="AL583" s="162" t="str">
        <f>IF(B583="","",(VLOOKUP(B583,'Tree height category'!$A$2:$G$77,7,FALSE)))</f>
        <v/>
      </c>
      <c r="AM583" s="163"/>
    </row>
    <row r="584" spans="1:39" x14ac:dyDescent="0.25">
      <c r="A584" s="154">
        <f t="shared" si="103"/>
        <v>578</v>
      </c>
      <c r="B584" s="203"/>
      <c r="C584" s="209"/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7" t="str">
        <f>IF(V584="","",IF((VLOOKUP(V584,'Tree height category'!$E$2:$F$77,2,FALSE))=0,"",(VLOOKUP(V584,'Tree height category'!$E$2:$F$77,2,FALSE))))</f>
        <v/>
      </c>
      <c r="O584" s="207" t="str">
        <f>IF(B584="","",(IF('SEB Sheet'!B$11="","",VLOOKUP('SEB Sheet'!B$11,'IBRA %'!A$4:E$385,4,FALSE))))</f>
        <v/>
      </c>
      <c r="P584" s="27"/>
      <c r="Q584" s="136" t="str">
        <f t="shared" si="104"/>
        <v/>
      </c>
      <c r="R584" s="22">
        <f t="shared" si="105"/>
        <v>0</v>
      </c>
      <c r="S584" s="139" t="str">
        <f t="shared" si="106"/>
        <v/>
      </c>
      <c r="T584" s="39" t="str">
        <f t="shared" si="107"/>
        <v/>
      </c>
      <c r="U584" s="137" t="str">
        <f t="shared" si="108"/>
        <v/>
      </c>
      <c r="V584" s="24" t="str">
        <f>IF(B584="","",VLOOKUP(B584,'Tree height category'!$A$2:$E$83,5,FALSE))</f>
        <v/>
      </c>
      <c r="W584" s="137" t="str">
        <f t="shared" ref="W584:W647" si="113">IF(B584="","",IF((J584*0.125+K584*0.5+L584*4+M584*16)&lt;0.125,0,IF((J584*0.125+K584*0.5+L584*4+M584*16)&lt;0.5,0.6,IF((J584*0.125+K584*0.5+L584*4+M584*16)&lt;4,1,IF((J584*0.125+K584*0.5+L584*4+M584*16)&lt;16,1.4,IF((J584*0.125+K584*0.5+L584*4+M584*16)&gt;=16,1.8))))))</f>
        <v/>
      </c>
      <c r="X584" s="137" t="str">
        <f t="shared" ref="X584:X647" si="114">IF(B584="","",((IF(N584="R",1,IF(N584="V",2,IF(N584="E",3,0)))))*0.3)</f>
        <v/>
      </c>
      <c r="Y584" s="23" t="str">
        <f t="shared" si="109"/>
        <v/>
      </c>
      <c r="Z584" s="25" t="str">
        <f t="shared" si="110"/>
        <v/>
      </c>
      <c r="AA584" s="26" t="str">
        <f t="shared" si="111"/>
        <v/>
      </c>
      <c r="AB584" s="221" t="str">
        <f t="shared" si="112"/>
        <v/>
      </c>
      <c r="AC584" s="26" t="str">
        <f>IF(P584="","",('SEB Sheet'!$B$8*(AA584*P584)*(IF(C584="",1,C584))))</f>
        <v/>
      </c>
      <c r="AD584" s="158" t="str">
        <f>IF(P584="","",((AC584/'SEB Sheet'!$B$9*'SEB Sheet'!$B$5/1000*'SEB Sheet'!$B$7*'SEB Sheet'!$B$6))*1.055)</f>
        <v/>
      </c>
      <c r="AE584" s="146"/>
      <c r="AF584" s="146"/>
      <c r="AG584" s="147" t="str">
        <f>IF(B584="","",(VLOOKUP(B584,'Tree height category'!$A$2:$C$83,2,FALSE)))</f>
        <v/>
      </c>
      <c r="AH584" s="148" t="str">
        <f>IF(B584="","",(VLOOKUP(B584,'Tree height category'!$A$2:$C$83,3,FALSE)))</f>
        <v/>
      </c>
      <c r="AI584" s="161"/>
      <c r="AJ584" s="161"/>
      <c r="AK584" s="161"/>
      <c r="AL584" s="162" t="str">
        <f>IF(B584="","",(VLOOKUP(B584,'Tree height category'!$A$2:$G$77,7,FALSE)))</f>
        <v/>
      </c>
      <c r="AM584" s="163"/>
    </row>
    <row r="585" spans="1:39" x14ac:dyDescent="0.25">
      <c r="A585" s="154">
        <f t="shared" si="103"/>
        <v>579</v>
      </c>
      <c r="B585" s="203"/>
      <c r="C585" s="209"/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7" t="str">
        <f>IF(V585="","",IF((VLOOKUP(V585,'Tree height category'!$E$2:$F$77,2,FALSE))=0,"",(VLOOKUP(V585,'Tree height category'!$E$2:$F$77,2,FALSE))))</f>
        <v/>
      </c>
      <c r="O585" s="207" t="str">
        <f>IF(B585="","",(IF('SEB Sheet'!B$11="","",VLOOKUP('SEB Sheet'!B$11,'IBRA %'!A$4:E$385,4,FALSE))))</f>
        <v/>
      </c>
      <c r="P585" s="27"/>
      <c r="Q585" s="136" t="str">
        <f t="shared" si="104"/>
        <v/>
      </c>
      <c r="R585" s="22">
        <f t="shared" si="105"/>
        <v>0</v>
      </c>
      <c r="S585" s="139" t="str">
        <f t="shared" si="106"/>
        <v/>
      </c>
      <c r="T585" s="39" t="str">
        <f t="shared" si="107"/>
        <v/>
      </c>
      <c r="U585" s="137" t="str">
        <f t="shared" si="108"/>
        <v/>
      </c>
      <c r="V585" s="24" t="str">
        <f>IF(B585="","",VLOOKUP(B585,'Tree height category'!$A$2:$E$83,5,FALSE))</f>
        <v/>
      </c>
      <c r="W585" s="137" t="str">
        <f t="shared" si="113"/>
        <v/>
      </c>
      <c r="X585" s="137" t="str">
        <f t="shared" si="114"/>
        <v/>
      </c>
      <c r="Y585" s="23" t="str">
        <f t="shared" si="109"/>
        <v/>
      </c>
      <c r="Z585" s="25" t="str">
        <f t="shared" si="110"/>
        <v/>
      </c>
      <c r="AA585" s="26" t="str">
        <f t="shared" si="111"/>
        <v/>
      </c>
      <c r="AB585" s="221" t="str">
        <f t="shared" si="112"/>
        <v/>
      </c>
      <c r="AC585" s="26" t="str">
        <f>IF(P585="","",('SEB Sheet'!$B$8*(AA585*P585)*(IF(C585="",1,C585))))</f>
        <v/>
      </c>
      <c r="AD585" s="158" t="str">
        <f>IF(P585="","",((AC585/'SEB Sheet'!$B$9*'SEB Sheet'!$B$5/1000*'SEB Sheet'!$B$7*'SEB Sheet'!$B$6))*1.055)</f>
        <v/>
      </c>
      <c r="AE585" s="146"/>
      <c r="AF585" s="146"/>
      <c r="AG585" s="147" t="str">
        <f>IF(B585="","",(VLOOKUP(B585,'Tree height category'!$A$2:$C$83,2,FALSE)))</f>
        <v/>
      </c>
      <c r="AH585" s="148" t="str">
        <f>IF(B585="","",(VLOOKUP(B585,'Tree height category'!$A$2:$C$83,3,FALSE)))</f>
        <v/>
      </c>
      <c r="AI585" s="161"/>
      <c r="AJ585" s="161"/>
      <c r="AK585" s="161"/>
      <c r="AL585" s="162" t="str">
        <f>IF(B585="","",(VLOOKUP(B585,'Tree height category'!$A$2:$G$77,7,FALSE)))</f>
        <v/>
      </c>
      <c r="AM585" s="163"/>
    </row>
    <row r="586" spans="1:39" x14ac:dyDescent="0.25">
      <c r="A586" s="154">
        <f t="shared" si="103"/>
        <v>580</v>
      </c>
      <c r="B586" s="203"/>
      <c r="C586" s="209"/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7" t="str">
        <f>IF(V586="","",IF((VLOOKUP(V586,'Tree height category'!$E$2:$F$77,2,FALSE))=0,"",(VLOOKUP(V586,'Tree height category'!$E$2:$F$77,2,FALSE))))</f>
        <v/>
      </c>
      <c r="O586" s="207" t="str">
        <f>IF(B586="","",(IF('SEB Sheet'!B$11="","",VLOOKUP('SEB Sheet'!B$11,'IBRA %'!A$4:E$385,4,FALSE))))</f>
        <v/>
      </c>
      <c r="P586" s="27"/>
      <c r="Q586" s="136" t="str">
        <f t="shared" si="104"/>
        <v/>
      </c>
      <c r="R586" s="22">
        <f t="shared" si="105"/>
        <v>0</v>
      </c>
      <c r="S586" s="139" t="str">
        <f t="shared" si="106"/>
        <v/>
      </c>
      <c r="T586" s="39" t="str">
        <f t="shared" si="107"/>
        <v/>
      </c>
      <c r="U586" s="137" t="str">
        <f t="shared" si="108"/>
        <v/>
      </c>
      <c r="V586" s="24" t="str">
        <f>IF(B586="","",VLOOKUP(B586,'Tree height category'!$A$2:$E$83,5,FALSE))</f>
        <v/>
      </c>
      <c r="W586" s="137" t="str">
        <f t="shared" si="113"/>
        <v/>
      </c>
      <c r="X586" s="137" t="str">
        <f t="shared" si="114"/>
        <v/>
      </c>
      <c r="Y586" s="23" t="str">
        <f t="shared" si="109"/>
        <v/>
      </c>
      <c r="Z586" s="25" t="str">
        <f t="shared" si="110"/>
        <v/>
      </c>
      <c r="AA586" s="26" t="str">
        <f t="shared" si="111"/>
        <v/>
      </c>
      <c r="AB586" s="221" t="str">
        <f t="shared" si="112"/>
        <v/>
      </c>
      <c r="AC586" s="26" t="str">
        <f>IF(P586="","",('SEB Sheet'!$B$8*(AA586*P586)*(IF(C586="",1,C586))))</f>
        <v/>
      </c>
      <c r="AD586" s="158" t="str">
        <f>IF(P586="","",((AC586/'SEB Sheet'!$B$9*'SEB Sheet'!$B$5/1000*'SEB Sheet'!$B$7*'SEB Sheet'!$B$6))*1.055)</f>
        <v/>
      </c>
      <c r="AE586" s="146"/>
      <c r="AF586" s="146"/>
      <c r="AG586" s="147" t="str">
        <f>IF(B586="","",(VLOOKUP(B586,'Tree height category'!$A$2:$C$83,2,FALSE)))</f>
        <v/>
      </c>
      <c r="AH586" s="148" t="str">
        <f>IF(B586="","",(VLOOKUP(B586,'Tree height category'!$A$2:$C$83,3,FALSE)))</f>
        <v/>
      </c>
      <c r="AI586" s="161"/>
      <c r="AJ586" s="161"/>
      <c r="AK586" s="161"/>
      <c r="AL586" s="162" t="str">
        <f>IF(B586="","",(VLOOKUP(B586,'Tree height category'!$A$2:$G$77,7,FALSE)))</f>
        <v/>
      </c>
      <c r="AM586" s="163"/>
    </row>
    <row r="587" spans="1:39" x14ac:dyDescent="0.25">
      <c r="A587" s="154">
        <f t="shared" si="103"/>
        <v>581</v>
      </c>
      <c r="B587" s="203"/>
      <c r="C587" s="209"/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7" t="str">
        <f>IF(V587="","",IF((VLOOKUP(V587,'Tree height category'!$E$2:$F$77,2,FALSE))=0,"",(VLOOKUP(V587,'Tree height category'!$E$2:$F$77,2,FALSE))))</f>
        <v/>
      </c>
      <c r="O587" s="207" t="str">
        <f>IF(B587="","",(IF('SEB Sheet'!B$11="","",VLOOKUP('SEB Sheet'!B$11,'IBRA %'!A$4:E$385,4,FALSE))))</f>
        <v/>
      </c>
      <c r="P587" s="27"/>
      <c r="Q587" s="136" t="str">
        <f t="shared" si="104"/>
        <v/>
      </c>
      <c r="R587" s="22">
        <f t="shared" si="105"/>
        <v>0</v>
      </c>
      <c r="S587" s="139" t="str">
        <f t="shared" si="106"/>
        <v/>
      </c>
      <c r="T587" s="39" t="str">
        <f t="shared" si="107"/>
        <v/>
      </c>
      <c r="U587" s="137" t="str">
        <f t="shared" si="108"/>
        <v/>
      </c>
      <c r="V587" s="24" t="str">
        <f>IF(B587="","",VLOOKUP(B587,'Tree height category'!$A$2:$E$83,5,FALSE))</f>
        <v/>
      </c>
      <c r="W587" s="137" t="str">
        <f t="shared" si="113"/>
        <v/>
      </c>
      <c r="X587" s="137" t="str">
        <f t="shared" si="114"/>
        <v/>
      </c>
      <c r="Y587" s="23" t="str">
        <f t="shared" si="109"/>
        <v/>
      </c>
      <c r="Z587" s="25" t="str">
        <f t="shared" si="110"/>
        <v/>
      </c>
      <c r="AA587" s="26" t="str">
        <f t="shared" si="111"/>
        <v/>
      </c>
      <c r="AB587" s="221" t="str">
        <f t="shared" si="112"/>
        <v/>
      </c>
      <c r="AC587" s="26" t="str">
        <f>IF(P587="","",('SEB Sheet'!$B$8*(AA587*P587)*(IF(C587="",1,C587))))</f>
        <v/>
      </c>
      <c r="AD587" s="158" t="str">
        <f>IF(P587="","",((AC587/'SEB Sheet'!$B$9*'SEB Sheet'!$B$5/1000*'SEB Sheet'!$B$7*'SEB Sheet'!$B$6))*1.055)</f>
        <v/>
      </c>
      <c r="AE587" s="146"/>
      <c r="AF587" s="146"/>
      <c r="AG587" s="147" t="str">
        <f>IF(B587="","",(VLOOKUP(B587,'Tree height category'!$A$2:$C$83,2,FALSE)))</f>
        <v/>
      </c>
      <c r="AH587" s="148" t="str">
        <f>IF(B587="","",(VLOOKUP(B587,'Tree height category'!$A$2:$C$83,3,FALSE)))</f>
        <v/>
      </c>
      <c r="AI587" s="161"/>
      <c r="AJ587" s="161"/>
      <c r="AK587" s="161"/>
      <c r="AL587" s="162" t="str">
        <f>IF(B587="","",(VLOOKUP(B587,'Tree height category'!$A$2:$G$77,7,FALSE)))</f>
        <v/>
      </c>
      <c r="AM587" s="163"/>
    </row>
    <row r="588" spans="1:39" x14ac:dyDescent="0.25">
      <c r="A588" s="154">
        <f t="shared" si="103"/>
        <v>582</v>
      </c>
      <c r="B588" s="203"/>
      <c r="C588" s="209"/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7" t="str">
        <f>IF(V588="","",IF((VLOOKUP(V588,'Tree height category'!$E$2:$F$77,2,FALSE))=0,"",(VLOOKUP(V588,'Tree height category'!$E$2:$F$77,2,FALSE))))</f>
        <v/>
      </c>
      <c r="O588" s="207" t="str">
        <f>IF(B588="","",(IF('SEB Sheet'!B$11="","",VLOOKUP('SEB Sheet'!B$11,'IBRA %'!A$4:E$385,4,FALSE))))</f>
        <v/>
      </c>
      <c r="P588" s="27"/>
      <c r="Q588" s="136" t="str">
        <f t="shared" si="104"/>
        <v/>
      </c>
      <c r="R588" s="22">
        <f t="shared" si="105"/>
        <v>0</v>
      </c>
      <c r="S588" s="139" t="str">
        <f t="shared" si="106"/>
        <v/>
      </c>
      <c r="T588" s="39" t="str">
        <f t="shared" si="107"/>
        <v/>
      </c>
      <c r="U588" s="137" t="str">
        <f t="shared" si="108"/>
        <v/>
      </c>
      <c r="V588" s="24" t="str">
        <f>IF(B588="","",VLOOKUP(B588,'Tree height category'!$A$2:$E$83,5,FALSE))</f>
        <v/>
      </c>
      <c r="W588" s="137" t="str">
        <f t="shared" si="113"/>
        <v/>
      </c>
      <c r="X588" s="137" t="str">
        <f t="shared" si="114"/>
        <v/>
      </c>
      <c r="Y588" s="23" t="str">
        <f t="shared" si="109"/>
        <v/>
      </c>
      <c r="Z588" s="25" t="str">
        <f t="shared" si="110"/>
        <v/>
      </c>
      <c r="AA588" s="26" t="str">
        <f t="shared" si="111"/>
        <v/>
      </c>
      <c r="AB588" s="221" t="str">
        <f t="shared" si="112"/>
        <v/>
      </c>
      <c r="AC588" s="26" t="str">
        <f>IF(P588="","",('SEB Sheet'!$B$8*(AA588*P588)*(IF(C588="",1,C588))))</f>
        <v/>
      </c>
      <c r="AD588" s="158" t="str">
        <f>IF(P588="","",((AC588/'SEB Sheet'!$B$9*'SEB Sheet'!$B$5/1000*'SEB Sheet'!$B$7*'SEB Sheet'!$B$6))*1.055)</f>
        <v/>
      </c>
      <c r="AE588" s="146"/>
      <c r="AF588" s="146"/>
      <c r="AG588" s="147" t="str">
        <f>IF(B588="","",(VLOOKUP(B588,'Tree height category'!$A$2:$C$83,2,FALSE)))</f>
        <v/>
      </c>
      <c r="AH588" s="148" t="str">
        <f>IF(B588="","",(VLOOKUP(B588,'Tree height category'!$A$2:$C$83,3,FALSE)))</f>
        <v/>
      </c>
      <c r="AI588" s="161"/>
      <c r="AJ588" s="161"/>
      <c r="AK588" s="161"/>
      <c r="AL588" s="162" t="str">
        <f>IF(B588="","",(VLOOKUP(B588,'Tree height category'!$A$2:$G$77,7,FALSE)))</f>
        <v/>
      </c>
      <c r="AM588" s="163"/>
    </row>
    <row r="589" spans="1:39" x14ac:dyDescent="0.25">
      <c r="A589" s="154">
        <f t="shared" si="103"/>
        <v>583</v>
      </c>
      <c r="B589" s="203"/>
      <c r="C589" s="209"/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7" t="str">
        <f>IF(V589="","",IF((VLOOKUP(V589,'Tree height category'!$E$2:$F$77,2,FALSE))=0,"",(VLOOKUP(V589,'Tree height category'!$E$2:$F$77,2,FALSE))))</f>
        <v/>
      </c>
      <c r="O589" s="207" t="str">
        <f>IF(B589="","",(IF('SEB Sheet'!B$11="","",VLOOKUP('SEB Sheet'!B$11,'IBRA %'!A$4:E$385,4,FALSE))))</f>
        <v/>
      </c>
      <c r="P589" s="27"/>
      <c r="Q589" s="136" t="str">
        <f t="shared" si="104"/>
        <v/>
      </c>
      <c r="R589" s="22">
        <f t="shared" si="105"/>
        <v>0</v>
      </c>
      <c r="S589" s="139" t="str">
        <f t="shared" si="106"/>
        <v/>
      </c>
      <c r="T589" s="39" t="str">
        <f t="shared" si="107"/>
        <v/>
      </c>
      <c r="U589" s="137" t="str">
        <f t="shared" si="108"/>
        <v/>
      </c>
      <c r="V589" s="24" t="str">
        <f>IF(B589="","",VLOOKUP(B589,'Tree height category'!$A$2:$E$83,5,FALSE))</f>
        <v/>
      </c>
      <c r="W589" s="137" t="str">
        <f t="shared" si="113"/>
        <v/>
      </c>
      <c r="X589" s="137" t="str">
        <f t="shared" si="114"/>
        <v/>
      </c>
      <c r="Y589" s="23" t="str">
        <f t="shared" si="109"/>
        <v/>
      </c>
      <c r="Z589" s="25" t="str">
        <f t="shared" si="110"/>
        <v/>
      </c>
      <c r="AA589" s="26" t="str">
        <f t="shared" si="111"/>
        <v/>
      </c>
      <c r="AB589" s="221" t="str">
        <f t="shared" si="112"/>
        <v/>
      </c>
      <c r="AC589" s="26" t="str">
        <f>IF(P589="","",('SEB Sheet'!$B$8*(AA589*P589)*(IF(C589="",1,C589))))</f>
        <v/>
      </c>
      <c r="AD589" s="158" t="str">
        <f>IF(P589="","",((AC589/'SEB Sheet'!$B$9*'SEB Sheet'!$B$5/1000*'SEB Sheet'!$B$7*'SEB Sheet'!$B$6))*1.055)</f>
        <v/>
      </c>
      <c r="AE589" s="146"/>
      <c r="AF589" s="146"/>
      <c r="AG589" s="147" t="str">
        <f>IF(B589="","",(VLOOKUP(B589,'Tree height category'!$A$2:$C$83,2,FALSE)))</f>
        <v/>
      </c>
      <c r="AH589" s="148" t="str">
        <f>IF(B589="","",(VLOOKUP(B589,'Tree height category'!$A$2:$C$83,3,FALSE)))</f>
        <v/>
      </c>
      <c r="AI589" s="161"/>
      <c r="AJ589" s="161"/>
      <c r="AK589" s="161"/>
      <c r="AL589" s="162" t="str">
        <f>IF(B589="","",(VLOOKUP(B589,'Tree height category'!$A$2:$G$77,7,FALSE)))</f>
        <v/>
      </c>
      <c r="AM589" s="163"/>
    </row>
    <row r="590" spans="1:39" x14ac:dyDescent="0.25">
      <c r="A590" s="154">
        <f t="shared" si="103"/>
        <v>584</v>
      </c>
      <c r="B590" s="203"/>
      <c r="C590" s="209"/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7" t="str">
        <f>IF(V590="","",IF((VLOOKUP(V590,'Tree height category'!$E$2:$F$77,2,FALSE))=0,"",(VLOOKUP(V590,'Tree height category'!$E$2:$F$77,2,FALSE))))</f>
        <v/>
      </c>
      <c r="O590" s="207" t="str">
        <f>IF(B590="","",(IF('SEB Sheet'!B$11="","",VLOOKUP('SEB Sheet'!B$11,'IBRA %'!A$4:E$385,4,FALSE))))</f>
        <v/>
      </c>
      <c r="P590" s="27"/>
      <c r="Q590" s="136" t="str">
        <f t="shared" si="104"/>
        <v/>
      </c>
      <c r="R590" s="22">
        <f t="shared" si="105"/>
        <v>0</v>
      </c>
      <c r="S590" s="139" t="str">
        <f t="shared" si="106"/>
        <v/>
      </c>
      <c r="T590" s="39" t="str">
        <f t="shared" si="107"/>
        <v/>
      </c>
      <c r="U590" s="137" t="str">
        <f t="shared" si="108"/>
        <v/>
      </c>
      <c r="V590" s="24" t="str">
        <f>IF(B590="","",VLOOKUP(B590,'Tree height category'!$A$2:$E$83,5,FALSE))</f>
        <v/>
      </c>
      <c r="W590" s="137" t="str">
        <f t="shared" si="113"/>
        <v/>
      </c>
      <c r="X590" s="137" t="str">
        <f t="shared" si="114"/>
        <v/>
      </c>
      <c r="Y590" s="23" t="str">
        <f t="shared" si="109"/>
        <v/>
      </c>
      <c r="Z590" s="25" t="str">
        <f t="shared" si="110"/>
        <v/>
      </c>
      <c r="AA590" s="26" t="str">
        <f t="shared" si="111"/>
        <v/>
      </c>
      <c r="AB590" s="221" t="str">
        <f t="shared" si="112"/>
        <v/>
      </c>
      <c r="AC590" s="26" t="str">
        <f>IF(P590="","",('SEB Sheet'!$B$8*(AA590*P590)*(IF(C590="",1,C590))))</f>
        <v/>
      </c>
      <c r="AD590" s="158" t="str">
        <f>IF(P590="","",((AC590/'SEB Sheet'!$B$9*'SEB Sheet'!$B$5/1000*'SEB Sheet'!$B$7*'SEB Sheet'!$B$6))*1.055)</f>
        <v/>
      </c>
      <c r="AE590" s="146"/>
      <c r="AF590" s="146"/>
      <c r="AG590" s="147" t="str">
        <f>IF(B590="","",(VLOOKUP(B590,'Tree height category'!$A$2:$C$83,2,FALSE)))</f>
        <v/>
      </c>
      <c r="AH590" s="148" t="str">
        <f>IF(B590="","",(VLOOKUP(B590,'Tree height category'!$A$2:$C$83,3,FALSE)))</f>
        <v/>
      </c>
      <c r="AI590" s="161"/>
      <c r="AJ590" s="161"/>
      <c r="AK590" s="161"/>
      <c r="AL590" s="162" t="str">
        <f>IF(B590="","",(VLOOKUP(B590,'Tree height category'!$A$2:$G$77,7,FALSE)))</f>
        <v/>
      </c>
      <c r="AM590" s="163"/>
    </row>
    <row r="591" spans="1:39" x14ac:dyDescent="0.25">
      <c r="A591" s="154">
        <f t="shared" si="103"/>
        <v>585</v>
      </c>
      <c r="B591" s="203"/>
      <c r="C591" s="209"/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7" t="str">
        <f>IF(V591="","",IF((VLOOKUP(V591,'Tree height category'!$E$2:$F$77,2,FALSE))=0,"",(VLOOKUP(V591,'Tree height category'!$E$2:$F$77,2,FALSE))))</f>
        <v/>
      </c>
      <c r="O591" s="207" t="str">
        <f>IF(B591="","",(IF('SEB Sheet'!B$11="","",VLOOKUP('SEB Sheet'!B$11,'IBRA %'!A$4:E$385,4,FALSE))))</f>
        <v/>
      </c>
      <c r="P591" s="27"/>
      <c r="Q591" s="136" t="str">
        <f t="shared" si="104"/>
        <v/>
      </c>
      <c r="R591" s="22">
        <f t="shared" si="105"/>
        <v>0</v>
      </c>
      <c r="S591" s="139" t="str">
        <f t="shared" si="106"/>
        <v/>
      </c>
      <c r="T591" s="39" t="str">
        <f t="shared" si="107"/>
        <v/>
      </c>
      <c r="U591" s="137" t="str">
        <f t="shared" si="108"/>
        <v/>
      </c>
      <c r="V591" s="24" t="str">
        <f>IF(B591="","",VLOOKUP(B591,'Tree height category'!$A$2:$E$83,5,FALSE))</f>
        <v/>
      </c>
      <c r="W591" s="137" t="str">
        <f t="shared" si="113"/>
        <v/>
      </c>
      <c r="X591" s="137" t="str">
        <f t="shared" si="114"/>
        <v/>
      </c>
      <c r="Y591" s="23" t="str">
        <f t="shared" si="109"/>
        <v/>
      </c>
      <c r="Z591" s="25" t="str">
        <f t="shared" si="110"/>
        <v/>
      </c>
      <c r="AA591" s="26" t="str">
        <f t="shared" si="111"/>
        <v/>
      </c>
      <c r="AB591" s="221" t="str">
        <f t="shared" si="112"/>
        <v/>
      </c>
      <c r="AC591" s="26" t="str">
        <f>IF(P591="","",('SEB Sheet'!$B$8*(AA591*P591)*(IF(C591="",1,C591))))</f>
        <v/>
      </c>
      <c r="AD591" s="158" t="str">
        <f>IF(P591="","",((AC591/'SEB Sheet'!$B$9*'SEB Sheet'!$B$5/1000*'SEB Sheet'!$B$7*'SEB Sheet'!$B$6))*1.055)</f>
        <v/>
      </c>
      <c r="AE591" s="146"/>
      <c r="AF591" s="146"/>
      <c r="AG591" s="147" t="str">
        <f>IF(B591="","",(VLOOKUP(B591,'Tree height category'!$A$2:$C$83,2,FALSE)))</f>
        <v/>
      </c>
      <c r="AH591" s="148" t="str">
        <f>IF(B591="","",(VLOOKUP(B591,'Tree height category'!$A$2:$C$83,3,FALSE)))</f>
        <v/>
      </c>
      <c r="AI591" s="161"/>
      <c r="AJ591" s="161"/>
      <c r="AK591" s="161"/>
      <c r="AL591" s="162" t="str">
        <f>IF(B591="","",(VLOOKUP(B591,'Tree height category'!$A$2:$G$77,7,FALSE)))</f>
        <v/>
      </c>
      <c r="AM591" s="163"/>
    </row>
    <row r="592" spans="1:39" x14ac:dyDescent="0.25">
      <c r="A592" s="154">
        <f t="shared" si="103"/>
        <v>586</v>
      </c>
      <c r="B592" s="203"/>
      <c r="C592" s="209"/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7" t="str">
        <f>IF(V592="","",IF((VLOOKUP(V592,'Tree height category'!$E$2:$F$77,2,FALSE))=0,"",(VLOOKUP(V592,'Tree height category'!$E$2:$F$77,2,FALSE))))</f>
        <v/>
      </c>
      <c r="O592" s="207" t="str">
        <f>IF(B592="","",(IF('SEB Sheet'!B$11="","",VLOOKUP('SEB Sheet'!B$11,'IBRA %'!A$4:E$385,4,FALSE))))</f>
        <v/>
      </c>
      <c r="P592" s="27"/>
      <c r="Q592" s="136" t="str">
        <f t="shared" si="104"/>
        <v/>
      </c>
      <c r="R592" s="22">
        <f t="shared" si="105"/>
        <v>0</v>
      </c>
      <c r="S592" s="139" t="str">
        <f t="shared" si="106"/>
        <v/>
      </c>
      <c r="T592" s="39" t="str">
        <f t="shared" si="107"/>
        <v/>
      </c>
      <c r="U592" s="137" t="str">
        <f t="shared" si="108"/>
        <v/>
      </c>
      <c r="V592" s="24" t="str">
        <f>IF(B592="","",VLOOKUP(B592,'Tree height category'!$A$2:$E$83,5,FALSE))</f>
        <v/>
      </c>
      <c r="W592" s="137" t="str">
        <f t="shared" si="113"/>
        <v/>
      </c>
      <c r="X592" s="137" t="str">
        <f t="shared" si="114"/>
        <v/>
      </c>
      <c r="Y592" s="23" t="str">
        <f t="shared" si="109"/>
        <v/>
      </c>
      <c r="Z592" s="25" t="str">
        <f t="shared" si="110"/>
        <v/>
      </c>
      <c r="AA592" s="26" t="str">
        <f t="shared" si="111"/>
        <v/>
      </c>
      <c r="AB592" s="221" t="str">
        <f t="shared" si="112"/>
        <v/>
      </c>
      <c r="AC592" s="26" t="str">
        <f>IF(P592="","",('SEB Sheet'!$B$8*(AA592*P592)*(IF(C592="",1,C592))))</f>
        <v/>
      </c>
      <c r="AD592" s="158" t="str">
        <f>IF(P592="","",((AC592/'SEB Sheet'!$B$9*'SEB Sheet'!$B$5/1000*'SEB Sheet'!$B$7*'SEB Sheet'!$B$6))*1.055)</f>
        <v/>
      </c>
      <c r="AE592" s="146"/>
      <c r="AF592" s="146"/>
      <c r="AG592" s="147" t="str">
        <f>IF(B592="","",(VLOOKUP(B592,'Tree height category'!$A$2:$C$83,2,FALSE)))</f>
        <v/>
      </c>
      <c r="AH592" s="148" t="str">
        <f>IF(B592="","",(VLOOKUP(B592,'Tree height category'!$A$2:$C$83,3,FALSE)))</f>
        <v/>
      </c>
      <c r="AI592" s="161"/>
      <c r="AJ592" s="161"/>
      <c r="AK592" s="161"/>
      <c r="AL592" s="162" t="str">
        <f>IF(B592="","",(VLOOKUP(B592,'Tree height category'!$A$2:$G$77,7,FALSE)))</f>
        <v/>
      </c>
      <c r="AM592" s="163"/>
    </row>
    <row r="593" spans="1:39" x14ac:dyDescent="0.25">
      <c r="A593" s="154">
        <f t="shared" si="103"/>
        <v>587</v>
      </c>
      <c r="B593" s="203"/>
      <c r="C593" s="209"/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7" t="str">
        <f>IF(V593="","",IF((VLOOKUP(V593,'Tree height category'!$E$2:$F$77,2,FALSE))=0,"",(VLOOKUP(V593,'Tree height category'!$E$2:$F$77,2,FALSE))))</f>
        <v/>
      </c>
      <c r="O593" s="207" t="str">
        <f>IF(B593="","",(IF('SEB Sheet'!B$11="","",VLOOKUP('SEB Sheet'!B$11,'IBRA %'!A$4:E$385,4,FALSE))))</f>
        <v/>
      </c>
      <c r="P593" s="27"/>
      <c r="Q593" s="136" t="str">
        <f t="shared" si="104"/>
        <v/>
      </c>
      <c r="R593" s="22">
        <f t="shared" si="105"/>
        <v>0</v>
      </c>
      <c r="S593" s="139" t="str">
        <f t="shared" si="106"/>
        <v/>
      </c>
      <c r="T593" s="39" t="str">
        <f t="shared" si="107"/>
        <v/>
      </c>
      <c r="U593" s="137" t="str">
        <f t="shared" si="108"/>
        <v/>
      </c>
      <c r="V593" s="24" t="str">
        <f>IF(B593="","",VLOOKUP(B593,'Tree height category'!$A$2:$E$83,5,FALSE))</f>
        <v/>
      </c>
      <c r="W593" s="137" t="str">
        <f t="shared" si="113"/>
        <v/>
      </c>
      <c r="X593" s="137" t="str">
        <f t="shared" si="114"/>
        <v/>
      </c>
      <c r="Y593" s="23" t="str">
        <f t="shared" si="109"/>
        <v/>
      </c>
      <c r="Z593" s="25" t="str">
        <f t="shared" si="110"/>
        <v/>
      </c>
      <c r="AA593" s="26" t="str">
        <f t="shared" si="111"/>
        <v/>
      </c>
      <c r="AB593" s="221" t="str">
        <f t="shared" si="112"/>
        <v/>
      </c>
      <c r="AC593" s="26" t="str">
        <f>IF(P593="","",('SEB Sheet'!$B$8*(AA593*P593)*(IF(C593="",1,C593))))</f>
        <v/>
      </c>
      <c r="AD593" s="158" t="str">
        <f>IF(P593="","",((AC593/'SEB Sheet'!$B$9*'SEB Sheet'!$B$5/1000*'SEB Sheet'!$B$7*'SEB Sheet'!$B$6))*1.055)</f>
        <v/>
      </c>
      <c r="AE593" s="146"/>
      <c r="AF593" s="146"/>
      <c r="AG593" s="147" t="str">
        <f>IF(B593="","",(VLOOKUP(B593,'Tree height category'!$A$2:$C$83,2,FALSE)))</f>
        <v/>
      </c>
      <c r="AH593" s="148" t="str">
        <f>IF(B593="","",(VLOOKUP(B593,'Tree height category'!$A$2:$C$83,3,FALSE)))</f>
        <v/>
      </c>
      <c r="AI593" s="161"/>
      <c r="AJ593" s="161"/>
      <c r="AK593" s="161"/>
      <c r="AL593" s="162" t="str">
        <f>IF(B593="","",(VLOOKUP(B593,'Tree height category'!$A$2:$G$77,7,FALSE)))</f>
        <v/>
      </c>
      <c r="AM593" s="163"/>
    </row>
    <row r="594" spans="1:39" x14ac:dyDescent="0.25">
      <c r="A594" s="154">
        <f t="shared" si="103"/>
        <v>588</v>
      </c>
      <c r="B594" s="203"/>
      <c r="C594" s="209"/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7" t="str">
        <f>IF(V594="","",IF((VLOOKUP(V594,'Tree height category'!$E$2:$F$77,2,FALSE))=0,"",(VLOOKUP(V594,'Tree height category'!$E$2:$F$77,2,FALSE))))</f>
        <v/>
      </c>
      <c r="O594" s="207" t="str">
        <f>IF(B594="","",(IF('SEB Sheet'!B$11="","",VLOOKUP('SEB Sheet'!B$11,'IBRA %'!A$4:E$385,4,FALSE))))</f>
        <v/>
      </c>
      <c r="P594" s="27"/>
      <c r="Q594" s="136" t="str">
        <f t="shared" si="104"/>
        <v/>
      </c>
      <c r="R594" s="22">
        <f t="shared" si="105"/>
        <v>0</v>
      </c>
      <c r="S594" s="139" t="str">
        <f t="shared" si="106"/>
        <v/>
      </c>
      <c r="T594" s="39" t="str">
        <f t="shared" si="107"/>
        <v/>
      </c>
      <c r="U594" s="137" t="str">
        <f t="shared" si="108"/>
        <v/>
      </c>
      <c r="V594" s="24" t="str">
        <f>IF(B594="","",VLOOKUP(B594,'Tree height category'!$A$2:$E$83,5,FALSE))</f>
        <v/>
      </c>
      <c r="W594" s="137" t="str">
        <f t="shared" si="113"/>
        <v/>
      </c>
      <c r="X594" s="137" t="str">
        <f t="shared" si="114"/>
        <v/>
      </c>
      <c r="Y594" s="23" t="str">
        <f t="shared" si="109"/>
        <v/>
      </c>
      <c r="Z594" s="25" t="str">
        <f t="shared" si="110"/>
        <v/>
      </c>
      <c r="AA594" s="26" t="str">
        <f t="shared" si="111"/>
        <v/>
      </c>
      <c r="AB594" s="221" t="str">
        <f t="shared" si="112"/>
        <v/>
      </c>
      <c r="AC594" s="26" t="str">
        <f>IF(P594="","",('SEB Sheet'!$B$8*(AA594*P594)*(IF(C594="",1,C594))))</f>
        <v/>
      </c>
      <c r="AD594" s="158" t="str">
        <f>IF(P594="","",((AC594/'SEB Sheet'!$B$9*'SEB Sheet'!$B$5/1000*'SEB Sheet'!$B$7*'SEB Sheet'!$B$6))*1.055)</f>
        <v/>
      </c>
      <c r="AE594" s="146"/>
      <c r="AF594" s="146"/>
      <c r="AG594" s="147" t="str">
        <f>IF(B594="","",(VLOOKUP(B594,'Tree height category'!$A$2:$C$83,2,FALSE)))</f>
        <v/>
      </c>
      <c r="AH594" s="148" t="str">
        <f>IF(B594="","",(VLOOKUP(B594,'Tree height category'!$A$2:$C$83,3,FALSE)))</f>
        <v/>
      </c>
      <c r="AI594" s="161"/>
      <c r="AJ594" s="161"/>
      <c r="AK594" s="161"/>
      <c r="AL594" s="162" t="str">
        <f>IF(B594="","",(VLOOKUP(B594,'Tree height category'!$A$2:$G$77,7,FALSE)))</f>
        <v/>
      </c>
      <c r="AM594" s="163"/>
    </row>
    <row r="595" spans="1:39" x14ac:dyDescent="0.25">
      <c r="A595" s="154">
        <f t="shared" si="103"/>
        <v>589</v>
      </c>
      <c r="B595" s="203"/>
      <c r="C595" s="209"/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7" t="str">
        <f>IF(V595="","",IF((VLOOKUP(V595,'Tree height category'!$E$2:$F$77,2,FALSE))=0,"",(VLOOKUP(V595,'Tree height category'!$E$2:$F$77,2,FALSE))))</f>
        <v/>
      </c>
      <c r="O595" s="207" t="str">
        <f>IF(B595="","",(IF('SEB Sheet'!B$11="","",VLOOKUP('SEB Sheet'!B$11,'IBRA %'!A$4:E$385,4,FALSE))))</f>
        <v/>
      </c>
      <c r="P595" s="27"/>
      <c r="Q595" s="136" t="str">
        <f t="shared" si="104"/>
        <v/>
      </c>
      <c r="R595" s="22">
        <f t="shared" si="105"/>
        <v>0</v>
      </c>
      <c r="S595" s="139" t="str">
        <f t="shared" si="106"/>
        <v/>
      </c>
      <c r="T595" s="39" t="str">
        <f t="shared" si="107"/>
        <v/>
      </c>
      <c r="U595" s="137" t="str">
        <f t="shared" si="108"/>
        <v/>
      </c>
      <c r="V595" s="24" t="str">
        <f>IF(B595="","",VLOOKUP(B595,'Tree height category'!$A$2:$E$83,5,FALSE))</f>
        <v/>
      </c>
      <c r="W595" s="137" t="str">
        <f t="shared" si="113"/>
        <v/>
      </c>
      <c r="X595" s="137" t="str">
        <f t="shared" si="114"/>
        <v/>
      </c>
      <c r="Y595" s="23" t="str">
        <f t="shared" si="109"/>
        <v/>
      </c>
      <c r="Z595" s="25" t="str">
        <f t="shared" si="110"/>
        <v/>
      </c>
      <c r="AA595" s="26" t="str">
        <f t="shared" si="111"/>
        <v/>
      </c>
      <c r="AB595" s="221" t="str">
        <f t="shared" si="112"/>
        <v/>
      </c>
      <c r="AC595" s="26" t="str">
        <f>IF(P595="","",('SEB Sheet'!$B$8*(AA595*P595)*(IF(C595="",1,C595))))</f>
        <v/>
      </c>
      <c r="AD595" s="158" t="str">
        <f>IF(P595="","",((AC595/'SEB Sheet'!$B$9*'SEB Sheet'!$B$5/1000*'SEB Sheet'!$B$7*'SEB Sheet'!$B$6))*1.055)</f>
        <v/>
      </c>
      <c r="AE595" s="146"/>
      <c r="AF595" s="146"/>
      <c r="AG595" s="147" t="str">
        <f>IF(B595="","",(VLOOKUP(B595,'Tree height category'!$A$2:$C$83,2,FALSE)))</f>
        <v/>
      </c>
      <c r="AH595" s="148" t="str">
        <f>IF(B595="","",(VLOOKUP(B595,'Tree height category'!$A$2:$C$83,3,FALSE)))</f>
        <v/>
      </c>
      <c r="AI595" s="161"/>
      <c r="AJ595" s="161"/>
      <c r="AK595" s="161"/>
      <c r="AL595" s="162" t="str">
        <f>IF(B595="","",(VLOOKUP(B595,'Tree height category'!$A$2:$G$77,7,FALSE)))</f>
        <v/>
      </c>
      <c r="AM595" s="163"/>
    </row>
    <row r="596" spans="1:39" x14ac:dyDescent="0.25">
      <c r="A596" s="154">
        <f t="shared" si="103"/>
        <v>590</v>
      </c>
      <c r="B596" s="203"/>
      <c r="C596" s="209"/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7" t="str">
        <f>IF(V596="","",IF((VLOOKUP(V596,'Tree height category'!$E$2:$F$77,2,FALSE))=0,"",(VLOOKUP(V596,'Tree height category'!$E$2:$F$77,2,FALSE))))</f>
        <v/>
      </c>
      <c r="O596" s="207" t="str">
        <f>IF(B596="","",(IF('SEB Sheet'!B$11="","",VLOOKUP('SEB Sheet'!B$11,'IBRA %'!A$4:E$385,4,FALSE))))</f>
        <v/>
      </c>
      <c r="P596" s="27"/>
      <c r="Q596" s="136" t="str">
        <f t="shared" si="104"/>
        <v/>
      </c>
      <c r="R596" s="22">
        <f t="shared" si="105"/>
        <v>0</v>
      </c>
      <c r="S596" s="139" t="str">
        <f t="shared" si="106"/>
        <v/>
      </c>
      <c r="T596" s="39" t="str">
        <f t="shared" si="107"/>
        <v/>
      </c>
      <c r="U596" s="137" t="str">
        <f t="shared" si="108"/>
        <v/>
      </c>
      <c r="V596" s="24" t="str">
        <f>IF(B596="","",VLOOKUP(B596,'Tree height category'!$A$2:$E$83,5,FALSE))</f>
        <v/>
      </c>
      <c r="W596" s="137" t="str">
        <f t="shared" si="113"/>
        <v/>
      </c>
      <c r="X596" s="137" t="str">
        <f t="shared" si="114"/>
        <v/>
      </c>
      <c r="Y596" s="23" t="str">
        <f t="shared" si="109"/>
        <v/>
      </c>
      <c r="Z596" s="25" t="str">
        <f t="shared" si="110"/>
        <v/>
      </c>
      <c r="AA596" s="26" t="str">
        <f t="shared" si="111"/>
        <v/>
      </c>
      <c r="AB596" s="221" t="str">
        <f t="shared" si="112"/>
        <v/>
      </c>
      <c r="AC596" s="26" t="str">
        <f>IF(P596="","",('SEB Sheet'!$B$8*(AA596*P596)*(IF(C596="",1,C596))))</f>
        <v/>
      </c>
      <c r="AD596" s="158" t="str">
        <f>IF(P596="","",((AC596/'SEB Sheet'!$B$9*'SEB Sheet'!$B$5/1000*'SEB Sheet'!$B$7*'SEB Sheet'!$B$6))*1.055)</f>
        <v/>
      </c>
      <c r="AE596" s="146"/>
      <c r="AF596" s="146"/>
      <c r="AG596" s="147" t="str">
        <f>IF(B596="","",(VLOOKUP(B596,'Tree height category'!$A$2:$C$83,2,FALSE)))</f>
        <v/>
      </c>
      <c r="AH596" s="148" t="str">
        <f>IF(B596="","",(VLOOKUP(B596,'Tree height category'!$A$2:$C$83,3,FALSE)))</f>
        <v/>
      </c>
      <c r="AI596" s="161"/>
      <c r="AJ596" s="161"/>
      <c r="AK596" s="161"/>
      <c r="AL596" s="162" t="str">
        <f>IF(B596="","",(VLOOKUP(B596,'Tree height category'!$A$2:$G$77,7,FALSE)))</f>
        <v/>
      </c>
      <c r="AM596" s="163"/>
    </row>
    <row r="597" spans="1:39" x14ac:dyDescent="0.25">
      <c r="A597" s="154">
        <f t="shared" si="103"/>
        <v>591</v>
      </c>
      <c r="B597" s="203"/>
      <c r="C597" s="209"/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7" t="str">
        <f>IF(V597="","",IF((VLOOKUP(V597,'Tree height category'!$E$2:$F$77,2,FALSE))=0,"",(VLOOKUP(V597,'Tree height category'!$E$2:$F$77,2,FALSE))))</f>
        <v/>
      </c>
      <c r="O597" s="207" t="str">
        <f>IF(B597="","",(IF('SEB Sheet'!B$11="","",VLOOKUP('SEB Sheet'!B$11,'IBRA %'!A$4:E$385,4,FALSE))))</f>
        <v/>
      </c>
      <c r="P597" s="27"/>
      <c r="Q597" s="136" t="str">
        <f t="shared" si="104"/>
        <v/>
      </c>
      <c r="R597" s="22">
        <f t="shared" si="105"/>
        <v>0</v>
      </c>
      <c r="S597" s="139" t="str">
        <f t="shared" si="106"/>
        <v/>
      </c>
      <c r="T597" s="39" t="str">
        <f t="shared" si="107"/>
        <v/>
      </c>
      <c r="U597" s="137" t="str">
        <f t="shared" si="108"/>
        <v/>
      </c>
      <c r="V597" s="24" t="str">
        <f>IF(B597="","",VLOOKUP(B597,'Tree height category'!$A$2:$E$83,5,FALSE))</f>
        <v/>
      </c>
      <c r="W597" s="137" t="str">
        <f t="shared" si="113"/>
        <v/>
      </c>
      <c r="X597" s="137" t="str">
        <f t="shared" si="114"/>
        <v/>
      </c>
      <c r="Y597" s="23" t="str">
        <f t="shared" si="109"/>
        <v/>
      </c>
      <c r="Z597" s="25" t="str">
        <f t="shared" si="110"/>
        <v/>
      </c>
      <c r="AA597" s="26" t="str">
        <f t="shared" si="111"/>
        <v/>
      </c>
      <c r="AB597" s="221" t="str">
        <f t="shared" si="112"/>
        <v/>
      </c>
      <c r="AC597" s="26" t="str">
        <f>IF(P597="","",('SEB Sheet'!$B$8*(AA597*P597)*(IF(C597="",1,C597))))</f>
        <v/>
      </c>
      <c r="AD597" s="158" t="str">
        <f>IF(P597="","",((AC597/'SEB Sheet'!$B$9*'SEB Sheet'!$B$5/1000*'SEB Sheet'!$B$7*'SEB Sheet'!$B$6))*1.055)</f>
        <v/>
      </c>
      <c r="AE597" s="146"/>
      <c r="AF597" s="146"/>
      <c r="AG597" s="147" t="str">
        <f>IF(B597="","",(VLOOKUP(B597,'Tree height category'!$A$2:$C$83,2,FALSE)))</f>
        <v/>
      </c>
      <c r="AH597" s="148" t="str">
        <f>IF(B597="","",(VLOOKUP(B597,'Tree height category'!$A$2:$C$83,3,FALSE)))</f>
        <v/>
      </c>
      <c r="AI597" s="161"/>
      <c r="AJ597" s="161"/>
      <c r="AK597" s="161"/>
      <c r="AL597" s="162" t="str">
        <f>IF(B597="","",(VLOOKUP(B597,'Tree height category'!$A$2:$G$77,7,FALSE)))</f>
        <v/>
      </c>
      <c r="AM597" s="163"/>
    </row>
    <row r="598" spans="1:39" x14ac:dyDescent="0.25">
      <c r="A598" s="154">
        <f t="shared" si="103"/>
        <v>592</v>
      </c>
      <c r="B598" s="203"/>
      <c r="C598" s="209"/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7" t="str">
        <f>IF(V598="","",IF((VLOOKUP(V598,'Tree height category'!$E$2:$F$77,2,FALSE))=0,"",(VLOOKUP(V598,'Tree height category'!$E$2:$F$77,2,FALSE))))</f>
        <v/>
      </c>
      <c r="O598" s="207" t="str">
        <f>IF(B598="","",(IF('SEB Sheet'!B$11="","",VLOOKUP('SEB Sheet'!B$11,'IBRA %'!A$4:E$385,4,FALSE))))</f>
        <v/>
      </c>
      <c r="P598" s="27"/>
      <c r="Q598" s="136" t="str">
        <f t="shared" si="104"/>
        <v/>
      </c>
      <c r="R598" s="22">
        <f t="shared" si="105"/>
        <v>0</v>
      </c>
      <c r="S598" s="139" t="str">
        <f t="shared" si="106"/>
        <v/>
      </c>
      <c r="T598" s="39" t="str">
        <f t="shared" si="107"/>
        <v/>
      </c>
      <c r="U598" s="137" t="str">
        <f t="shared" si="108"/>
        <v/>
      </c>
      <c r="V598" s="24" t="str">
        <f>IF(B598="","",VLOOKUP(B598,'Tree height category'!$A$2:$E$83,5,FALSE))</f>
        <v/>
      </c>
      <c r="W598" s="137" t="str">
        <f t="shared" si="113"/>
        <v/>
      </c>
      <c r="X598" s="137" t="str">
        <f t="shared" si="114"/>
        <v/>
      </c>
      <c r="Y598" s="23" t="str">
        <f t="shared" si="109"/>
        <v/>
      </c>
      <c r="Z598" s="25" t="str">
        <f t="shared" si="110"/>
        <v/>
      </c>
      <c r="AA598" s="26" t="str">
        <f t="shared" si="111"/>
        <v/>
      </c>
      <c r="AB598" s="221" t="str">
        <f t="shared" si="112"/>
        <v/>
      </c>
      <c r="AC598" s="26" t="str">
        <f>IF(P598="","",('SEB Sheet'!$B$8*(AA598*P598)*(IF(C598="",1,C598))))</f>
        <v/>
      </c>
      <c r="AD598" s="158" t="str">
        <f>IF(P598="","",((AC598/'SEB Sheet'!$B$9*'SEB Sheet'!$B$5/1000*'SEB Sheet'!$B$7*'SEB Sheet'!$B$6))*1.055)</f>
        <v/>
      </c>
      <c r="AE598" s="146"/>
      <c r="AF598" s="146"/>
      <c r="AG598" s="147" t="str">
        <f>IF(B598="","",(VLOOKUP(B598,'Tree height category'!$A$2:$C$83,2,FALSE)))</f>
        <v/>
      </c>
      <c r="AH598" s="148" t="str">
        <f>IF(B598="","",(VLOOKUP(B598,'Tree height category'!$A$2:$C$83,3,FALSE)))</f>
        <v/>
      </c>
      <c r="AI598" s="161"/>
      <c r="AJ598" s="161"/>
      <c r="AK598" s="161"/>
      <c r="AL598" s="162" t="str">
        <f>IF(B598="","",(VLOOKUP(B598,'Tree height category'!$A$2:$G$77,7,FALSE)))</f>
        <v/>
      </c>
      <c r="AM598" s="163"/>
    </row>
    <row r="599" spans="1:39" x14ac:dyDescent="0.25">
      <c r="A599" s="154">
        <f t="shared" si="103"/>
        <v>593</v>
      </c>
      <c r="B599" s="203"/>
      <c r="C599" s="209"/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7" t="str">
        <f>IF(V599="","",IF((VLOOKUP(V599,'Tree height category'!$E$2:$F$77,2,FALSE))=0,"",(VLOOKUP(V599,'Tree height category'!$E$2:$F$77,2,FALSE))))</f>
        <v/>
      </c>
      <c r="O599" s="207" t="str">
        <f>IF(B599="","",(IF('SEB Sheet'!B$11="","",VLOOKUP('SEB Sheet'!B$11,'IBRA %'!A$4:E$385,4,FALSE))))</f>
        <v/>
      </c>
      <c r="P599" s="27"/>
      <c r="Q599" s="136" t="str">
        <f t="shared" si="104"/>
        <v/>
      </c>
      <c r="R599" s="22">
        <f t="shared" si="105"/>
        <v>0</v>
      </c>
      <c r="S599" s="139" t="str">
        <f t="shared" si="106"/>
        <v/>
      </c>
      <c r="T599" s="39" t="str">
        <f t="shared" si="107"/>
        <v/>
      </c>
      <c r="U599" s="137" t="str">
        <f t="shared" si="108"/>
        <v/>
      </c>
      <c r="V599" s="24" t="str">
        <f>IF(B599="","",VLOOKUP(B599,'Tree height category'!$A$2:$E$83,5,FALSE))</f>
        <v/>
      </c>
      <c r="W599" s="137" t="str">
        <f t="shared" si="113"/>
        <v/>
      </c>
      <c r="X599" s="137" t="str">
        <f t="shared" si="114"/>
        <v/>
      </c>
      <c r="Y599" s="23" t="str">
        <f t="shared" si="109"/>
        <v/>
      </c>
      <c r="Z599" s="25" t="str">
        <f t="shared" si="110"/>
        <v/>
      </c>
      <c r="AA599" s="26" t="str">
        <f t="shared" si="111"/>
        <v/>
      </c>
      <c r="AB599" s="221" t="str">
        <f t="shared" si="112"/>
        <v/>
      </c>
      <c r="AC599" s="26" t="str">
        <f>IF(P599="","",('SEB Sheet'!$B$8*(AA599*P599)*(IF(C599="",1,C599))))</f>
        <v/>
      </c>
      <c r="AD599" s="158" t="str">
        <f>IF(P599="","",((AC599/'SEB Sheet'!$B$9*'SEB Sheet'!$B$5/1000*'SEB Sheet'!$B$7*'SEB Sheet'!$B$6))*1.055)</f>
        <v/>
      </c>
      <c r="AE599" s="146"/>
      <c r="AF599" s="146"/>
      <c r="AG599" s="147" t="str">
        <f>IF(B599="","",(VLOOKUP(B599,'Tree height category'!$A$2:$C$83,2,FALSE)))</f>
        <v/>
      </c>
      <c r="AH599" s="148" t="str">
        <f>IF(B599="","",(VLOOKUP(B599,'Tree height category'!$A$2:$C$83,3,FALSE)))</f>
        <v/>
      </c>
      <c r="AI599" s="161"/>
      <c r="AJ599" s="161"/>
      <c r="AK599" s="161"/>
      <c r="AL599" s="162" t="str">
        <f>IF(B599="","",(VLOOKUP(B599,'Tree height category'!$A$2:$G$77,7,FALSE)))</f>
        <v/>
      </c>
      <c r="AM599" s="163"/>
    </row>
    <row r="600" spans="1:39" x14ac:dyDescent="0.25">
      <c r="A600" s="154">
        <f t="shared" si="103"/>
        <v>594</v>
      </c>
      <c r="B600" s="203"/>
      <c r="C600" s="209"/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7" t="str">
        <f>IF(V600="","",IF((VLOOKUP(V600,'Tree height category'!$E$2:$F$77,2,FALSE))=0,"",(VLOOKUP(V600,'Tree height category'!$E$2:$F$77,2,FALSE))))</f>
        <v/>
      </c>
      <c r="O600" s="207" t="str">
        <f>IF(B600="","",(IF('SEB Sheet'!B$11="","",VLOOKUP('SEB Sheet'!B$11,'IBRA %'!A$4:E$385,4,FALSE))))</f>
        <v/>
      </c>
      <c r="P600" s="27"/>
      <c r="Q600" s="136" t="str">
        <f t="shared" si="104"/>
        <v/>
      </c>
      <c r="R600" s="22">
        <f t="shared" si="105"/>
        <v>0</v>
      </c>
      <c r="S600" s="139" t="str">
        <f t="shared" si="106"/>
        <v/>
      </c>
      <c r="T600" s="39" t="str">
        <f t="shared" si="107"/>
        <v/>
      </c>
      <c r="U600" s="137" t="str">
        <f t="shared" si="108"/>
        <v/>
      </c>
      <c r="V600" s="24" t="str">
        <f>IF(B600="","",VLOOKUP(B600,'Tree height category'!$A$2:$E$83,5,FALSE))</f>
        <v/>
      </c>
      <c r="W600" s="137" t="str">
        <f t="shared" si="113"/>
        <v/>
      </c>
      <c r="X600" s="137" t="str">
        <f t="shared" si="114"/>
        <v/>
      </c>
      <c r="Y600" s="23" t="str">
        <f t="shared" si="109"/>
        <v/>
      </c>
      <c r="Z600" s="25" t="str">
        <f t="shared" si="110"/>
        <v/>
      </c>
      <c r="AA600" s="26" t="str">
        <f t="shared" si="111"/>
        <v/>
      </c>
      <c r="AB600" s="221" t="str">
        <f t="shared" si="112"/>
        <v/>
      </c>
      <c r="AC600" s="26" t="str">
        <f>IF(P600="","",('SEB Sheet'!$B$8*(AA600*P600)*(IF(C600="",1,C600))))</f>
        <v/>
      </c>
      <c r="AD600" s="158" t="str">
        <f>IF(P600="","",((AC600/'SEB Sheet'!$B$9*'SEB Sheet'!$B$5/1000*'SEB Sheet'!$B$7*'SEB Sheet'!$B$6))*1.055)</f>
        <v/>
      </c>
      <c r="AE600" s="146"/>
      <c r="AF600" s="146"/>
      <c r="AG600" s="147" t="str">
        <f>IF(B600="","",(VLOOKUP(B600,'Tree height category'!$A$2:$C$83,2,FALSE)))</f>
        <v/>
      </c>
      <c r="AH600" s="148" t="str">
        <f>IF(B600="","",(VLOOKUP(B600,'Tree height category'!$A$2:$C$83,3,FALSE)))</f>
        <v/>
      </c>
      <c r="AI600" s="161"/>
      <c r="AJ600" s="161"/>
      <c r="AK600" s="161"/>
      <c r="AL600" s="162" t="str">
        <f>IF(B600="","",(VLOOKUP(B600,'Tree height category'!$A$2:$G$77,7,FALSE)))</f>
        <v/>
      </c>
      <c r="AM600" s="163"/>
    </row>
    <row r="601" spans="1:39" x14ac:dyDescent="0.25">
      <c r="A601" s="154">
        <f t="shared" si="103"/>
        <v>595</v>
      </c>
      <c r="B601" s="203"/>
      <c r="C601" s="209"/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7" t="str">
        <f>IF(V601="","",IF((VLOOKUP(V601,'Tree height category'!$E$2:$F$77,2,FALSE))=0,"",(VLOOKUP(V601,'Tree height category'!$E$2:$F$77,2,FALSE))))</f>
        <v/>
      </c>
      <c r="O601" s="207" t="str">
        <f>IF(B601="","",(IF('SEB Sheet'!B$11="","",VLOOKUP('SEB Sheet'!B$11,'IBRA %'!A$4:E$385,4,FALSE))))</f>
        <v/>
      </c>
      <c r="P601" s="27"/>
      <c r="Q601" s="136" t="str">
        <f t="shared" si="104"/>
        <v/>
      </c>
      <c r="R601" s="22">
        <f t="shared" si="105"/>
        <v>0</v>
      </c>
      <c r="S601" s="139" t="str">
        <f t="shared" si="106"/>
        <v/>
      </c>
      <c r="T601" s="39" t="str">
        <f t="shared" si="107"/>
        <v/>
      </c>
      <c r="U601" s="137" t="str">
        <f t="shared" si="108"/>
        <v/>
      </c>
      <c r="V601" s="24" t="str">
        <f>IF(B601="","",VLOOKUP(B601,'Tree height category'!$A$2:$E$83,5,FALSE))</f>
        <v/>
      </c>
      <c r="W601" s="137" t="str">
        <f t="shared" si="113"/>
        <v/>
      </c>
      <c r="X601" s="137" t="str">
        <f t="shared" si="114"/>
        <v/>
      </c>
      <c r="Y601" s="23" t="str">
        <f t="shared" si="109"/>
        <v/>
      </c>
      <c r="Z601" s="25" t="str">
        <f t="shared" si="110"/>
        <v/>
      </c>
      <c r="AA601" s="26" t="str">
        <f t="shared" si="111"/>
        <v/>
      </c>
      <c r="AB601" s="221" t="str">
        <f t="shared" si="112"/>
        <v/>
      </c>
      <c r="AC601" s="26" t="str">
        <f>IF(P601="","",('SEB Sheet'!$B$8*(AA601*P601)*(IF(C601="",1,C601))))</f>
        <v/>
      </c>
      <c r="AD601" s="158" t="str">
        <f>IF(P601="","",((AC601/'SEB Sheet'!$B$9*'SEB Sheet'!$B$5/1000*'SEB Sheet'!$B$7*'SEB Sheet'!$B$6))*1.055)</f>
        <v/>
      </c>
      <c r="AE601" s="146"/>
      <c r="AF601" s="146"/>
      <c r="AG601" s="147" t="str">
        <f>IF(B601="","",(VLOOKUP(B601,'Tree height category'!$A$2:$C$83,2,FALSE)))</f>
        <v/>
      </c>
      <c r="AH601" s="148" t="str">
        <f>IF(B601="","",(VLOOKUP(B601,'Tree height category'!$A$2:$C$83,3,FALSE)))</f>
        <v/>
      </c>
      <c r="AI601" s="161"/>
      <c r="AJ601" s="161"/>
      <c r="AK601" s="161"/>
      <c r="AL601" s="162" t="str">
        <f>IF(B601="","",(VLOOKUP(B601,'Tree height category'!$A$2:$G$77,7,FALSE)))</f>
        <v/>
      </c>
      <c r="AM601" s="163"/>
    </row>
    <row r="602" spans="1:39" x14ac:dyDescent="0.25">
      <c r="A602" s="154">
        <f t="shared" si="103"/>
        <v>596</v>
      </c>
      <c r="B602" s="203"/>
      <c r="C602" s="209"/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7" t="str">
        <f>IF(V602="","",IF((VLOOKUP(V602,'Tree height category'!$E$2:$F$77,2,FALSE))=0,"",(VLOOKUP(V602,'Tree height category'!$E$2:$F$77,2,FALSE))))</f>
        <v/>
      </c>
      <c r="O602" s="207" t="str">
        <f>IF(B602="","",(IF('SEB Sheet'!B$11="","",VLOOKUP('SEB Sheet'!B$11,'IBRA %'!A$4:E$385,4,FALSE))))</f>
        <v/>
      </c>
      <c r="P602" s="27"/>
      <c r="Q602" s="136" t="str">
        <f t="shared" si="104"/>
        <v/>
      </c>
      <c r="R602" s="22">
        <f t="shared" si="105"/>
        <v>0</v>
      </c>
      <c r="S602" s="139" t="str">
        <f t="shared" si="106"/>
        <v/>
      </c>
      <c r="T602" s="39" t="str">
        <f t="shared" si="107"/>
        <v/>
      </c>
      <c r="U602" s="137" t="str">
        <f t="shared" si="108"/>
        <v/>
      </c>
      <c r="V602" s="24" t="str">
        <f>IF(B602="","",VLOOKUP(B602,'Tree height category'!$A$2:$E$83,5,FALSE))</f>
        <v/>
      </c>
      <c r="W602" s="137" t="str">
        <f t="shared" si="113"/>
        <v/>
      </c>
      <c r="X602" s="137" t="str">
        <f t="shared" si="114"/>
        <v/>
      </c>
      <c r="Y602" s="23" t="str">
        <f t="shared" si="109"/>
        <v/>
      </c>
      <c r="Z602" s="25" t="str">
        <f t="shared" si="110"/>
        <v/>
      </c>
      <c r="AA602" s="26" t="str">
        <f t="shared" si="111"/>
        <v/>
      </c>
      <c r="AB602" s="221" t="str">
        <f t="shared" si="112"/>
        <v/>
      </c>
      <c r="AC602" s="26" t="str">
        <f>IF(P602="","",('SEB Sheet'!$B$8*(AA602*P602)*(IF(C602="",1,C602))))</f>
        <v/>
      </c>
      <c r="AD602" s="158" t="str">
        <f>IF(P602="","",((AC602/'SEB Sheet'!$B$9*'SEB Sheet'!$B$5/1000*'SEB Sheet'!$B$7*'SEB Sheet'!$B$6))*1.055)</f>
        <v/>
      </c>
      <c r="AE602" s="146"/>
      <c r="AF602" s="146"/>
      <c r="AG602" s="147" t="str">
        <f>IF(B602="","",(VLOOKUP(B602,'Tree height category'!$A$2:$C$83,2,FALSE)))</f>
        <v/>
      </c>
      <c r="AH602" s="148" t="str">
        <f>IF(B602="","",(VLOOKUP(B602,'Tree height category'!$A$2:$C$83,3,FALSE)))</f>
        <v/>
      </c>
      <c r="AI602" s="161"/>
      <c r="AJ602" s="161"/>
      <c r="AK602" s="161"/>
      <c r="AL602" s="162" t="str">
        <f>IF(B602="","",(VLOOKUP(B602,'Tree height category'!$A$2:$G$77,7,FALSE)))</f>
        <v/>
      </c>
      <c r="AM602" s="163"/>
    </row>
    <row r="603" spans="1:39" x14ac:dyDescent="0.25">
      <c r="A603" s="154">
        <f t="shared" si="103"/>
        <v>597</v>
      </c>
      <c r="B603" s="203"/>
      <c r="C603" s="209"/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7" t="str">
        <f>IF(V603="","",IF((VLOOKUP(V603,'Tree height category'!$E$2:$F$77,2,FALSE))=0,"",(VLOOKUP(V603,'Tree height category'!$E$2:$F$77,2,FALSE))))</f>
        <v/>
      </c>
      <c r="O603" s="207" t="str">
        <f>IF(B603="","",(IF('SEB Sheet'!B$11="","",VLOOKUP('SEB Sheet'!B$11,'IBRA %'!A$4:E$385,4,FALSE))))</f>
        <v/>
      </c>
      <c r="P603" s="27"/>
      <c r="Q603" s="136" t="str">
        <f t="shared" si="104"/>
        <v/>
      </c>
      <c r="R603" s="22">
        <f t="shared" si="105"/>
        <v>0</v>
      </c>
      <c r="S603" s="139" t="str">
        <f t="shared" si="106"/>
        <v/>
      </c>
      <c r="T603" s="39" t="str">
        <f t="shared" si="107"/>
        <v/>
      </c>
      <c r="U603" s="137" t="str">
        <f t="shared" si="108"/>
        <v/>
      </c>
      <c r="V603" s="24" t="str">
        <f>IF(B603="","",VLOOKUP(B603,'Tree height category'!$A$2:$E$83,5,FALSE))</f>
        <v/>
      </c>
      <c r="W603" s="137" t="str">
        <f t="shared" si="113"/>
        <v/>
      </c>
      <c r="X603" s="137" t="str">
        <f t="shared" si="114"/>
        <v/>
      </c>
      <c r="Y603" s="23" t="str">
        <f t="shared" si="109"/>
        <v/>
      </c>
      <c r="Z603" s="25" t="str">
        <f t="shared" si="110"/>
        <v/>
      </c>
      <c r="AA603" s="26" t="str">
        <f t="shared" si="111"/>
        <v/>
      </c>
      <c r="AB603" s="221" t="str">
        <f t="shared" si="112"/>
        <v/>
      </c>
      <c r="AC603" s="26" t="str">
        <f>IF(P603="","",('SEB Sheet'!$B$8*(AA603*P603)*(IF(C603="",1,C603))))</f>
        <v/>
      </c>
      <c r="AD603" s="158" t="str">
        <f>IF(P603="","",((AC603/'SEB Sheet'!$B$9*'SEB Sheet'!$B$5/1000*'SEB Sheet'!$B$7*'SEB Sheet'!$B$6))*1.055)</f>
        <v/>
      </c>
      <c r="AE603" s="146"/>
      <c r="AF603" s="146"/>
      <c r="AG603" s="147" t="str">
        <f>IF(B603="","",(VLOOKUP(B603,'Tree height category'!$A$2:$C$83,2,FALSE)))</f>
        <v/>
      </c>
      <c r="AH603" s="148" t="str">
        <f>IF(B603="","",(VLOOKUP(B603,'Tree height category'!$A$2:$C$83,3,FALSE)))</f>
        <v/>
      </c>
      <c r="AI603" s="161"/>
      <c r="AJ603" s="161"/>
      <c r="AK603" s="161"/>
      <c r="AL603" s="162" t="str">
        <f>IF(B603="","",(VLOOKUP(B603,'Tree height category'!$A$2:$G$77,7,FALSE)))</f>
        <v/>
      </c>
      <c r="AM603" s="163"/>
    </row>
    <row r="604" spans="1:39" x14ac:dyDescent="0.25">
      <c r="A604" s="154">
        <f t="shared" si="103"/>
        <v>598</v>
      </c>
      <c r="B604" s="203"/>
      <c r="C604" s="209"/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7" t="str">
        <f>IF(V604="","",IF((VLOOKUP(V604,'Tree height category'!$E$2:$F$77,2,FALSE))=0,"",(VLOOKUP(V604,'Tree height category'!$E$2:$F$77,2,FALSE))))</f>
        <v/>
      </c>
      <c r="O604" s="207" t="str">
        <f>IF(B604="","",(IF('SEB Sheet'!B$11="","",VLOOKUP('SEB Sheet'!B$11,'IBRA %'!A$4:E$385,4,FALSE))))</f>
        <v/>
      </c>
      <c r="P604" s="27"/>
      <c r="Q604" s="136" t="str">
        <f t="shared" si="104"/>
        <v/>
      </c>
      <c r="R604" s="22">
        <f t="shared" si="105"/>
        <v>0</v>
      </c>
      <c r="S604" s="139" t="str">
        <f t="shared" si="106"/>
        <v/>
      </c>
      <c r="T604" s="39" t="str">
        <f t="shared" si="107"/>
        <v/>
      </c>
      <c r="U604" s="137" t="str">
        <f t="shared" si="108"/>
        <v/>
      </c>
      <c r="V604" s="24" t="str">
        <f>IF(B604="","",VLOOKUP(B604,'Tree height category'!$A$2:$E$83,5,FALSE))</f>
        <v/>
      </c>
      <c r="W604" s="137" t="str">
        <f t="shared" si="113"/>
        <v/>
      </c>
      <c r="X604" s="137" t="str">
        <f t="shared" si="114"/>
        <v/>
      </c>
      <c r="Y604" s="23" t="str">
        <f t="shared" si="109"/>
        <v/>
      </c>
      <c r="Z604" s="25" t="str">
        <f t="shared" si="110"/>
        <v/>
      </c>
      <c r="AA604" s="26" t="str">
        <f t="shared" si="111"/>
        <v/>
      </c>
      <c r="AB604" s="221" t="str">
        <f t="shared" si="112"/>
        <v/>
      </c>
      <c r="AC604" s="26" t="str">
        <f>IF(P604="","",('SEB Sheet'!$B$8*(AA604*P604)*(IF(C604="",1,C604))))</f>
        <v/>
      </c>
      <c r="AD604" s="158" t="str">
        <f>IF(P604="","",((AC604/'SEB Sheet'!$B$9*'SEB Sheet'!$B$5/1000*'SEB Sheet'!$B$7*'SEB Sheet'!$B$6))*1.055)</f>
        <v/>
      </c>
      <c r="AE604" s="146"/>
      <c r="AF604" s="146"/>
      <c r="AG604" s="147" t="str">
        <f>IF(B604="","",(VLOOKUP(B604,'Tree height category'!$A$2:$C$83,2,FALSE)))</f>
        <v/>
      </c>
      <c r="AH604" s="148" t="str">
        <f>IF(B604="","",(VLOOKUP(B604,'Tree height category'!$A$2:$C$83,3,FALSE)))</f>
        <v/>
      </c>
      <c r="AI604" s="161"/>
      <c r="AJ604" s="161"/>
      <c r="AK604" s="161"/>
      <c r="AL604" s="162" t="str">
        <f>IF(B604="","",(VLOOKUP(B604,'Tree height category'!$A$2:$G$77,7,FALSE)))</f>
        <v/>
      </c>
      <c r="AM604" s="163"/>
    </row>
    <row r="605" spans="1:39" x14ac:dyDescent="0.25">
      <c r="A605" s="154">
        <f t="shared" si="103"/>
        <v>599</v>
      </c>
      <c r="B605" s="203"/>
      <c r="C605" s="209"/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7" t="str">
        <f>IF(V605="","",IF((VLOOKUP(V605,'Tree height category'!$E$2:$F$77,2,FALSE))=0,"",(VLOOKUP(V605,'Tree height category'!$E$2:$F$77,2,FALSE))))</f>
        <v/>
      </c>
      <c r="O605" s="207" t="str">
        <f>IF(B605="","",(IF('SEB Sheet'!B$11="","",VLOOKUP('SEB Sheet'!B$11,'IBRA %'!A$4:E$385,4,FALSE))))</f>
        <v/>
      </c>
      <c r="P605" s="27"/>
      <c r="Q605" s="136" t="str">
        <f t="shared" si="104"/>
        <v/>
      </c>
      <c r="R605" s="22">
        <f t="shared" si="105"/>
        <v>0</v>
      </c>
      <c r="S605" s="139" t="str">
        <f t="shared" si="106"/>
        <v/>
      </c>
      <c r="T605" s="39" t="str">
        <f t="shared" si="107"/>
        <v/>
      </c>
      <c r="U605" s="137" t="str">
        <f t="shared" si="108"/>
        <v/>
      </c>
      <c r="V605" s="24" t="str">
        <f>IF(B605="","",VLOOKUP(B605,'Tree height category'!$A$2:$E$83,5,FALSE))</f>
        <v/>
      </c>
      <c r="W605" s="137" t="str">
        <f t="shared" si="113"/>
        <v/>
      </c>
      <c r="X605" s="137" t="str">
        <f t="shared" si="114"/>
        <v/>
      </c>
      <c r="Y605" s="23" t="str">
        <f t="shared" si="109"/>
        <v/>
      </c>
      <c r="Z605" s="25" t="str">
        <f t="shared" si="110"/>
        <v/>
      </c>
      <c r="AA605" s="26" t="str">
        <f t="shared" si="111"/>
        <v/>
      </c>
      <c r="AB605" s="221" t="str">
        <f t="shared" si="112"/>
        <v/>
      </c>
      <c r="AC605" s="26" t="str">
        <f>IF(P605="","",('SEB Sheet'!$B$8*(AA605*P605)*(IF(C605="",1,C605))))</f>
        <v/>
      </c>
      <c r="AD605" s="158" t="str">
        <f>IF(P605="","",((AC605/'SEB Sheet'!$B$9*'SEB Sheet'!$B$5/1000*'SEB Sheet'!$B$7*'SEB Sheet'!$B$6))*1.055)</f>
        <v/>
      </c>
      <c r="AE605" s="146"/>
      <c r="AF605" s="146"/>
      <c r="AG605" s="147" t="str">
        <f>IF(B605="","",(VLOOKUP(B605,'Tree height category'!$A$2:$C$83,2,FALSE)))</f>
        <v/>
      </c>
      <c r="AH605" s="148" t="str">
        <f>IF(B605="","",(VLOOKUP(B605,'Tree height category'!$A$2:$C$83,3,FALSE)))</f>
        <v/>
      </c>
      <c r="AI605" s="161"/>
      <c r="AJ605" s="161"/>
      <c r="AK605" s="161"/>
      <c r="AL605" s="162" t="str">
        <f>IF(B605="","",(VLOOKUP(B605,'Tree height category'!$A$2:$G$77,7,FALSE)))</f>
        <v/>
      </c>
      <c r="AM605" s="163"/>
    </row>
    <row r="606" spans="1:39" x14ac:dyDescent="0.25">
      <c r="A606" s="154">
        <f t="shared" si="103"/>
        <v>600</v>
      </c>
      <c r="B606" s="203"/>
      <c r="C606" s="209"/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7" t="str">
        <f>IF(V606="","",IF((VLOOKUP(V606,'Tree height category'!$E$2:$F$77,2,FALSE))=0,"",(VLOOKUP(V606,'Tree height category'!$E$2:$F$77,2,FALSE))))</f>
        <v/>
      </c>
      <c r="O606" s="207" t="str">
        <f>IF(B606="","",(IF('SEB Sheet'!B$11="","",VLOOKUP('SEB Sheet'!B$11,'IBRA %'!A$4:E$385,4,FALSE))))</f>
        <v/>
      </c>
      <c r="P606" s="27"/>
      <c r="Q606" s="136" t="str">
        <f t="shared" si="104"/>
        <v/>
      </c>
      <c r="R606" s="22">
        <f t="shared" si="105"/>
        <v>0</v>
      </c>
      <c r="S606" s="139" t="str">
        <f t="shared" si="106"/>
        <v/>
      </c>
      <c r="T606" s="39" t="str">
        <f t="shared" si="107"/>
        <v/>
      </c>
      <c r="U606" s="137" t="str">
        <f t="shared" si="108"/>
        <v/>
      </c>
      <c r="V606" s="24" t="str">
        <f>IF(B606="","",VLOOKUP(B606,'Tree height category'!$A$2:$E$83,5,FALSE))</f>
        <v/>
      </c>
      <c r="W606" s="137" t="str">
        <f t="shared" si="113"/>
        <v/>
      </c>
      <c r="X606" s="137" t="str">
        <f t="shared" si="114"/>
        <v/>
      </c>
      <c r="Y606" s="23" t="str">
        <f t="shared" si="109"/>
        <v/>
      </c>
      <c r="Z606" s="25" t="str">
        <f t="shared" si="110"/>
        <v/>
      </c>
      <c r="AA606" s="26" t="str">
        <f t="shared" si="111"/>
        <v/>
      </c>
      <c r="AB606" s="221" t="str">
        <f t="shared" si="112"/>
        <v/>
      </c>
      <c r="AC606" s="26" t="str">
        <f>IF(P606="","",('SEB Sheet'!$B$8*(AA606*P606)*(IF(C606="",1,C606))))</f>
        <v/>
      </c>
      <c r="AD606" s="158" t="str">
        <f>IF(P606="","",((AC606/'SEB Sheet'!$B$9*'SEB Sheet'!$B$5/1000*'SEB Sheet'!$B$7*'SEB Sheet'!$B$6))*1.055)</f>
        <v/>
      </c>
      <c r="AE606" s="146"/>
      <c r="AF606" s="146"/>
      <c r="AG606" s="147" t="str">
        <f>IF(B606="","",(VLOOKUP(B606,'Tree height category'!$A$2:$C$83,2,FALSE)))</f>
        <v/>
      </c>
      <c r="AH606" s="148" t="str">
        <f>IF(B606="","",(VLOOKUP(B606,'Tree height category'!$A$2:$C$83,3,FALSE)))</f>
        <v/>
      </c>
      <c r="AI606" s="161"/>
      <c r="AJ606" s="161"/>
      <c r="AK606" s="161"/>
      <c r="AL606" s="162" t="str">
        <f>IF(B606="","",(VLOOKUP(B606,'Tree height category'!$A$2:$G$77,7,FALSE)))</f>
        <v/>
      </c>
      <c r="AM606" s="163"/>
    </row>
    <row r="607" spans="1:39" x14ac:dyDescent="0.25">
      <c r="A607" s="154">
        <f t="shared" si="103"/>
        <v>601</v>
      </c>
      <c r="B607" s="203"/>
      <c r="C607" s="209"/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7" t="str">
        <f>IF(V607="","",IF((VLOOKUP(V607,'Tree height category'!$E$2:$F$77,2,FALSE))=0,"",(VLOOKUP(V607,'Tree height category'!$E$2:$F$77,2,FALSE))))</f>
        <v/>
      </c>
      <c r="O607" s="207" t="str">
        <f>IF(B607="","",(IF('SEB Sheet'!B$11="","",VLOOKUP('SEB Sheet'!B$11,'IBRA %'!A$4:E$385,4,FALSE))))</f>
        <v/>
      </c>
      <c r="P607" s="27"/>
      <c r="Q607" s="136" t="str">
        <f t="shared" si="104"/>
        <v/>
      </c>
      <c r="R607" s="22">
        <f t="shared" si="105"/>
        <v>0</v>
      </c>
      <c r="S607" s="139" t="str">
        <f t="shared" si="106"/>
        <v/>
      </c>
      <c r="T607" s="39" t="str">
        <f t="shared" si="107"/>
        <v/>
      </c>
      <c r="U607" s="137" t="str">
        <f t="shared" si="108"/>
        <v/>
      </c>
      <c r="V607" s="24" t="str">
        <f>IF(B607="","",VLOOKUP(B607,'Tree height category'!$A$2:$E$83,5,FALSE))</f>
        <v/>
      </c>
      <c r="W607" s="137" t="str">
        <f t="shared" si="113"/>
        <v/>
      </c>
      <c r="X607" s="137" t="str">
        <f t="shared" si="114"/>
        <v/>
      </c>
      <c r="Y607" s="23" t="str">
        <f t="shared" si="109"/>
        <v/>
      </c>
      <c r="Z607" s="25" t="str">
        <f t="shared" si="110"/>
        <v/>
      </c>
      <c r="AA607" s="26" t="str">
        <f t="shared" si="111"/>
        <v/>
      </c>
      <c r="AB607" s="221" t="str">
        <f t="shared" si="112"/>
        <v/>
      </c>
      <c r="AC607" s="26" t="str">
        <f>IF(P607="","",('SEB Sheet'!$B$8*(AA607*P607)*(IF(C607="",1,C607))))</f>
        <v/>
      </c>
      <c r="AD607" s="158" t="str">
        <f>IF(P607="","",((AC607/'SEB Sheet'!$B$9*'SEB Sheet'!$B$5/1000*'SEB Sheet'!$B$7*'SEB Sheet'!$B$6))*1.055)</f>
        <v/>
      </c>
      <c r="AE607" s="146"/>
      <c r="AF607" s="146"/>
      <c r="AG607" s="147" t="str">
        <f>IF(B607="","",(VLOOKUP(B607,'Tree height category'!$A$2:$C$83,2,FALSE)))</f>
        <v/>
      </c>
      <c r="AH607" s="148" t="str">
        <f>IF(B607="","",(VLOOKUP(B607,'Tree height category'!$A$2:$C$83,3,FALSE)))</f>
        <v/>
      </c>
      <c r="AI607" s="161"/>
      <c r="AJ607" s="161"/>
      <c r="AK607" s="161"/>
      <c r="AL607" s="162" t="str">
        <f>IF(B607="","",(VLOOKUP(B607,'Tree height category'!$A$2:$G$77,7,FALSE)))</f>
        <v/>
      </c>
      <c r="AM607" s="163"/>
    </row>
    <row r="608" spans="1:39" x14ac:dyDescent="0.25">
      <c r="A608" s="154">
        <f t="shared" si="103"/>
        <v>602</v>
      </c>
      <c r="B608" s="203"/>
      <c r="C608" s="209"/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7" t="str">
        <f>IF(V608="","",IF((VLOOKUP(V608,'Tree height category'!$E$2:$F$77,2,FALSE))=0,"",(VLOOKUP(V608,'Tree height category'!$E$2:$F$77,2,FALSE))))</f>
        <v/>
      </c>
      <c r="O608" s="207" t="str">
        <f>IF(B608="","",(IF('SEB Sheet'!B$11="","",VLOOKUP('SEB Sheet'!B$11,'IBRA %'!A$4:E$385,4,FALSE))))</f>
        <v/>
      </c>
      <c r="P608" s="27"/>
      <c r="Q608" s="136" t="str">
        <f t="shared" si="104"/>
        <v/>
      </c>
      <c r="R608" s="22">
        <f t="shared" si="105"/>
        <v>0</v>
      </c>
      <c r="S608" s="139" t="str">
        <f t="shared" si="106"/>
        <v/>
      </c>
      <c r="T608" s="39" t="str">
        <f t="shared" si="107"/>
        <v/>
      </c>
      <c r="U608" s="137" t="str">
        <f t="shared" si="108"/>
        <v/>
      </c>
      <c r="V608" s="24" t="str">
        <f>IF(B608="","",VLOOKUP(B608,'Tree height category'!$A$2:$E$83,5,FALSE))</f>
        <v/>
      </c>
      <c r="W608" s="137" t="str">
        <f t="shared" si="113"/>
        <v/>
      </c>
      <c r="X608" s="137" t="str">
        <f t="shared" si="114"/>
        <v/>
      </c>
      <c r="Y608" s="23" t="str">
        <f t="shared" si="109"/>
        <v/>
      </c>
      <c r="Z608" s="25" t="str">
        <f t="shared" si="110"/>
        <v/>
      </c>
      <c r="AA608" s="26" t="str">
        <f t="shared" si="111"/>
        <v/>
      </c>
      <c r="AB608" s="221" t="str">
        <f t="shared" si="112"/>
        <v/>
      </c>
      <c r="AC608" s="26" t="str">
        <f>IF(P608="","",('SEB Sheet'!$B$8*(AA608*P608)*(IF(C608="",1,C608))))</f>
        <v/>
      </c>
      <c r="AD608" s="158" t="str">
        <f>IF(P608="","",((AC608/'SEB Sheet'!$B$9*'SEB Sheet'!$B$5/1000*'SEB Sheet'!$B$7*'SEB Sheet'!$B$6))*1.055)</f>
        <v/>
      </c>
      <c r="AE608" s="146"/>
      <c r="AF608" s="146"/>
      <c r="AG608" s="147" t="str">
        <f>IF(B608="","",(VLOOKUP(B608,'Tree height category'!$A$2:$C$83,2,FALSE)))</f>
        <v/>
      </c>
      <c r="AH608" s="148" t="str">
        <f>IF(B608="","",(VLOOKUP(B608,'Tree height category'!$A$2:$C$83,3,FALSE)))</f>
        <v/>
      </c>
      <c r="AI608" s="161"/>
      <c r="AJ608" s="161"/>
      <c r="AK608" s="161"/>
      <c r="AL608" s="162" t="str">
        <f>IF(B608="","",(VLOOKUP(B608,'Tree height category'!$A$2:$G$77,7,FALSE)))</f>
        <v/>
      </c>
      <c r="AM608" s="163"/>
    </row>
    <row r="609" spans="1:39" x14ac:dyDescent="0.25">
      <c r="A609" s="154">
        <f t="shared" si="103"/>
        <v>603</v>
      </c>
      <c r="B609" s="203"/>
      <c r="C609" s="209"/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7" t="str">
        <f>IF(V609="","",IF((VLOOKUP(V609,'Tree height category'!$E$2:$F$77,2,FALSE))=0,"",(VLOOKUP(V609,'Tree height category'!$E$2:$F$77,2,FALSE))))</f>
        <v/>
      </c>
      <c r="O609" s="207" t="str">
        <f>IF(B609="","",(IF('SEB Sheet'!B$11="","",VLOOKUP('SEB Sheet'!B$11,'IBRA %'!A$4:E$385,4,FALSE))))</f>
        <v/>
      </c>
      <c r="P609" s="27"/>
      <c r="Q609" s="136" t="str">
        <f t="shared" si="104"/>
        <v/>
      </c>
      <c r="R609" s="22">
        <f t="shared" si="105"/>
        <v>0</v>
      </c>
      <c r="S609" s="139" t="str">
        <f t="shared" si="106"/>
        <v/>
      </c>
      <c r="T609" s="39" t="str">
        <f t="shared" si="107"/>
        <v/>
      </c>
      <c r="U609" s="137" t="str">
        <f t="shared" si="108"/>
        <v/>
      </c>
      <c r="V609" s="24" t="str">
        <f>IF(B609="","",VLOOKUP(B609,'Tree height category'!$A$2:$E$83,5,FALSE))</f>
        <v/>
      </c>
      <c r="W609" s="137" t="str">
        <f t="shared" si="113"/>
        <v/>
      </c>
      <c r="X609" s="137" t="str">
        <f t="shared" si="114"/>
        <v/>
      </c>
      <c r="Y609" s="23" t="str">
        <f t="shared" si="109"/>
        <v/>
      </c>
      <c r="Z609" s="25" t="str">
        <f t="shared" si="110"/>
        <v/>
      </c>
      <c r="AA609" s="26" t="str">
        <f t="shared" si="111"/>
        <v/>
      </c>
      <c r="AB609" s="221" t="str">
        <f t="shared" si="112"/>
        <v/>
      </c>
      <c r="AC609" s="26" t="str">
        <f>IF(P609="","",('SEB Sheet'!$B$8*(AA609*P609)*(IF(C609="",1,C609))))</f>
        <v/>
      </c>
      <c r="AD609" s="158" t="str">
        <f>IF(P609="","",((AC609/'SEB Sheet'!$B$9*'SEB Sheet'!$B$5/1000*'SEB Sheet'!$B$7*'SEB Sheet'!$B$6))*1.055)</f>
        <v/>
      </c>
      <c r="AE609" s="146"/>
      <c r="AF609" s="146"/>
      <c r="AG609" s="147" t="str">
        <f>IF(B609="","",(VLOOKUP(B609,'Tree height category'!$A$2:$C$83,2,FALSE)))</f>
        <v/>
      </c>
      <c r="AH609" s="148" t="str">
        <f>IF(B609="","",(VLOOKUP(B609,'Tree height category'!$A$2:$C$83,3,FALSE)))</f>
        <v/>
      </c>
      <c r="AI609" s="161"/>
      <c r="AJ609" s="161"/>
      <c r="AK609" s="161"/>
      <c r="AL609" s="162" t="str">
        <f>IF(B609="","",(VLOOKUP(B609,'Tree height category'!$A$2:$G$77,7,FALSE)))</f>
        <v/>
      </c>
      <c r="AM609" s="163"/>
    </row>
    <row r="610" spans="1:39" x14ac:dyDescent="0.25">
      <c r="A610" s="154">
        <f t="shared" si="103"/>
        <v>604</v>
      </c>
      <c r="B610" s="203"/>
      <c r="C610" s="209"/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7" t="str">
        <f>IF(V610="","",IF((VLOOKUP(V610,'Tree height category'!$E$2:$F$77,2,FALSE))=0,"",(VLOOKUP(V610,'Tree height category'!$E$2:$F$77,2,FALSE))))</f>
        <v/>
      </c>
      <c r="O610" s="207" t="str">
        <f>IF(B610="","",(IF('SEB Sheet'!B$11="","",VLOOKUP('SEB Sheet'!B$11,'IBRA %'!A$4:E$385,4,FALSE))))</f>
        <v/>
      </c>
      <c r="P610" s="27"/>
      <c r="Q610" s="136" t="str">
        <f t="shared" si="104"/>
        <v/>
      </c>
      <c r="R610" s="22">
        <f t="shared" si="105"/>
        <v>0</v>
      </c>
      <c r="S610" s="139" t="str">
        <f t="shared" si="106"/>
        <v/>
      </c>
      <c r="T610" s="39" t="str">
        <f t="shared" si="107"/>
        <v/>
      </c>
      <c r="U610" s="137" t="str">
        <f t="shared" si="108"/>
        <v/>
      </c>
      <c r="V610" s="24" t="str">
        <f>IF(B610="","",VLOOKUP(B610,'Tree height category'!$A$2:$E$83,5,FALSE))</f>
        <v/>
      </c>
      <c r="W610" s="137" t="str">
        <f t="shared" si="113"/>
        <v/>
      </c>
      <c r="X610" s="137" t="str">
        <f t="shared" si="114"/>
        <v/>
      </c>
      <c r="Y610" s="23" t="str">
        <f t="shared" si="109"/>
        <v/>
      </c>
      <c r="Z610" s="25" t="str">
        <f t="shared" si="110"/>
        <v/>
      </c>
      <c r="AA610" s="26" t="str">
        <f t="shared" si="111"/>
        <v/>
      </c>
      <c r="AB610" s="221" t="str">
        <f t="shared" si="112"/>
        <v/>
      </c>
      <c r="AC610" s="26" t="str">
        <f>IF(P610="","",('SEB Sheet'!$B$8*(AA610*P610)*(IF(C610="",1,C610))))</f>
        <v/>
      </c>
      <c r="AD610" s="158" t="str">
        <f>IF(P610="","",((AC610/'SEB Sheet'!$B$9*'SEB Sheet'!$B$5/1000*'SEB Sheet'!$B$7*'SEB Sheet'!$B$6))*1.055)</f>
        <v/>
      </c>
      <c r="AE610" s="146"/>
      <c r="AF610" s="146"/>
      <c r="AG610" s="147" t="str">
        <f>IF(B610="","",(VLOOKUP(B610,'Tree height category'!$A$2:$C$83,2,FALSE)))</f>
        <v/>
      </c>
      <c r="AH610" s="148" t="str">
        <f>IF(B610="","",(VLOOKUP(B610,'Tree height category'!$A$2:$C$83,3,FALSE)))</f>
        <v/>
      </c>
      <c r="AI610" s="161"/>
      <c r="AJ610" s="161"/>
      <c r="AK610" s="161"/>
      <c r="AL610" s="162" t="str">
        <f>IF(B610="","",(VLOOKUP(B610,'Tree height category'!$A$2:$G$77,7,FALSE)))</f>
        <v/>
      </c>
      <c r="AM610" s="163"/>
    </row>
    <row r="611" spans="1:39" x14ac:dyDescent="0.25">
      <c r="A611" s="154">
        <f t="shared" si="103"/>
        <v>605</v>
      </c>
      <c r="B611" s="203"/>
      <c r="C611" s="209"/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7" t="str">
        <f>IF(V611="","",IF((VLOOKUP(V611,'Tree height category'!$E$2:$F$77,2,FALSE))=0,"",(VLOOKUP(V611,'Tree height category'!$E$2:$F$77,2,FALSE))))</f>
        <v/>
      </c>
      <c r="O611" s="207" t="str">
        <f>IF(B611="","",(IF('SEB Sheet'!B$11="","",VLOOKUP('SEB Sheet'!B$11,'IBRA %'!A$4:E$385,4,FALSE))))</f>
        <v/>
      </c>
      <c r="P611" s="27"/>
      <c r="Q611" s="136" t="str">
        <f t="shared" si="104"/>
        <v/>
      </c>
      <c r="R611" s="22">
        <f t="shared" si="105"/>
        <v>0</v>
      </c>
      <c r="S611" s="139" t="str">
        <f t="shared" si="106"/>
        <v/>
      </c>
      <c r="T611" s="39" t="str">
        <f t="shared" si="107"/>
        <v/>
      </c>
      <c r="U611" s="137" t="str">
        <f t="shared" si="108"/>
        <v/>
      </c>
      <c r="V611" s="24" t="str">
        <f>IF(B611="","",VLOOKUP(B611,'Tree height category'!$A$2:$E$83,5,FALSE))</f>
        <v/>
      </c>
      <c r="W611" s="137" t="str">
        <f t="shared" si="113"/>
        <v/>
      </c>
      <c r="X611" s="137" t="str">
        <f t="shared" si="114"/>
        <v/>
      </c>
      <c r="Y611" s="23" t="str">
        <f t="shared" si="109"/>
        <v/>
      </c>
      <c r="Z611" s="25" t="str">
        <f t="shared" si="110"/>
        <v/>
      </c>
      <c r="AA611" s="26" t="str">
        <f t="shared" si="111"/>
        <v/>
      </c>
      <c r="AB611" s="221" t="str">
        <f t="shared" si="112"/>
        <v/>
      </c>
      <c r="AC611" s="26" t="str">
        <f>IF(P611="","",('SEB Sheet'!$B$8*(AA611*P611)*(IF(C611="",1,C611))))</f>
        <v/>
      </c>
      <c r="AD611" s="158" t="str">
        <f>IF(P611="","",((AC611/'SEB Sheet'!$B$9*'SEB Sheet'!$B$5/1000*'SEB Sheet'!$B$7*'SEB Sheet'!$B$6))*1.055)</f>
        <v/>
      </c>
      <c r="AE611" s="146"/>
      <c r="AF611" s="146"/>
      <c r="AG611" s="147" t="str">
        <f>IF(B611="","",(VLOOKUP(B611,'Tree height category'!$A$2:$C$83,2,FALSE)))</f>
        <v/>
      </c>
      <c r="AH611" s="148" t="str">
        <f>IF(B611="","",(VLOOKUP(B611,'Tree height category'!$A$2:$C$83,3,FALSE)))</f>
        <v/>
      </c>
      <c r="AI611" s="161"/>
      <c r="AJ611" s="161"/>
      <c r="AK611" s="161"/>
      <c r="AL611" s="162" t="str">
        <f>IF(B611="","",(VLOOKUP(B611,'Tree height category'!$A$2:$G$77,7,FALSE)))</f>
        <v/>
      </c>
      <c r="AM611" s="163"/>
    </row>
    <row r="612" spans="1:39" x14ac:dyDescent="0.25">
      <c r="A612" s="154">
        <f t="shared" si="103"/>
        <v>606</v>
      </c>
      <c r="B612" s="203"/>
      <c r="C612" s="209"/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7" t="str">
        <f>IF(V612="","",IF((VLOOKUP(V612,'Tree height category'!$E$2:$F$77,2,FALSE))=0,"",(VLOOKUP(V612,'Tree height category'!$E$2:$F$77,2,FALSE))))</f>
        <v/>
      </c>
      <c r="O612" s="207" t="str">
        <f>IF(B612="","",(IF('SEB Sheet'!B$11="","",VLOOKUP('SEB Sheet'!B$11,'IBRA %'!A$4:E$385,4,FALSE))))</f>
        <v/>
      </c>
      <c r="P612" s="27"/>
      <c r="Q612" s="136" t="str">
        <f t="shared" si="104"/>
        <v/>
      </c>
      <c r="R612" s="22">
        <f t="shared" si="105"/>
        <v>0</v>
      </c>
      <c r="S612" s="139" t="str">
        <f t="shared" si="106"/>
        <v/>
      </c>
      <c r="T612" s="39" t="str">
        <f t="shared" si="107"/>
        <v/>
      </c>
      <c r="U612" s="137" t="str">
        <f t="shared" si="108"/>
        <v/>
      </c>
      <c r="V612" s="24" t="str">
        <f>IF(B612="","",VLOOKUP(B612,'Tree height category'!$A$2:$E$83,5,FALSE))</f>
        <v/>
      </c>
      <c r="W612" s="137" t="str">
        <f t="shared" si="113"/>
        <v/>
      </c>
      <c r="X612" s="137" t="str">
        <f t="shared" si="114"/>
        <v/>
      </c>
      <c r="Y612" s="23" t="str">
        <f t="shared" si="109"/>
        <v/>
      </c>
      <c r="Z612" s="25" t="str">
        <f t="shared" si="110"/>
        <v/>
      </c>
      <c r="AA612" s="26" t="str">
        <f t="shared" si="111"/>
        <v/>
      </c>
      <c r="AB612" s="221" t="str">
        <f t="shared" si="112"/>
        <v/>
      </c>
      <c r="AC612" s="26" t="str">
        <f>IF(P612="","",('SEB Sheet'!$B$8*(AA612*P612)*(IF(C612="",1,C612))))</f>
        <v/>
      </c>
      <c r="AD612" s="158" t="str">
        <f>IF(P612="","",((AC612/'SEB Sheet'!$B$9*'SEB Sheet'!$B$5/1000*'SEB Sheet'!$B$7*'SEB Sheet'!$B$6))*1.055)</f>
        <v/>
      </c>
      <c r="AE612" s="146"/>
      <c r="AF612" s="146"/>
      <c r="AG612" s="147" t="str">
        <f>IF(B612="","",(VLOOKUP(B612,'Tree height category'!$A$2:$C$83,2,FALSE)))</f>
        <v/>
      </c>
      <c r="AH612" s="148" t="str">
        <f>IF(B612="","",(VLOOKUP(B612,'Tree height category'!$A$2:$C$83,3,FALSE)))</f>
        <v/>
      </c>
      <c r="AI612" s="161"/>
      <c r="AJ612" s="161"/>
      <c r="AK612" s="161"/>
      <c r="AL612" s="162" t="str">
        <f>IF(B612="","",(VLOOKUP(B612,'Tree height category'!$A$2:$G$77,7,FALSE)))</f>
        <v/>
      </c>
      <c r="AM612" s="163"/>
    </row>
    <row r="613" spans="1:39" x14ac:dyDescent="0.25">
      <c r="A613" s="154">
        <f t="shared" si="103"/>
        <v>607</v>
      </c>
      <c r="B613" s="203"/>
      <c r="C613" s="209"/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7" t="str">
        <f>IF(V613="","",IF((VLOOKUP(V613,'Tree height category'!$E$2:$F$77,2,FALSE))=0,"",(VLOOKUP(V613,'Tree height category'!$E$2:$F$77,2,FALSE))))</f>
        <v/>
      </c>
      <c r="O613" s="207" t="str">
        <f>IF(B613="","",(IF('SEB Sheet'!B$11="","",VLOOKUP('SEB Sheet'!B$11,'IBRA %'!A$4:E$385,4,FALSE))))</f>
        <v/>
      </c>
      <c r="P613" s="27"/>
      <c r="Q613" s="136" t="str">
        <f t="shared" si="104"/>
        <v/>
      </c>
      <c r="R613" s="22">
        <f t="shared" si="105"/>
        <v>0</v>
      </c>
      <c r="S613" s="139" t="str">
        <f t="shared" si="106"/>
        <v/>
      </c>
      <c r="T613" s="39" t="str">
        <f t="shared" si="107"/>
        <v/>
      </c>
      <c r="U613" s="137" t="str">
        <f t="shared" si="108"/>
        <v/>
      </c>
      <c r="V613" s="24" t="str">
        <f>IF(B613="","",VLOOKUP(B613,'Tree height category'!$A$2:$E$83,5,FALSE))</f>
        <v/>
      </c>
      <c r="W613" s="137" t="str">
        <f t="shared" si="113"/>
        <v/>
      </c>
      <c r="X613" s="137" t="str">
        <f t="shared" si="114"/>
        <v/>
      </c>
      <c r="Y613" s="23" t="str">
        <f t="shared" si="109"/>
        <v/>
      </c>
      <c r="Z613" s="25" t="str">
        <f t="shared" si="110"/>
        <v/>
      </c>
      <c r="AA613" s="26" t="str">
        <f t="shared" si="111"/>
        <v/>
      </c>
      <c r="AB613" s="221" t="str">
        <f t="shared" si="112"/>
        <v/>
      </c>
      <c r="AC613" s="26" t="str">
        <f>IF(P613="","",('SEB Sheet'!$B$8*(AA613*P613)*(IF(C613="",1,C613))))</f>
        <v/>
      </c>
      <c r="AD613" s="158" t="str">
        <f>IF(P613="","",((AC613/'SEB Sheet'!$B$9*'SEB Sheet'!$B$5/1000*'SEB Sheet'!$B$7*'SEB Sheet'!$B$6))*1.055)</f>
        <v/>
      </c>
      <c r="AE613" s="146"/>
      <c r="AF613" s="146"/>
      <c r="AG613" s="147" t="str">
        <f>IF(B613="","",(VLOOKUP(B613,'Tree height category'!$A$2:$C$83,2,FALSE)))</f>
        <v/>
      </c>
      <c r="AH613" s="148" t="str">
        <f>IF(B613="","",(VLOOKUP(B613,'Tree height category'!$A$2:$C$83,3,FALSE)))</f>
        <v/>
      </c>
      <c r="AI613" s="161"/>
      <c r="AJ613" s="161"/>
      <c r="AK613" s="161"/>
      <c r="AL613" s="162" t="str">
        <f>IF(B613="","",(VLOOKUP(B613,'Tree height category'!$A$2:$G$77,7,FALSE)))</f>
        <v/>
      </c>
      <c r="AM613" s="163"/>
    </row>
    <row r="614" spans="1:39" x14ac:dyDescent="0.25">
      <c r="A614" s="154">
        <f t="shared" si="103"/>
        <v>608</v>
      </c>
      <c r="B614" s="203"/>
      <c r="C614" s="209"/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7" t="str">
        <f>IF(V614="","",IF((VLOOKUP(V614,'Tree height category'!$E$2:$F$77,2,FALSE))=0,"",(VLOOKUP(V614,'Tree height category'!$E$2:$F$77,2,FALSE))))</f>
        <v/>
      </c>
      <c r="O614" s="207" t="str">
        <f>IF(B614="","",(IF('SEB Sheet'!B$11="","",VLOOKUP('SEB Sheet'!B$11,'IBRA %'!A$4:E$385,4,FALSE))))</f>
        <v/>
      </c>
      <c r="P614" s="27"/>
      <c r="Q614" s="136" t="str">
        <f t="shared" si="104"/>
        <v/>
      </c>
      <c r="R614" s="22">
        <f t="shared" si="105"/>
        <v>0</v>
      </c>
      <c r="S614" s="139" t="str">
        <f t="shared" si="106"/>
        <v/>
      </c>
      <c r="T614" s="39" t="str">
        <f t="shared" si="107"/>
        <v/>
      </c>
      <c r="U614" s="137" t="str">
        <f t="shared" si="108"/>
        <v/>
      </c>
      <c r="V614" s="24" t="str">
        <f>IF(B614="","",VLOOKUP(B614,'Tree height category'!$A$2:$E$83,5,FALSE))</f>
        <v/>
      </c>
      <c r="W614" s="137" t="str">
        <f t="shared" si="113"/>
        <v/>
      </c>
      <c r="X614" s="137" t="str">
        <f t="shared" si="114"/>
        <v/>
      </c>
      <c r="Y614" s="23" t="str">
        <f t="shared" si="109"/>
        <v/>
      </c>
      <c r="Z614" s="25" t="str">
        <f t="shared" si="110"/>
        <v/>
      </c>
      <c r="AA614" s="26" t="str">
        <f t="shared" si="111"/>
        <v/>
      </c>
      <c r="AB614" s="221" t="str">
        <f t="shared" si="112"/>
        <v/>
      </c>
      <c r="AC614" s="26" t="str">
        <f>IF(P614="","",('SEB Sheet'!$B$8*(AA614*P614)*(IF(C614="",1,C614))))</f>
        <v/>
      </c>
      <c r="AD614" s="158" t="str">
        <f>IF(P614="","",((AC614/'SEB Sheet'!$B$9*'SEB Sheet'!$B$5/1000*'SEB Sheet'!$B$7*'SEB Sheet'!$B$6))*1.055)</f>
        <v/>
      </c>
      <c r="AE614" s="146"/>
      <c r="AF614" s="146"/>
      <c r="AG614" s="147" t="str">
        <f>IF(B614="","",(VLOOKUP(B614,'Tree height category'!$A$2:$C$83,2,FALSE)))</f>
        <v/>
      </c>
      <c r="AH614" s="148" t="str">
        <f>IF(B614="","",(VLOOKUP(B614,'Tree height category'!$A$2:$C$83,3,FALSE)))</f>
        <v/>
      </c>
      <c r="AI614" s="161"/>
      <c r="AJ614" s="161"/>
      <c r="AK614" s="161"/>
      <c r="AL614" s="162" t="str">
        <f>IF(B614="","",(VLOOKUP(B614,'Tree height category'!$A$2:$G$77,7,FALSE)))</f>
        <v/>
      </c>
      <c r="AM614" s="163"/>
    </row>
    <row r="615" spans="1:39" x14ac:dyDescent="0.25">
      <c r="A615" s="154">
        <f t="shared" si="103"/>
        <v>609</v>
      </c>
      <c r="B615" s="203"/>
      <c r="C615" s="209"/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7" t="str">
        <f>IF(V615="","",IF((VLOOKUP(V615,'Tree height category'!$E$2:$F$77,2,FALSE))=0,"",(VLOOKUP(V615,'Tree height category'!$E$2:$F$77,2,FALSE))))</f>
        <v/>
      </c>
      <c r="O615" s="207" t="str">
        <f>IF(B615="","",(IF('SEB Sheet'!B$11="","",VLOOKUP('SEB Sheet'!B$11,'IBRA %'!A$4:E$385,4,FALSE))))</f>
        <v/>
      </c>
      <c r="P615" s="27"/>
      <c r="Q615" s="136" t="str">
        <f t="shared" si="104"/>
        <v/>
      </c>
      <c r="R615" s="22">
        <f t="shared" si="105"/>
        <v>0</v>
      </c>
      <c r="S615" s="139" t="str">
        <f t="shared" si="106"/>
        <v/>
      </c>
      <c r="T615" s="39" t="str">
        <f t="shared" si="107"/>
        <v/>
      </c>
      <c r="U615" s="137" t="str">
        <f t="shared" si="108"/>
        <v/>
      </c>
      <c r="V615" s="24" t="str">
        <f>IF(B615="","",VLOOKUP(B615,'Tree height category'!$A$2:$E$83,5,FALSE))</f>
        <v/>
      </c>
      <c r="W615" s="137" t="str">
        <f t="shared" si="113"/>
        <v/>
      </c>
      <c r="X615" s="137" t="str">
        <f t="shared" si="114"/>
        <v/>
      </c>
      <c r="Y615" s="23" t="str">
        <f t="shared" si="109"/>
        <v/>
      </c>
      <c r="Z615" s="25" t="str">
        <f t="shared" si="110"/>
        <v/>
      </c>
      <c r="AA615" s="26" t="str">
        <f t="shared" si="111"/>
        <v/>
      </c>
      <c r="AB615" s="221" t="str">
        <f t="shared" si="112"/>
        <v/>
      </c>
      <c r="AC615" s="26" t="str">
        <f>IF(P615="","",('SEB Sheet'!$B$8*(AA615*P615)*(IF(C615="",1,C615))))</f>
        <v/>
      </c>
      <c r="AD615" s="158" t="str">
        <f>IF(P615="","",((AC615/'SEB Sheet'!$B$9*'SEB Sheet'!$B$5/1000*'SEB Sheet'!$B$7*'SEB Sheet'!$B$6))*1.055)</f>
        <v/>
      </c>
      <c r="AE615" s="146"/>
      <c r="AF615" s="146"/>
      <c r="AG615" s="147" t="str">
        <f>IF(B615="","",(VLOOKUP(B615,'Tree height category'!$A$2:$C$83,2,FALSE)))</f>
        <v/>
      </c>
      <c r="AH615" s="148" t="str">
        <f>IF(B615="","",(VLOOKUP(B615,'Tree height category'!$A$2:$C$83,3,FALSE)))</f>
        <v/>
      </c>
      <c r="AI615" s="161"/>
      <c r="AJ615" s="161"/>
      <c r="AK615" s="161"/>
      <c r="AL615" s="162" t="str">
        <f>IF(B615="","",(VLOOKUP(B615,'Tree height category'!$A$2:$G$77,7,FALSE)))</f>
        <v/>
      </c>
      <c r="AM615" s="163"/>
    </row>
    <row r="616" spans="1:39" x14ac:dyDescent="0.25">
      <c r="A616" s="154">
        <f t="shared" si="103"/>
        <v>610</v>
      </c>
      <c r="B616" s="203"/>
      <c r="C616" s="209"/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7" t="str">
        <f>IF(V616="","",IF((VLOOKUP(V616,'Tree height category'!$E$2:$F$77,2,FALSE))=0,"",(VLOOKUP(V616,'Tree height category'!$E$2:$F$77,2,FALSE))))</f>
        <v/>
      </c>
      <c r="O616" s="207" t="str">
        <f>IF(B616="","",(IF('SEB Sheet'!B$11="","",VLOOKUP('SEB Sheet'!B$11,'IBRA %'!A$4:E$385,4,FALSE))))</f>
        <v/>
      </c>
      <c r="P616" s="27"/>
      <c r="Q616" s="136" t="str">
        <f t="shared" si="104"/>
        <v/>
      </c>
      <c r="R616" s="22">
        <f t="shared" si="105"/>
        <v>0</v>
      </c>
      <c r="S616" s="139" t="str">
        <f t="shared" si="106"/>
        <v/>
      </c>
      <c r="T616" s="39" t="str">
        <f t="shared" si="107"/>
        <v/>
      </c>
      <c r="U616" s="137" t="str">
        <f t="shared" si="108"/>
        <v/>
      </c>
      <c r="V616" s="24" t="str">
        <f>IF(B616="","",VLOOKUP(B616,'Tree height category'!$A$2:$E$83,5,FALSE))</f>
        <v/>
      </c>
      <c r="W616" s="137" t="str">
        <f t="shared" si="113"/>
        <v/>
      </c>
      <c r="X616" s="137" t="str">
        <f t="shared" si="114"/>
        <v/>
      </c>
      <c r="Y616" s="23" t="str">
        <f t="shared" si="109"/>
        <v/>
      </c>
      <c r="Z616" s="25" t="str">
        <f t="shared" si="110"/>
        <v/>
      </c>
      <c r="AA616" s="26" t="str">
        <f t="shared" si="111"/>
        <v/>
      </c>
      <c r="AB616" s="221" t="str">
        <f t="shared" si="112"/>
        <v/>
      </c>
      <c r="AC616" s="26" t="str">
        <f>IF(P616="","",('SEB Sheet'!$B$8*(AA616*P616)*(IF(C616="",1,C616))))</f>
        <v/>
      </c>
      <c r="AD616" s="158" t="str">
        <f>IF(P616="","",((AC616/'SEB Sheet'!$B$9*'SEB Sheet'!$B$5/1000*'SEB Sheet'!$B$7*'SEB Sheet'!$B$6))*1.055)</f>
        <v/>
      </c>
      <c r="AE616" s="146"/>
      <c r="AF616" s="146"/>
      <c r="AG616" s="147" t="str">
        <f>IF(B616="","",(VLOOKUP(B616,'Tree height category'!$A$2:$C$83,2,FALSE)))</f>
        <v/>
      </c>
      <c r="AH616" s="148" t="str">
        <f>IF(B616="","",(VLOOKUP(B616,'Tree height category'!$A$2:$C$83,3,FALSE)))</f>
        <v/>
      </c>
      <c r="AI616" s="161"/>
      <c r="AJ616" s="161"/>
      <c r="AK616" s="161"/>
      <c r="AL616" s="162" t="str">
        <f>IF(B616="","",(VLOOKUP(B616,'Tree height category'!$A$2:$G$77,7,FALSE)))</f>
        <v/>
      </c>
      <c r="AM616" s="163"/>
    </row>
    <row r="617" spans="1:39" x14ac:dyDescent="0.25">
      <c r="A617" s="154">
        <f t="shared" ref="A617:A680" si="115">A616+1</f>
        <v>611</v>
      </c>
      <c r="B617" s="203"/>
      <c r="C617" s="209"/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7" t="str">
        <f>IF(V617="","",IF((VLOOKUP(V617,'Tree height category'!$E$2:$F$77,2,FALSE))=0,"",(VLOOKUP(V617,'Tree height category'!$E$2:$F$77,2,FALSE))))</f>
        <v/>
      </c>
      <c r="O617" s="207" t="str">
        <f>IF(B617="","",(IF('SEB Sheet'!B$11="","",VLOOKUP('SEB Sheet'!B$11,'IBRA %'!A$4:E$385,4,FALSE))))</f>
        <v/>
      </c>
      <c r="P617" s="27"/>
      <c r="Q617" s="136" t="str">
        <f t="shared" si="104"/>
        <v/>
      </c>
      <c r="R617" s="22">
        <f t="shared" si="105"/>
        <v>0</v>
      </c>
      <c r="S617" s="139" t="str">
        <f t="shared" si="106"/>
        <v/>
      </c>
      <c r="T617" s="39" t="str">
        <f t="shared" si="107"/>
        <v/>
      </c>
      <c r="U617" s="137" t="str">
        <f t="shared" si="108"/>
        <v/>
      </c>
      <c r="V617" s="24" t="str">
        <f>IF(B617="","",VLOOKUP(B617,'Tree height category'!$A$2:$E$83,5,FALSE))</f>
        <v/>
      </c>
      <c r="W617" s="137" t="str">
        <f t="shared" si="113"/>
        <v/>
      </c>
      <c r="X617" s="137" t="str">
        <f t="shared" si="114"/>
        <v/>
      </c>
      <c r="Y617" s="23" t="str">
        <f t="shared" si="109"/>
        <v/>
      </c>
      <c r="Z617" s="25" t="str">
        <f t="shared" si="110"/>
        <v/>
      </c>
      <c r="AA617" s="26" t="str">
        <f t="shared" si="111"/>
        <v/>
      </c>
      <c r="AB617" s="221" t="str">
        <f t="shared" si="112"/>
        <v/>
      </c>
      <c r="AC617" s="26" t="str">
        <f>IF(P617="","",('SEB Sheet'!$B$8*(AA617*P617)*(IF(C617="",1,C617))))</f>
        <v/>
      </c>
      <c r="AD617" s="158" t="str">
        <f>IF(P617="","",((AC617/'SEB Sheet'!$B$9*'SEB Sheet'!$B$5/1000*'SEB Sheet'!$B$7*'SEB Sheet'!$B$6))*1.055)</f>
        <v/>
      </c>
      <c r="AE617" s="146"/>
      <c r="AF617" s="146"/>
      <c r="AG617" s="147" t="str">
        <f>IF(B617="","",(VLOOKUP(B617,'Tree height category'!$A$2:$C$83,2,FALSE)))</f>
        <v/>
      </c>
      <c r="AH617" s="148" t="str">
        <f>IF(B617="","",(VLOOKUP(B617,'Tree height category'!$A$2:$C$83,3,FALSE)))</f>
        <v/>
      </c>
      <c r="AI617" s="161"/>
      <c r="AJ617" s="161"/>
      <c r="AK617" s="161"/>
      <c r="AL617" s="162" t="str">
        <f>IF(B617="","",(VLOOKUP(B617,'Tree height category'!$A$2:$G$77,7,FALSE)))</f>
        <v/>
      </c>
      <c r="AM617" s="163"/>
    </row>
    <row r="618" spans="1:39" x14ac:dyDescent="0.25">
      <c r="A618" s="154">
        <f t="shared" si="115"/>
        <v>612</v>
      </c>
      <c r="B618" s="203"/>
      <c r="C618" s="209"/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7" t="str">
        <f>IF(V618="","",IF((VLOOKUP(V618,'Tree height category'!$E$2:$F$77,2,FALSE))=0,"",(VLOOKUP(V618,'Tree height category'!$E$2:$F$77,2,FALSE))))</f>
        <v/>
      </c>
      <c r="O618" s="207" t="str">
        <f>IF(B618="","",(IF('SEB Sheet'!B$11="","",VLOOKUP('SEB Sheet'!B$11,'IBRA %'!A$4:E$385,4,FALSE))))</f>
        <v/>
      </c>
      <c r="P618" s="27"/>
      <c r="Q618" s="136" t="str">
        <f t="shared" si="104"/>
        <v/>
      </c>
      <c r="R618" s="22">
        <f t="shared" si="105"/>
        <v>0</v>
      </c>
      <c r="S618" s="139" t="str">
        <f t="shared" si="106"/>
        <v/>
      </c>
      <c r="T618" s="39" t="str">
        <f t="shared" si="107"/>
        <v/>
      </c>
      <c r="U618" s="137" t="str">
        <f t="shared" si="108"/>
        <v/>
      </c>
      <c r="V618" s="24" t="str">
        <f>IF(B618="","",VLOOKUP(B618,'Tree height category'!$A$2:$E$83,5,FALSE))</f>
        <v/>
      </c>
      <c r="W618" s="137" t="str">
        <f t="shared" si="113"/>
        <v/>
      </c>
      <c r="X618" s="137" t="str">
        <f t="shared" si="114"/>
        <v/>
      </c>
      <c r="Y618" s="23" t="str">
        <f t="shared" si="109"/>
        <v/>
      </c>
      <c r="Z618" s="25" t="str">
        <f t="shared" si="110"/>
        <v/>
      </c>
      <c r="AA618" s="26" t="str">
        <f t="shared" si="111"/>
        <v/>
      </c>
      <c r="AB618" s="221" t="str">
        <f t="shared" si="112"/>
        <v/>
      </c>
      <c r="AC618" s="26" t="str">
        <f>IF(P618="","",('SEB Sheet'!$B$8*(AA618*P618)*(IF(C618="",1,C618))))</f>
        <v/>
      </c>
      <c r="AD618" s="158" t="str">
        <f>IF(P618="","",((AC618/'SEB Sheet'!$B$9*'SEB Sheet'!$B$5/1000*'SEB Sheet'!$B$7*'SEB Sheet'!$B$6))*1.055)</f>
        <v/>
      </c>
      <c r="AE618" s="146"/>
      <c r="AF618" s="146"/>
      <c r="AG618" s="147" t="str">
        <f>IF(B618="","",(VLOOKUP(B618,'Tree height category'!$A$2:$C$83,2,FALSE)))</f>
        <v/>
      </c>
      <c r="AH618" s="148" t="str">
        <f>IF(B618="","",(VLOOKUP(B618,'Tree height category'!$A$2:$C$83,3,FALSE)))</f>
        <v/>
      </c>
      <c r="AI618" s="161"/>
      <c r="AJ618" s="161"/>
      <c r="AK618" s="161"/>
      <c r="AL618" s="162" t="str">
        <f>IF(B618="","",(VLOOKUP(B618,'Tree height category'!$A$2:$G$77,7,FALSE)))</f>
        <v/>
      </c>
      <c r="AM618" s="163"/>
    </row>
    <row r="619" spans="1:39" x14ac:dyDescent="0.25">
      <c r="A619" s="154">
        <f t="shared" si="115"/>
        <v>613</v>
      </c>
      <c r="B619" s="203"/>
      <c r="C619" s="209"/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7" t="str">
        <f>IF(V619="","",IF((VLOOKUP(V619,'Tree height category'!$E$2:$F$77,2,FALSE))=0,"",(VLOOKUP(V619,'Tree height category'!$E$2:$F$77,2,FALSE))))</f>
        <v/>
      </c>
      <c r="O619" s="207" t="str">
        <f>IF(B619="","",(IF('SEB Sheet'!B$11="","",VLOOKUP('SEB Sheet'!B$11,'IBRA %'!A$4:E$385,4,FALSE))))</f>
        <v/>
      </c>
      <c r="P619" s="27"/>
      <c r="Q619" s="136" t="str">
        <f t="shared" si="104"/>
        <v/>
      </c>
      <c r="R619" s="22">
        <f t="shared" si="105"/>
        <v>0</v>
      </c>
      <c r="S619" s="139" t="str">
        <f t="shared" si="106"/>
        <v/>
      </c>
      <c r="T619" s="39" t="str">
        <f t="shared" si="107"/>
        <v/>
      </c>
      <c r="U619" s="137" t="str">
        <f t="shared" si="108"/>
        <v/>
      </c>
      <c r="V619" s="24" t="str">
        <f>IF(B619="","",VLOOKUP(B619,'Tree height category'!$A$2:$E$83,5,FALSE))</f>
        <v/>
      </c>
      <c r="W619" s="137" t="str">
        <f t="shared" si="113"/>
        <v/>
      </c>
      <c r="X619" s="137" t="str">
        <f t="shared" si="114"/>
        <v/>
      </c>
      <c r="Y619" s="23" t="str">
        <f t="shared" si="109"/>
        <v/>
      </c>
      <c r="Z619" s="25" t="str">
        <f t="shared" si="110"/>
        <v/>
      </c>
      <c r="AA619" s="26" t="str">
        <f t="shared" si="111"/>
        <v/>
      </c>
      <c r="AB619" s="221" t="str">
        <f t="shared" si="112"/>
        <v/>
      </c>
      <c r="AC619" s="26" t="str">
        <f>IF(P619="","",('SEB Sheet'!$B$8*(AA619*P619)*(IF(C619="",1,C619))))</f>
        <v/>
      </c>
      <c r="AD619" s="158" t="str">
        <f>IF(P619="","",((AC619/'SEB Sheet'!$B$9*'SEB Sheet'!$B$5/1000*'SEB Sheet'!$B$7*'SEB Sheet'!$B$6))*1.055)</f>
        <v/>
      </c>
      <c r="AE619" s="146"/>
      <c r="AF619" s="146"/>
      <c r="AG619" s="147" t="str">
        <f>IF(B619="","",(VLOOKUP(B619,'Tree height category'!$A$2:$C$83,2,FALSE)))</f>
        <v/>
      </c>
      <c r="AH619" s="148" t="str">
        <f>IF(B619="","",(VLOOKUP(B619,'Tree height category'!$A$2:$C$83,3,FALSE)))</f>
        <v/>
      </c>
      <c r="AI619" s="161"/>
      <c r="AJ619" s="161"/>
      <c r="AK619" s="161"/>
      <c r="AL619" s="162" t="str">
        <f>IF(B619="","",(VLOOKUP(B619,'Tree height category'!$A$2:$G$77,7,FALSE)))</f>
        <v/>
      </c>
      <c r="AM619" s="163"/>
    </row>
    <row r="620" spans="1:39" x14ac:dyDescent="0.25">
      <c r="A620" s="154">
        <f t="shared" si="115"/>
        <v>614</v>
      </c>
      <c r="B620" s="203"/>
      <c r="C620" s="209"/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7" t="str">
        <f>IF(V620="","",IF((VLOOKUP(V620,'Tree height category'!$E$2:$F$77,2,FALSE))=0,"",(VLOOKUP(V620,'Tree height category'!$E$2:$F$77,2,FALSE))))</f>
        <v/>
      </c>
      <c r="O620" s="207" t="str">
        <f>IF(B620="","",(IF('SEB Sheet'!B$11="","",VLOOKUP('SEB Sheet'!B$11,'IBRA %'!A$4:E$385,4,FALSE))))</f>
        <v/>
      </c>
      <c r="P620" s="27"/>
      <c r="Q620" s="136" t="str">
        <f t="shared" si="104"/>
        <v/>
      </c>
      <c r="R620" s="22">
        <f t="shared" si="105"/>
        <v>0</v>
      </c>
      <c r="S620" s="139" t="str">
        <f t="shared" si="106"/>
        <v/>
      </c>
      <c r="T620" s="39" t="str">
        <f t="shared" si="107"/>
        <v/>
      </c>
      <c r="U620" s="137" t="str">
        <f t="shared" si="108"/>
        <v/>
      </c>
      <c r="V620" s="24" t="str">
        <f>IF(B620="","",VLOOKUP(B620,'Tree height category'!$A$2:$E$83,5,FALSE))</f>
        <v/>
      </c>
      <c r="W620" s="137" t="str">
        <f t="shared" si="113"/>
        <v/>
      </c>
      <c r="X620" s="137" t="str">
        <f t="shared" si="114"/>
        <v/>
      </c>
      <c r="Y620" s="23" t="str">
        <f t="shared" si="109"/>
        <v/>
      </c>
      <c r="Z620" s="25" t="str">
        <f t="shared" si="110"/>
        <v/>
      </c>
      <c r="AA620" s="26" t="str">
        <f t="shared" si="111"/>
        <v/>
      </c>
      <c r="AB620" s="221" t="str">
        <f t="shared" si="112"/>
        <v/>
      </c>
      <c r="AC620" s="26" t="str">
        <f>IF(P620="","",('SEB Sheet'!$B$8*(AA620*P620)*(IF(C620="",1,C620))))</f>
        <v/>
      </c>
      <c r="AD620" s="158" t="str">
        <f>IF(P620="","",((AC620/'SEB Sheet'!$B$9*'SEB Sheet'!$B$5/1000*'SEB Sheet'!$B$7*'SEB Sheet'!$B$6))*1.055)</f>
        <v/>
      </c>
      <c r="AE620" s="146"/>
      <c r="AF620" s="146"/>
      <c r="AG620" s="147" t="str">
        <f>IF(B620="","",(VLOOKUP(B620,'Tree height category'!$A$2:$C$83,2,FALSE)))</f>
        <v/>
      </c>
      <c r="AH620" s="148" t="str">
        <f>IF(B620="","",(VLOOKUP(B620,'Tree height category'!$A$2:$C$83,3,FALSE)))</f>
        <v/>
      </c>
      <c r="AI620" s="161"/>
      <c r="AJ620" s="161"/>
      <c r="AK620" s="161"/>
      <c r="AL620" s="162" t="str">
        <f>IF(B620="","",(VLOOKUP(B620,'Tree height category'!$A$2:$G$77,7,FALSE)))</f>
        <v/>
      </c>
      <c r="AM620" s="163"/>
    </row>
    <row r="621" spans="1:39" x14ac:dyDescent="0.25">
      <c r="A621" s="154">
        <f t="shared" si="115"/>
        <v>615</v>
      </c>
      <c r="B621" s="203"/>
      <c r="C621" s="209"/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7" t="str">
        <f>IF(V621="","",IF((VLOOKUP(V621,'Tree height category'!$E$2:$F$77,2,FALSE))=0,"",(VLOOKUP(V621,'Tree height category'!$E$2:$F$77,2,FALSE))))</f>
        <v/>
      </c>
      <c r="O621" s="207" t="str">
        <f>IF(B621="","",(IF('SEB Sheet'!B$11="","",VLOOKUP('SEB Sheet'!B$11,'IBRA %'!A$4:E$385,4,FALSE))))</f>
        <v/>
      </c>
      <c r="P621" s="27"/>
      <c r="Q621" s="136" t="str">
        <f t="shared" si="104"/>
        <v/>
      </c>
      <c r="R621" s="22">
        <f t="shared" si="105"/>
        <v>0</v>
      </c>
      <c r="S621" s="139" t="str">
        <f t="shared" si="106"/>
        <v/>
      </c>
      <c r="T621" s="39" t="str">
        <f t="shared" si="107"/>
        <v/>
      </c>
      <c r="U621" s="137" t="str">
        <f t="shared" si="108"/>
        <v/>
      </c>
      <c r="V621" s="24" t="str">
        <f>IF(B621="","",VLOOKUP(B621,'Tree height category'!$A$2:$E$83,5,FALSE))</f>
        <v/>
      </c>
      <c r="W621" s="137" t="str">
        <f t="shared" si="113"/>
        <v/>
      </c>
      <c r="X621" s="137" t="str">
        <f t="shared" si="114"/>
        <v/>
      </c>
      <c r="Y621" s="23" t="str">
        <f t="shared" si="109"/>
        <v/>
      </c>
      <c r="Z621" s="25" t="str">
        <f t="shared" si="110"/>
        <v/>
      </c>
      <c r="AA621" s="26" t="str">
        <f t="shared" si="111"/>
        <v/>
      </c>
      <c r="AB621" s="221" t="str">
        <f t="shared" si="112"/>
        <v/>
      </c>
      <c r="AC621" s="26" t="str">
        <f>IF(P621="","",('SEB Sheet'!$B$8*(AA621*P621)*(IF(C621="",1,C621))))</f>
        <v/>
      </c>
      <c r="AD621" s="158" t="str">
        <f>IF(P621="","",((AC621/'SEB Sheet'!$B$9*'SEB Sheet'!$B$5/1000*'SEB Sheet'!$B$7*'SEB Sheet'!$B$6))*1.055)</f>
        <v/>
      </c>
      <c r="AE621" s="146"/>
      <c r="AF621" s="146"/>
      <c r="AG621" s="147" t="str">
        <f>IF(B621="","",(VLOOKUP(B621,'Tree height category'!$A$2:$C$83,2,FALSE)))</f>
        <v/>
      </c>
      <c r="AH621" s="148" t="str">
        <f>IF(B621="","",(VLOOKUP(B621,'Tree height category'!$A$2:$C$83,3,FALSE)))</f>
        <v/>
      </c>
      <c r="AI621" s="161"/>
      <c r="AJ621" s="161"/>
      <c r="AK621" s="161"/>
      <c r="AL621" s="162" t="str">
        <f>IF(B621="","",(VLOOKUP(B621,'Tree height category'!$A$2:$G$77,7,FALSE)))</f>
        <v/>
      </c>
      <c r="AM621" s="163"/>
    </row>
    <row r="622" spans="1:39" x14ac:dyDescent="0.25">
      <c r="A622" s="154">
        <f t="shared" si="115"/>
        <v>616</v>
      </c>
      <c r="B622" s="203"/>
      <c r="C622" s="209"/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7" t="str">
        <f>IF(V622="","",IF((VLOOKUP(V622,'Tree height category'!$E$2:$F$77,2,FALSE))=0,"",(VLOOKUP(V622,'Tree height category'!$E$2:$F$77,2,FALSE))))</f>
        <v/>
      </c>
      <c r="O622" s="207" t="str">
        <f>IF(B622="","",(IF('SEB Sheet'!B$11="","",VLOOKUP('SEB Sheet'!B$11,'IBRA %'!A$4:E$385,4,FALSE))))</f>
        <v/>
      </c>
      <c r="P622" s="27"/>
      <c r="Q622" s="136" t="str">
        <f t="shared" si="104"/>
        <v/>
      </c>
      <c r="R622" s="22">
        <f t="shared" si="105"/>
        <v>0</v>
      </c>
      <c r="S622" s="139" t="str">
        <f t="shared" si="106"/>
        <v/>
      </c>
      <c r="T622" s="39" t="str">
        <f t="shared" si="107"/>
        <v/>
      </c>
      <c r="U622" s="137" t="str">
        <f t="shared" si="108"/>
        <v/>
      </c>
      <c r="V622" s="24" t="str">
        <f>IF(B622="","",VLOOKUP(B622,'Tree height category'!$A$2:$E$83,5,FALSE))</f>
        <v/>
      </c>
      <c r="W622" s="137" t="str">
        <f t="shared" si="113"/>
        <v/>
      </c>
      <c r="X622" s="137" t="str">
        <f t="shared" si="114"/>
        <v/>
      </c>
      <c r="Y622" s="23" t="str">
        <f t="shared" si="109"/>
        <v/>
      </c>
      <c r="Z622" s="25" t="str">
        <f t="shared" si="110"/>
        <v/>
      </c>
      <c r="AA622" s="26" t="str">
        <f t="shared" si="111"/>
        <v/>
      </c>
      <c r="AB622" s="221" t="str">
        <f t="shared" si="112"/>
        <v/>
      </c>
      <c r="AC622" s="26" t="str">
        <f>IF(P622="","",('SEB Sheet'!$B$8*(AA622*P622)*(IF(C622="",1,C622))))</f>
        <v/>
      </c>
      <c r="AD622" s="158" t="str">
        <f>IF(P622="","",((AC622/'SEB Sheet'!$B$9*'SEB Sheet'!$B$5/1000*'SEB Sheet'!$B$7*'SEB Sheet'!$B$6))*1.055)</f>
        <v/>
      </c>
      <c r="AE622" s="146"/>
      <c r="AF622" s="146"/>
      <c r="AG622" s="147" t="str">
        <f>IF(B622="","",(VLOOKUP(B622,'Tree height category'!$A$2:$C$83,2,FALSE)))</f>
        <v/>
      </c>
      <c r="AH622" s="148" t="str">
        <f>IF(B622="","",(VLOOKUP(B622,'Tree height category'!$A$2:$C$83,3,FALSE)))</f>
        <v/>
      </c>
      <c r="AI622" s="161"/>
      <c r="AJ622" s="161"/>
      <c r="AK622" s="161"/>
      <c r="AL622" s="162" t="str">
        <f>IF(B622="","",(VLOOKUP(B622,'Tree height category'!$A$2:$G$77,7,FALSE)))</f>
        <v/>
      </c>
      <c r="AM622" s="163"/>
    </row>
    <row r="623" spans="1:39" x14ac:dyDescent="0.25">
      <c r="A623" s="154">
        <f t="shared" si="115"/>
        <v>617</v>
      </c>
      <c r="B623" s="203"/>
      <c r="C623" s="209"/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7" t="str">
        <f>IF(V623="","",IF((VLOOKUP(V623,'Tree height category'!$E$2:$F$77,2,FALSE))=0,"",(VLOOKUP(V623,'Tree height category'!$E$2:$F$77,2,FALSE))))</f>
        <v/>
      </c>
      <c r="O623" s="207" t="str">
        <f>IF(B623="","",(IF('SEB Sheet'!B$11="","",VLOOKUP('SEB Sheet'!B$11,'IBRA %'!A$4:E$385,4,FALSE))))</f>
        <v/>
      </c>
      <c r="P623" s="27"/>
      <c r="Q623" s="136" t="str">
        <f t="shared" si="104"/>
        <v/>
      </c>
      <c r="R623" s="22">
        <f t="shared" si="105"/>
        <v>0</v>
      </c>
      <c r="S623" s="139" t="str">
        <f t="shared" si="106"/>
        <v/>
      </c>
      <c r="T623" s="39" t="str">
        <f t="shared" si="107"/>
        <v/>
      </c>
      <c r="U623" s="137" t="str">
        <f t="shared" si="108"/>
        <v/>
      </c>
      <c r="V623" s="24" t="str">
        <f>IF(B623="","",VLOOKUP(B623,'Tree height category'!$A$2:$E$83,5,FALSE))</f>
        <v/>
      </c>
      <c r="W623" s="137" t="str">
        <f t="shared" si="113"/>
        <v/>
      </c>
      <c r="X623" s="137" t="str">
        <f t="shared" si="114"/>
        <v/>
      </c>
      <c r="Y623" s="23" t="str">
        <f t="shared" si="109"/>
        <v/>
      </c>
      <c r="Z623" s="25" t="str">
        <f t="shared" si="110"/>
        <v/>
      </c>
      <c r="AA623" s="26" t="str">
        <f t="shared" si="111"/>
        <v/>
      </c>
      <c r="AB623" s="221" t="str">
        <f t="shared" si="112"/>
        <v/>
      </c>
      <c r="AC623" s="26" t="str">
        <f>IF(P623="","",('SEB Sheet'!$B$8*(AA623*P623)*(IF(C623="",1,C623))))</f>
        <v/>
      </c>
      <c r="AD623" s="158" t="str">
        <f>IF(P623="","",((AC623/'SEB Sheet'!$B$9*'SEB Sheet'!$B$5/1000*'SEB Sheet'!$B$7*'SEB Sheet'!$B$6))*1.055)</f>
        <v/>
      </c>
      <c r="AE623" s="146"/>
      <c r="AF623" s="146"/>
      <c r="AG623" s="147" t="str">
        <f>IF(B623="","",(VLOOKUP(B623,'Tree height category'!$A$2:$C$83,2,FALSE)))</f>
        <v/>
      </c>
      <c r="AH623" s="148" t="str">
        <f>IF(B623="","",(VLOOKUP(B623,'Tree height category'!$A$2:$C$83,3,FALSE)))</f>
        <v/>
      </c>
      <c r="AI623" s="161"/>
      <c r="AJ623" s="161"/>
      <c r="AK623" s="161"/>
      <c r="AL623" s="162" t="str">
        <f>IF(B623="","",(VLOOKUP(B623,'Tree height category'!$A$2:$G$77,7,FALSE)))</f>
        <v/>
      </c>
      <c r="AM623" s="163"/>
    </row>
    <row r="624" spans="1:39" x14ac:dyDescent="0.25">
      <c r="A624" s="154">
        <f t="shared" si="115"/>
        <v>618</v>
      </c>
      <c r="B624" s="203"/>
      <c r="C624" s="209"/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7" t="str">
        <f>IF(V624="","",IF((VLOOKUP(V624,'Tree height category'!$E$2:$F$77,2,FALSE))=0,"",(VLOOKUP(V624,'Tree height category'!$E$2:$F$77,2,FALSE))))</f>
        <v/>
      </c>
      <c r="O624" s="207" t="str">
        <f>IF(B624="","",(IF('SEB Sheet'!B$11="","",VLOOKUP('SEB Sheet'!B$11,'IBRA %'!A$4:E$385,4,FALSE))))</f>
        <v/>
      </c>
      <c r="P624" s="27"/>
      <c r="Q624" s="136" t="str">
        <f t="shared" si="104"/>
        <v/>
      </c>
      <c r="R624" s="22">
        <f t="shared" si="105"/>
        <v>0</v>
      </c>
      <c r="S624" s="139" t="str">
        <f t="shared" si="106"/>
        <v/>
      </c>
      <c r="T624" s="39" t="str">
        <f t="shared" si="107"/>
        <v/>
      </c>
      <c r="U624" s="137" t="str">
        <f t="shared" si="108"/>
        <v/>
      </c>
      <c r="V624" s="24" t="str">
        <f>IF(B624="","",VLOOKUP(B624,'Tree height category'!$A$2:$E$83,5,FALSE))</f>
        <v/>
      </c>
      <c r="W624" s="137" t="str">
        <f t="shared" si="113"/>
        <v/>
      </c>
      <c r="X624" s="137" t="str">
        <f t="shared" si="114"/>
        <v/>
      </c>
      <c r="Y624" s="23" t="str">
        <f t="shared" si="109"/>
        <v/>
      </c>
      <c r="Z624" s="25" t="str">
        <f t="shared" si="110"/>
        <v/>
      </c>
      <c r="AA624" s="26" t="str">
        <f t="shared" si="111"/>
        <v/>
      </c>
      <c r="AB624" s="221" t="str">
        <f t="shared" si="112"/>
        <v/>
      </c>
      <c r="AC624" s="26" t="str">
        <f>IF(P624="","",('SEB Sheet'!$B$8*(AA624*P624)*(IF(C624="",1,C624))))</f>
        <v/>
      </c>
      <c r="AD624" s="158" t="str">
        <f>IF(P624="","",((AC624/'SEB Sheet'!$B$9*'SEB Sheet'!$B$5/1000*'SEB Sheet'!$B$7*'SEB Sheet'!$B$6))*1.055)</f>
        <v/>
      </c>
      <c r="AE624" s="146"/>
      <c r="AF624" s="146"/>
      <c r="AG624" s="147" t="str">
        <f>IF(B624="","",(VLOOKUP(B624,'Tree height category'!$A$2:$C$83,2,FALSE)))</f>
        <v/>
      </c>
      <c r="AH624" s="148" t="str">
        <f>IF(B624="","",(VLOOKUP(B624,'Tree height category'!$A$2:$C$83,3,FALSE)))</f>
        <v/>
      </c>
      <c r="AI624" s="161"/>
      <c r="AJ624" s="161"/>
      <c r="AK624" s="161"/>
      <c r="AL624" s="162" t="str">
        <f>IF(B624="","",(VLOOKUP(B624,'Tree height category'!$A$2:$G$77,7,FALSE)))</f>
        <v/>
      </c>
      <c r="AM624" s="163"/>
    </row>
    <row r="625" spans="1:39" x14ac:dyDescent="0.25">
      <c r="A625" s="154">
        <f t="shared" si="115"/>
        <v>619</v>
      </c>
      <c r="B625" s="203"/>
      <c r="C625" s="209"/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7" t="str">
        <f>IF(V625="","",IF((VLOOKUP(V625,'Tree height category'!$E$2:$F$77,2,FALSE))=0,"",(VLOOKUP(V625,'Tree height category'!$E$2:$F$77,2,FALSE))))</f>
        <v/>
      </c>
      <c r="O625" s="207" t="str">
        <f>IF(B625="","",(IF('SEB Sheet'!B$11="","",VLOOKUP('SEB Sheet'!B$11,'IBRA %'!A$4:E$385,4,FALSE))))</f>
        <v/>
      </c>
      <c r="P625" s="27"/>
      <c r="Q625" s="136" t="str">
        <f t="shared" si="104"/>
        <v/>
      </c>
      <c r="R625" s="22">
        <f t="shared" si="105"/>
        <v>0</v>
      </c>
      <c r="S625" s="139" t="str">
        <f t="shared" si="106"/>
        <v/>
      </c>
      <c r="T625" s="39" t="str">
        <f t="shared" si="107"/>
        <v/>
      </c>
      <c r="U625" s="137" t="str">
        <f t="shared" si="108"/>
        <v/>
      </c>
      <c r="V625" s="24" t="str">
        <f>IF(B625="","",VLOOKUP(B625,'Tree height category'!$A$2:$E$83,5,FALSE))</f>
        <v/>
      </c>
      <c r="W625" s="137" t="str">
        <f t="shared" si="113"/>
        <v/>
      </c>
      <c r="X625" s="137" t="str">
        <f t="shared" si="114"/>
        <v/>
      </c>
      <c r="Y625" s="23" t="str">
        <f t="shared" si="109"/>
        <v/>
      </c>
      <c r="Z625" s="25" t="str">
        <f t="shared" si="110"/>
        <v/>
      </c>
      <c r="AA625" s="26" t="str">
        <f t="shared" si="111"/>
        <v/>
      </c>
      <c r="AB625" s="221" t="str">
        <f t="shared" si="112"/>
        <v/>
      </c>
      <c r="AC625" s="26" t="str">
        <f>IF(P625="","",('SEB Sheet'!$B$8*(AA625*P625)*(IF(C625="",1,C625))))</f>
        <v/>
      </c>
      <c r="AD625" s="158" t="str">
        <f>IF(P625="","",((AC625/'SEB Sheet'!$B$9*'SEB Sheet'!$B$5/1000*'SEB Sheet'!$B$7*'SEB Sheet'!$B$6))*1.055)</f>
        <v/>
      </c>
      <c r="AE625" s="146"/>
      <c r="AF625" s="146"/>
      <c r="AG625" s="147" t="str">
        <f>IF(B625="","",(VLOOKUP(B625,'Tree height category'!$A$2:$C$83,2,FALSE)))</f>
        <v/>
      </c>
      <c r="AH625" s="148" t="str">
        <f>IF(B625="","",(VLOOKUP(B625,'Tree height category'!$A$2:$C$83,3,FALSE)))</f>
        <v/>
      </c>
      <c r="AI625" s="161"/>
      <c r="AJ625" s="161"/>
      <c r="AK625" s="161"/>
      <c r="AL625" s="162" t="str">
        <f>IF(B625="","",(VLOOKUP(B625,'Tree height category'!$A$2:$G$77,7,FALSE)))</f>
        <v/>
      </c>
      <c r="AM625" s="163"/>
    </row>
    <row r="626" spans="1:39" x14ac:dyDescent="0.25">
      <c r="A626" s="154">
        <f t="shared" si="115"/>
        <v>620</v>
      </c>
      <c r="B626" s="203"/>
      <c r="C626" s="209"/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7" t="str">
        <f>IF(V626="","",IF((VLOOKUP(V626,'Tree height category'!$E$2:$F$77,2,FALSE))=0,"",(VLOOKUP(V626,'Tree height category'!$E$2:$F$77,2,FALSE))))</f>
        <v/>
      </c>
      <c r="O626" s="207" t="str">
        <f>IF(B626="","",(IF('SEB Sheet'!B$11="","",VLOOKUP('SEB Sheet'!B$11,'IBRA %'!A$4:E$385,4,FALSE))))</f>
        <v/>
      </c>
      <c r="P626" s="27"/>
      <c r="Q626" s="136" t="str">
        <f t="shared" si="104"/>
        <v/>
      </c>
      <c r="R626" s="22">
        <f t="shared" si="105"/>
        <v>0</v>
      </c>
      <c r="S626" s="139" t="str">
        <f t="shared" si="106"/>
        <v/>
      </c>
      <c r="T626" s="39" t="str">
        <f t="shared" si="107"/>
        <v/>
      </c>
      <c r="U626" s="137" t="str">
        <f t="shared" si="108"/>
        <v/>
      </c>
      <c r="V626" s="24" t="str">
        <f>IF(B626="","",VLOOKUP(B626,'Tree height category'!$A$2:$E$83,5,FALSE))</f>
        <v/>
      </c>
      <c r="W626" s="137" t="str">
        <f t="shared" si="113"/>
        <v/>
      </c>
      <c r="X626" s="137" t="str">
        <f t="shared" si="114"/>
        <v/>
      </c>
      <c r="Y626" s="23" t="str">
        <f t="shared" si="109"/>
        <v/>
      </c>
      <c r="Z626" s="25" t="str">
        <f t="shared" si="110"/>
        <v/>
      </c>
      <c r="AA626" s="26" t="str">
        <f t="shared" si="111"/>
        <v/>
      </c>
      <c r="AB626" s="221" t="str">
        <f t="shared" si="112"/>
        <v/>
      </c>
      <c r="AC626" s="26" t="str">
        <f>IF(P626="","",('SEB Sheet'!$B$8*(AA626*P626)*(IF(C626="",1,C626))))</f>
        <v/>
      </c>
      <c r="AD626" s="158" t="str">
        <f>IF(P626="","",((AC626/'SEB Sheet'!$B$9*'SEB Sheet'!$B$5/1000*'SEB Sheet'!$B$7*'SEB Sheet'!$B$6))*1.055)</f>
        <v/>
      </c>
      <c r="AE626" s="146"/>
      <c r="AF626" s="146"/>
      <c r="AG626" s="147" t="str">
        <f>IF(B626="","",(VLOOKUP(B626,'Tree height category'!$A$2:$C$83,2,FALSE)))</f>
        <v/>
      </c>
      <c r="AH626" s="148" t="str">
        <f>IF(B626="","",(VLOOKUP(B626,'Tree height category'!$A$2:$C$83,3,FALSE)))</f>
        <v/>
      </c>
      <c r="AI626" s="161"/>
      <c r="AJ626" s="161"/>
      <c r="AK626" s="161"/>
      <c r="AL626" s="162" t="str">
        <f>IF(B626="","",(VLOOKUP(B626,'Tree height category'!$A$2:$G$77,7,FALSE)))</f>
        <v/>
      </c>
      <c r="AM626" s="163"/>
    </row>
    <row r="627" spans="1:39" x14ac:dyDescent="0.25">
      <c r="A627" s="154">
        <f t="shared" si="115"/>
        <v>621</v>
      </c>
      <c r="B627" s="203"/>
      <c r="C627" s="209"/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7" t="str">
        <f>IF(V627="","",IF((VLOOKUP(V627,'Tree height category'!$E$2:$F$77,2,FALSE))=0,"",(VLOOKUP(V627,'Tree height category'!$E$2:$F$77,2,FALSE))))</f>
        <v/>
      </c>
      <c r="O627" s="207" t="str">
        <f>IF(B627="","",(IF('SEB Sheet'!B$11="","",VLOOKUP('SEB Sheet'!B$11,'IBRA %'!A$4:E$385,4,FALSE))))</f>
        <v/>
      </c>
      <c r="P627" s="27"/>
      <c r="Q627" s="136" t="str">
        <f t="shared" si="104"/>
        <v/>
      </c>
      <c r="R627" s="22">
        <f t="shared" si="105"/>
        <v>0</v>
      </c>
      <c r="S627" s="139" t="str">
        <f t="shared" si="106"/>
        <v/>
      </c>
      <c r="T627" s="39" t="str">
        <f t="shared" si="107"/>
        <v/>
      </c>
      <c r="U627" s="137" t="str">
        <f t="shared" si="108"/>
        <v/>
      </c>
      <c r="V627" s="24" t="str">
        <f>IF(B627="","",VLOOKUP(B627,'Tree height category'!$A$2:$E$83,5,FALSE))</f>
        <v/>
      </c>
      <c r="W627" s="137" t="str">
        <f t="shared" si="113"/>
        <v/>
      </c>
      <c r="X627" s="137" t="str">
        <f t="shared" si="114"/>
        <v/>
      </c>
      <c r="Y627" s="23" t="str">
        <f t="shared" si="109"/>
        <v/>
      </c>
      <c r="Z627" s="25" t="str">
        <f t="shared" si="110"/>
        <v/>
      </c>
      <c r="AA627" s="26" t="str">
        <f t="shared" si="111"/>
        <v/>
      </c>
      <c r="AB627" s="221" t="str">
        <f t="shared" si="112"/>
        <v/>
      </c>
      <c r="AC627" s="26" t="str">
        <f>IF(P627="","",('SEB Sheet'!$B$8*(AA627*P627)*(IF(C627="",1,C627))))</f>
        <v/>
      </c>
      <c r="AD627" s="158" t="str">
        <f>IF(P627="","",((AC627/'SEB Sheet'!$B$9*'SEB Sheet'!$B$5/1000*'SEB Sheet'!$B$7*'SEB Sheet'!$B$6))*1.055)</f>
        <v/>
      </c>
      <c r="AE627" s="146"/>
      <c r="AF627" s="146"/>
      <c r="AG627" s="147" t="str">
        <f>IF(B627="","",(VLOOKUP(B627,'Tree height category'!$A$2:$C$83,2,FALSE)))</f>
        <v/>
      </c>
      <c r="AH627" s="148" t="str">
        <f>IF(B627="","",(VLOOKUP(B627,'Tree height category'!$A$2:$C$83,3,FALSE)))</f>
        <v/>
      </c>
      <c r="AI627" s="161"/>
      <c r="AJ627" s="161"/>
      <c r="AK627" s="161"/>
      <c r="AL627" s="162" t="str">
        <f>IF(B627="","",(VLOOKUP(B627,'Tree height category'!$A$2:$G$77,7,FALSE)))</f>
        <v/>
      </c>
      <c r="AM627" s="163"/>
    </row>
    <row r="628" spans="1:39" x14ac:dyDescent="0.25">
      <c r="A628" s="154">
        <f t="shared" si="115"/>
        <v>622</v>
      </c>
      <c r="B628" s="203"/>
      <c r="C628" s="209"/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7" t="str">
        <f>IF(V628="","",IF((VLOOKUP(V628,'Tree height category'!$E$2:$F$77,2,FALSE))=0,"",(VLOOKUP(V628,'Tree height category'!$E$2:$F$77,2,FALSE))))</f>
        <v/>
      </c>
      <c r="O628" s="207" t="str">
        <f>IF(B628="","",(IF('SEB Sheet'!B$11="","",VLOOKUP('SEB Sheet'!B$11,'IBRA %'!A$4:E$385,4,FALSE))))</f>
        <v/>
      </c>
      <c r="P628" s="27"/>
      <c r="Q628" s="136" t="str">
        <f t="shared" si="104"/>
        <v/>
      </c>
      <c r="R628" s="22">
        <f t="shared" si="105"/>
        <v>0</v>
      </c>
      <c r="S628" s="139" t="str">
        <f t="shared" si="106"/>
        <v/>
      </c>
      <c r="T628" s="39" t="str">
        <f t="shared" si="107"/>
        <v/>
      </c>
      <c r="U628" s="137" t="str">
        <f t="shared" si="108"/>
        <v/>
      </c>
      <c r="V628" s="24" t="str">
        <f>IF(B628="","",VLOOKUP(B628,'Tree height category'!$A$2:$E$83,5,FALSE))</f>
        <v/>
      </c>
      <c r="W628" s="137" t="str">
        <f t="shared" si="113"/>
        <v/>
      </c>
      <c r="X628" s="137" t="str">
        <f t="shared" si="114"/>
        <v/>
      </c>
      <c r="Y628" s="23" t="str">
        <f t="shared" si="109"/>
        <v/>
      </c>
      <c r="Z628" s="25" t="str">
        <f t="shared" si="110"/>
        <v/>
      </c>
      <c r="AA628" s="26" t="str">
        <f t="shared" si="111"/>
        <v/>
      </c>
      <c r="AB628" s="221" t="str">
        <f t="shared" si="112"/>
        <v/>
      </c>
      <c r="AC628" s="26" t="str">
        <f>IF(P628="","",('SEB Sheet'!$B$8*(AA628*P628)*(IF(C628="",1,C628))))</f>
        <v/>
      </c>
      <c r="AD628" s="158" t="str">
        <f>IF(P628="","",((AC628/'SEB Sheet'!$B$9*'SEB Sheet'!$B$5/1000*'SEB Sheet'!$B$7*'SEB Sheet'!$B$6))*1.055)</f>
        <v/>
      </c>
      <c r="AE628" s="146"/>
      <c r="AF628" s="146"/>
      <c r="AG628" s="147" t="str">
        <f>IF(B628="","",(VLOOKUP(B628,'Tree height category'!$A$2:$C$83,2,FALSE)))</f>
        <v/>
      </c>
      <c r="AH628" s="148" t="str">
        <f>IF(B628="","",(VLOOKUP(B628,'Tree height category'!$A$2:$C$83,3,FALSE)))</f>
        <v/>
      </c>
      <c r="AI628" s="161"/>
      <c r="AJ628" s="161"/>
      <c r="AK628" s="161"/>
      <c r="AL628" s="162" t="str">
        <f>IF(B628="","",(VLOOKUP(B628,'Tree height category'!$A$2:$G$77,7,FALSE)))</f>
        <v/>
      </c>
      <c r="AM628" s="163"/>
    </row>
    <row r="629" spans="1:39" x14ac:dyDescent="0.25">
      <c r="A629" s="154">
        <f t="shared" si="115"/>
        <v>623</v>
      </c>
      <c r="B629" s="203"/>
      <c r="C629" s="209"/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7" t="str">
        <f>IF(V629="","",IF((VLOOKUP(V629,'Tree height category'!$E$2:$F$77,2,FALSE))=0,"",(VLOOKUP(V629,'Tree height category'!$E$2:$F$77,2,FALSE))))</f>
        <v/>
      </c>
      <c r="O629" s="207" t="str">
        <f>IF(B629="","",(IF('SEB Sheet'!B$11="","",VLOOKUP('SEB Sheet'!B$11,'IBRA %'!A$4:E$385,4,FALSE))))</f>
        <v/>
      </c>
      <c r="P629" s="27"/>
      <c r="Q629" s="136" t="str">
        <f t="shared" si="104"/>
        <v/>
      </c>
      <c r="R629" s="22">
        <f t="shared" si="105"/>
        <v>0</v>
      </c>
      <c r="S629" s="139" t="str">
        <f t="shared" si="106"/>
        <v/>
      </c>
      <c r="T629" s="39" t="str">
        <f t="shared" si="107"/>
        <v/>
      </c>
      <c r="U629" s="137" t="str">
        <f t="shared" si="108"/>
        <v/>
      </c>
      <c r="V629" s="24" t="str">
        <f>IF(B629="","",VLOOKUP(B629,'Tree height category'!$A$2:$E$83,5,FALSE))</f>
        <v/>
      </c>
      <c r="W629" s="137" t="str">
        <f t="shared" si="113"/>
        <v/>
      </c>
      <c r="X629" s="137" t="str">
        <f t="shared" si="114"/>
        <v/>
      </c>
      <c r="Y629" s="23" t="str">
        <f t="shared" si="109"/>
        <v/>
      </c>
      <c r="Z629" s="25" t="str">
        <f t="shared" si="110"/>
        <v/>
      </c>
      <c r="AA629" s="26" t="str">
        <f t="shared" si="111"/>
        <v/>
      </c>
      <c r="AB629" s="221" t="str">
        <f t="shared" si="112"/>
        <v/>
      </c>
      <c r="AC629" s="26" t="str">
        <f>IF(P629="","",('SEB Sheet'!$B$8*(AA629*P629)*(IF(C629="",1,C629))))</f>
        <v/>
      </c>
      <c r="AD629" s="158" t="str">
        <f>IF(P629="","",((AC629/'SEB Sheet'!$B$9*'SEB Sheet'!$B$5/1000*'SEB Sheet'!$B$7*'SEB Sheet'!$B$6))*1.055)</f>
        <v/>
      </c>
      <c r="AE629" s="146"/>
      <c r="AF629" s="146"/>
      <c r="AG629" s="147" t="str">
        <f>IF(B629="","",(VLOOKUP(B629,'Tree height category'!$A$2:$C$83,2,FALSE)))</f>
        <v/>
      </c>
      <c r="AH629" s="148" t="str">
        <f>IF(B629="","",(VLOOKUP(B629,'Tree height category'!$A$2:$C$83,3,FALSE)))</f>
        <v/>
      </c>
      <c r="AI629" s="161"/>
      <c r="AJ629" s="161"/>
      <c r="AK629" s="161"/>
      <c r="AL629" s="162" t="str">
        <f>IF(B629="","",(VLOOKUP(B629,'Tree height category'!$A$2:$G$77,7,FALSE)))</f>
        <v/>
      </c>
      <c r="AM629" s="163"/>
    </row>
    <row r="630" spans="1:39" x14ac:dyDescent="0.25">
      <c r="A630" s="154">
        <f t="shared" si="115"/>
        <v>624</v>
      </c>
      <c r="B630" s="203"/>
      <c r="C630" s="209"/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7" t="str">
        <f>IF(V630="","",IF((VLOOKUP(V630,'Tree height category'!$E$2:$F$77,2,FALSE))=0,"",(VLOOKUP(V630,'Tree height category'!$E$2:$F$77,2,FALSE))))</f>
        <v/>
      </c>
      <c r="O630" s="207" t="str">
        <f>IF(B630="","",(IF('SEB Sheet'!B$11="","",VLOOKUP('SEB Sheet'!B$11,'IBRA %'!A$4:E$385,4,FALSE))))</f>
        <v/>
      </c>
      <c r="P630" s="27"/>
      <c r="Q630" s="136" t="str">
        <f t="shared" si="104"/>
        <v/>
      </c>
      <c r="R630" s="22">
        <f t="shared" si="105"/>
        <v>0</v>
      </c>
      <c r="S630" s="139" t="str">
        <f t="shared" si="106"/>
        <v/>
      </c>
      <c r="T630" s="39" t="str">
        <f t="shared" si="107"/>
        <v/>
      </c>
      <c r="U630" s="137" t="str">
        <f t="shared" si="108"/>
        <v/>
      </c>
      <c r="V630" s="24" t="str">
        <f>IF(B630="","",VLOOKUP(B630,'Tree height category'!$A$2:$E$83,5,FALSE))</f>
        <v/>
      </c>
      <c r="W630" s="137" t="str">
        <f t="shared" si="113"/>
        <v/>
      </c>
      <c r="X630" s="137" t="str">
        <f t="shared" si="114"/>
        <v/>
      </c>
      <c r="Y630" s="23" t="str">
        <f t="shared" si="109"/>
        <v/>
      </c>
      <c r="Z630" s="25" t="str">
        <f t="shared" si="110"/>
        <v/>
      </c>
      <c r="AA630" s="26" t="str">
        <f t="shared" si="111"/>
        <v/>
      </c>
      <c r="AB630" s="221" t="str">
        <f t="shared" si="112"/>
        <v/>
      </c>
      <c r="AC630" s="26" t="str">
        <f>IF(P630="","",('SEB Sheet'!$B$8*(AA630*P630)*(IF(C630="",1,C630))))</f>
        <v/>
      </c>
      <c r="AD630" s="158" t="str">
        <f>IF(P630="","",((AC630/'SEB Sheet'!$B$9*'SEB Sheet'!$B$5/1000*'SEB Sheet'!$B$7*'SEB Sheet'!$B$6))*1.055)</f>
        <v/>
      </c>
      <c r="AE630" s="146"/>
      <c r="AF630" s="146"/>
      <c r="AG630" s="147" t="str">
        <f>IF(B630="","",(VLOOKUP(B630,'Tree height category'!$A$2:$C$83,2,FALSE)))</f>
        <v/>
      </c>
      <c r="AH630" s="148" t="str">
        <f>IF(B630="","",(VLOOKUP(B630,'Tree height category'!$A$2:$C$83,3,FALSE)))</f>
        <v/>
      </c>
      <c r="AI630" s="161"/>
      <c r="AJ630" s="161"/>
      <c r="AK630" s="161"/>
      <c r="AL630" s="162" t="str">
        <f>IF(B630="","",(VLOOKUP(B630,'Tree height category'!$A$2:$G$77,7,FALSE)))</f>
        <v/>
      </c>
      <c r="AM630" s="163"/>
    </row>
    <row r="631" spans="1:39" x14ac:dyDescent="0.25">
      <c r="A631" s="154">
        <f t="shared" si="115"/>
        <v>625</v>
      </c>
      <c r="B631" s="203"/>
      <c r="C631" s="209"/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7" t="str">
        <f>IF(V631="","",IF((VLOOKUP(V631,'Tree height category'!$E$2:$F$77,2,FALSE))=0,"",(VLOOKUP(V631,'Tree height category'!$E$2:$F$77,2,FALSE))))</f>
        <v/>
      </c>
      <c r="O631" s="207" t="str">
        <f>IF(B631="","",(IF('SEB Sheet'!B$11="","",VLOOKUP('SEB Sheet'!B$11,'IBRA %'!A$4:E$385,4,FALSE))))</f>
        <v/>
      </c>
      <c r="P631" s="27"/>
      <c r="Q631" s="136" t="str">
        <f t="shared" si="104"/>
        <v/>
      </c>
      <c r="R631" s="22">
        <f t="shared" si="105"/>
        <v>0</v>
      </c>
      <c r="S631" s="139" t="str">
        <f t="shared" si="106"/>
        <v/>
      </c>
      <c r="T631" s="39" t="str">
        <f t="shared" si="107"/>
        <v/>
      </c>
      <c r="U631" s="137" t="str">
        <f t="shared" si="108"/>
        <v/>
      </c>
      <c r="V631" s="24" t="str">
        <f>IF(B631="","",VLOOKUP(B631,'Tree height category'!$A$2:$E$83,5,FALSE))</f>
        <v/>
      </c>
      <c r="W631" s="137" t="str">
        <f t="shared" si="113"/>
        <v/>
      </c>
      <c r="X631" s="137" t="str">
        <f t="shared" si="114"/>
        <v/>
      </c>
      <c r="Y631" s="23" t="str">
        <f t="shared" si="109"/>
        <v/>
      </c>
      <c r="Z631" s="25" t="str">
        <f t="shared" si="110"/>
        <v/>
      </c>
      <c r="AA631" s="26" t="str">
        <f t="shared" si="111"/>
        <v/>
      </c>
      <c r="AB631" s="221" t="str">
        <f t="shared" si="112"/>
        <v/>
      </c>
      <c r="AC631" s="26" t="str">
        <f>IF(P631="","",('SEB Sheet'!$B$8*(AA631*P631)*(IF(C631="",1,C631))))</f>
        <v/>
      </c>
      <c r="AD631" s="158" t="str">
        <f>IF(P631="","",((AC631/'SEB Sheet'!$B$9*'SEB Sheet'!$B$5/1000*'SEB Sheet'!$B$7*'SEB Sheet'!$B$6))*1.055)</f>
        <v/>
      </c>
      <c r="AE631" s="146"/>
      <c r="AF631" s="146"/>
      <c r="AG631" s="147" t="str">
        <f>IF(B631="","",(VLOOKUP(B631,'Tree height category'!$A$2:$C$83,2,FALSE)))</f>
        <v/>
      </c>
      <c r="AH631" s="148" t="str">
        <f>IF(B631="","",(VLOOKUP(B631,'Tree height category'!$A$2:$C$83,3,FALSE)))</f>
        <v/>
      </c>
      <c r="AI631" s="161"/>
      <c r="AJ631" s="161"/>
      <c r="AK631" s="161"/>
      <c r="AL631" s="162" t="str">
        <f>IF(B631="","",(VLOOKUP(B631,'Tree height category'!$A$2:$G$77,7,FALSE)))</f>
        <v/>
      </c>
      <c r="AM631" s="163"/>
    </row>
    <row r="632" spans="1:39" x14ac:dyDescent="0.25">
      <c r="A632" s="154">
        <f t="shared" si="115"/>
        <v>626</v>
      </c>
      <c r="B632" s="203"/>
      <c r="C632" s="209"/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7" t="str">
        <f>IF(V632="","",IF((VLOOKUP(V632,'Tree height category'!$E$2:$F$77,2,FALSE))=0,"",(VLOOKUP(V632,'Tree height category'!$E$2:$F$77,2,FALSE))))</f>
        <v/>
      </c>
      <c r="O632" s="207" t="str">
        <f>IF(B632="","",(IF('SEB Sheet'!B$11="","",VLOOKUP('SEB Sheet'!B$11,'IBRA %'!A$4:E$385,4,FALSE))))</f>
        <v/>
      </c>
      <c r="P632" s="27"/>
      <c r="Q632" s="136" t="str">
        <f t="shared" si="104"/>
        <v/>
      </c>
      <c r="R632" s="22">
        <f t="shared" si="105"/>
        <v>0</v>
      </c>
      <c r="S632" s="139" t="str">
        <f t="shared" si="106"/>
        <v/>
      </c>
      <c r="T632" s="39" t="str">
        <f t="shared" si="107"/>
        <v/>
      </c>
      <c r="U632" s="137" t="str">
        <f t="shared" si="108"/>
        <v/>
      </c>
      <c r="V632" s="24" t="str">
        <f>IF(B632="","",VLOOKUP(B632,'Tree height category'!$A$2:$E$83,5,FALSE))</f>
        <v/>
      </c>
      <c r="W632" s="137" t="str">
        <f t="shared" si="113"/>
        <v/>
      </c>
      <c r="X632" s="137" t="str">
        <f t="shared" si="114"/>
        <v/>
      </c>
      <c r="Y632" s="23" t="str">
        <f t="shared" si="109"/>
        <v/>
      </c>
      <c r="Z632" s="25" t="str">
        <f t="shared" si="110"/>
        <v/>
      </c>
      <c r="AA632" s="26" t="str">
        <f t="shared" si="111"/>
        <v/>
      </c>
      <c r="AB632" s="221" t="str">
        <f t="shared" si="112"/>
        <v/>
      </c>
      <c r="AC632" s="26" t="str">
        <f>IF(P632="","",('SEB Sheet'!$B$8*(AA632*P632)*(IF(C632="",1,C632))))</f>
        <v/>
      </c>
      <c r="AD632" s="158" t="str">
        <f>IF(P632="","",((AC632/'SEB Sheet'!$B$9*'SEB Sheet'!$B$5/1000*'SEB Sheet'!$B$7*'SEB Sheet'!$B$6))*1.055)</f>
        <v/>
      </c>
      <c r="AE632" s="146"/>
      <c r="AF632" s="146"/>
      <c r="AG632" s="147" t="str">
        <f>IF(B632="","",(VLOOKUP(B632,'Tree height category'!$A$2:$C$83,2,FALSE)))</f>
        <v/>
      </c>
      <c r="AH632" s="148" t="str">
        <f>IF(B632="","",(VLOOKUP(B632,'Tree height category'!$A$2:$C$83,3,FALSE)))</f>
        <v/>
      </c>
      <c r="AI632" s="161"/>
      <c r="AJ632" s="161"/>
      <c r="AK632" s="161"/>
      <c r="AL632" s="162" t="str">
        <f>IF(B632="","",(VLOOKUP(B632,'Tree height category'!$A$2:$G$77,7,FALSE)))</f>
        <v/>
      </c>
      <c r="AM632" s="163"/>
    </row>
    <row r="633" spans="1:39" x14ac:dyDescent="0.25">
      <c r="A633" s="154">
        <f t="shared" si="115"/>
        <v>627</v>
      </c>
      <c r="B633" s="203"/>
      <c r="C633" s="209"/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7" t="str">
        <f>IF(V633="","",IF((VLOOKUP(V633,'Tree height category'!$E$2:$F$77,2,FALSE))=0,"",(VLOOKUP(V633,'Tree height category'!$E$2:$F$77,2,FALSE))))</f>
        <v/>
      </c>
      <c r="O633" s="207" t="str">
        <f>IF(B633="","",(IF('SEB Sheet'!B$11="","",VLOOKUP('SEB Sheet'!B$11,'IBRA %'!A$4:E$385,4,FALSE))))</f>
        <v/>
      </c>
      <c r="P633" s="27"/>
      <c r="Q633" s="136" t="str">
        <f t="shared" si="104"/>
        <v/>
      </c>
      <c r="R633" s="22">
        <f t="shared" si="105"/>
        <v>0</v>
      </c>
      <c r="S633" s="139" t="str">
        <f t="shared" si="106"/>
        <v/>
      </c>
      <c r="T633" s="39" t="str">
        <f t="shared" si="107"/>
        <v/>
      </c>
      <c r="U633" s="137" t="str">
        <f t="shared" si="108"/>
        <v/>
      </c>
      <c r="V633" s="24" t="str">
        <f>IF(B633="","",VLOOKUP(B633,'Tree height category'!$A$2:$E$83,5,FALSE))</f>
        <v/>
      </c>
      <c r="W633" s="137" t="str">
        <f t="shared" si="113"/>
        <v/>
      </c>
      <c r="X633" s="137" t="str">
        <f t="shared" si="114"/>
        <v/>
      </c>
      <c r="Y633" s="23" t="str">
        <f t="shared" si="109"/>
        <v/>
      </c>
      <c r="Z633" s="25" t="str">
        <f t="shared" si="110"/>
        <v/>
      </c>
      <c r="AA633" s="26" t="str">
        <f t="shared" si="111"/>
        <v/>
      </c>
      <c r="AB633" s="221" t="str">
        <f t="shared" si="112"/>
        <v/>
      </c>
      <c r="AC633" s="26" t="str">
        <f>IF(P633="","",('SEB Sheet'!$B$8*(AA633*P633)*(IF(C633="",1,C633))))</f>
        <v/>
      </c>
      <c r="AD633" s="158" t="str">
        <f>IF(P633="","",((AC633/'SEB Sheet'!$B$9*'SEB Sheet'!$B$5/1000*'SEB Sheet'!$B$7*'SEB Sheet'!$B$6))*1.055)</f>
        <v/>
      </c>
      <c r="AE633" s="146"/>
      <c r="AF633" s="146"/>
      <c r="AG633" s="147" t="str">
        <f>IF(B633="","",(VLOOKUP(B633,'Tree height category'!$A$2:$C$83,2,FALSE)))</f>
        <v/>
      </c>
      <c r="AH633" s="148" t="str">
        <f>IF(B633="","",(VLOOKUP(B633,'Tree height category'!$A$2:$C$83,3,FALSE)))</f>
        <v/>
      </c>
      <c r="AI633" s="161"/>
      <c r="AJ633" s="161"/>
      <c r="AK633" s="161"/>
      <c r="AL633" s="162" t="str">
        <f>IF(B633="","",(VLOOKUP(B633,'Tree height category'!$A$2:$G$77,7,FALSE)))</f>
        <v/>
      </c>
      <c r="AM633" s="163"/>
    </row>
    <row r="634" spans="1:39" x14ac:dyDescent="0.25">
      <c r="A634" s="154">
        <f t="shared" si="115"/>
        <v>628</v>
      </c>
      <c r="B634" s="203"/>
      <c r="C634" s="209"/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7" t="str">
        <f>IF(V634="","",IF((VLOOKUP(V634,'Tree height category'!$E$2:$F$77,2,FALSE))=0,"",(VLOOKUP(V634,'Tree height category'!$E$2:$F$77,2,FALSE))))</f>
        <v/>
      </c>
      <c r="O634" s="207" t="str">
        <f>IF(B634="","",(IF('SEB Sheet'!B$11="","",VLOOKUP('SEB Sheet'!B$11,'IBRA %'!A$4:E$385,4,FALSE))))</f>
        <v/>
      </c>
      <c r="P634" s="27"/>
      <c r="Q634" s="136" t="str">
        <f t="shared" si="104"/>
        <v/>
      </c>
      <c r="R634" s="22">
        <f t="shared" si="105"/>
        <v>0</v>
      </c>
      <c r="S634" s="139" t="str">
        <f t="shared" si="106"/>
        <v/>
      </c>
      <c r="T634" s="39" t="str">
        <f t="shared" si="107"/>
        <v/>
      </c>
      <c r="U634" s="137" t="str">
        <f t="shared" si="108"/>
        <v/>
      </c>
      <c r="V634" s="24" t="str">
        <f>IF(B634="","",VLOOKUP(B634,'Tree height category'!$A$2:$E$83,5,FALSE))</f>
        <v/>
      </c>
      <c r="W634" s="137" t="str">
        <f t="shared" si="113"/>
        <v/>
      </c>
      <c r="X634" s="137" t="str">
        <f t="shared" si="114"/>
        <v/>
      </c>
      <c r="Y634" s="23" t="str">
        <f t="shared" si="109"/>
        <v/>
      </c>
      <c r="Z634" s="25" t="str">
        <f t="shared" si="110"/>
        <v/>
      </c>
      <c r="AA634" s="26" t="str">
        <f t="shared" si="111"/>
        <v/>
      </c>
      <c r="AB634" s="221" t="str">
        <f t="shared" si="112"/>
        <v/>
      </c>
      <c r="AC634" s="26" t="str">
        <f>IF(P634="","",('SEB Sheet'!$B$8*(AA634*P634)*(IF(C634="",1,C634))))</f>
        <v/>
      </c>
      <c r="AD634" s="158" t="str">
        <f>IF(P634="","",((AC634/'SEB Sheet'!$B$9*'SEB Sheet'!$B$5/1000*'SEB Sheet'!$B$7*'SEB Sheet'!$B$6))*1.055)</f>
        <v/>
      </c>
      <c r="AE634" s="146"/>
      <c r="AF634" s="146"/>
      <c r="AG634" s="147" t="str">
        <f>IF(B634="","",(VLOOKUP(B634,'Tree height category'!$A$2:$C$83,2,FALSE)))</f>
        <v/>
      </c>
      <c r="AH634" s="148" t="str">
        <f>IF(B634="","",(VLOOKUP(B634,'Tree height category'!$A$2:$C$83,3,FALSE)))</f>
        <v/>
      </c>
      <c r="AI634" s="161"/>
      <c r="AJ634" s="161"/>
      <c r="AK634" s="161"/>
      <c r="AL634" s="162" t="str">
        <f>IF(B634="","",(VLOOKUP(B634,'Tree height category'!$A$2:$G$77,7,FALSE)))</f>
        <v/>
      </c>
      <c r="AM634" s="163"/>
    </row>
    <row r="635" spans="1:39" x14ac:dyDescent="0.25">
      <c r="A635" s="154">
        <f t="shared" si="115"/>
        <v>629</v>
      </c>
      <c r="B635" s="203"/>
      <c r="C635" s="209"/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7" t="str">
        <f>IF(V635="","",IF((VLOOKUP(V635,'Tree height category'!$E$2:$F$77,2,FALSE))=0,"",(VLOOKUP(V635,'Tree height category'!$E$2:$F$77,2,FALSE))))</f>
        <v/>
      </c>
      <c r="O635" s="207" t="str">
        <f>IF(B635="","",(IF('SEB Sheet'!B$11="","",VLOOKUP('SEB Sheet'!B$11,'IBRA %'!A$4:E$385,4,FALSE))))</f>
        <v/>
      </c>
      <c r="P635" s="27"/>
      <c r="Q635" s="136" t="str">
        <f t="shared" si="104"/>
        <v/>
      </c>
      <c r="R635" s="22">
        <f t="shared" si="105"/>
        <v>0</v>
      </c>
      <c r="S635" s="139" t="str">
        <f t="shared" si="106"/>
        <v/>
      </c>
      <c r="T635" s="39" t="str">
        <f t="shared" si="107"/>
        <v/>
      </c>
      <c r="U635" s="137" t="str">
        <f t="shared" si="108"/>
        <v/>
      </c>
      <c r="V635" s="24" t="str">
        <f>IF(B635="","",VLOOKUP(B635,'Tree height category'!$A$2:$E$83,5,FALSE))</f>
        <v/>
      </c>
      <c r="W635" s="137" t="str">
        <f t="shared" si="113"/>
        <v/>
      </c>
      <c r="X635" s="137" t="str">
        <f t="shared" si="114"/>
        <v/>
      </c>
      <c r="Y635" s="23" t="str">
        <f t="shared" si="109"/>
        <v/>
      </c>
      <c r="Z635" s="25" t="str">
        <f t="shared" si="110"/>
        <v/>
      </c>
      <c r="AA635" s="26" t="str">
        <f t="shared" si="111"/>
        <v/>
      </c>
      <c r="AB635" s="221" t="str">
        <f t="shared" si="112"/>
        <v/>
      </c>
      <c r="AC635" s="26" t="str">
        <f>IF(P635="","",('SEB Sheet'!$B$8*(AA635*P635)*(IF(C635="",1,C635))))</f>
        <v/>
      </c>
      <c r="AD635" s="158" t="str">
        <f>IF(P635="","",((AC635/'SEB Sheet'!$B$9*'SEB Sheet'!$B$5/1000*'SEB Sheet'!$B$7*'SEB Sheet'!$B$6))*1.055)</f>
        <v/>
      </c>
      <c r="AE635" s="146"/>
      <c r="AF635" s="146"/>
      <c r="AG635" s="147" t="str">
        <f>IF(B635="","",(VLOOKUP(B635,'Tree height category'!$A$2:$C$83,2,FALSE)))</f>
        <v/>
      </c>
      <c r="AH635" s="148" t="str">
        <f>IF(B635="","",(VLOOKUP(B635,'Tree height category'!$A$2:$C$83,3,FALSE)))</f>
        <v/>
      </c>
      <c r="AI635" s="161"/>
      <c r="AJ635" s="161"/>
      <c r="AK635" s="161"/>
      <c r="AL635" s="162" t="str">
        <f>IF(B635="","",(VLOOKUP(B635,'Tree height category'!$A$2:$G$77,7,FALSE)))</f>
        <v/>
      </c>
      <c r="AM635" s="163"/>
    </row>
    <row r="636" spans="1:39" x14ac:dyDescent="0.25">
      <c r="A636" s="154">
        <f t="shared" si="115"/>
        <v>630</v>
      </c>
      <c r="B636" s="203"/>
      <c r="C636" s="209"/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7" t="str">
        <f>IF(V636="","",IF((VLOOKUP(V636,'Tree height category'!$E$2:$F$77,2,FALSE))=0,"",(VLOOKUP(V636,'Tree height category'!$E$2:$F$77,2,FALSE))))</f>
        <v/>
      </c>
      <c r="O636" s="207" t="str">
        <f>IF(B636="","",(IF('SEB Sheet'!B$11="","",VLOOKUP('SEB Sheet'!B$11,'IBRA %'!A$4:E$385,4,FALSE))))</f>
        <v/>
      </c>
      <c r="P636" s="27"/>
      <c r="Q636" s="136" t="str">
        <f t="shared" si="104"/>
        <v/>
      </c>
      <c r="R636" s="22">
        <f t="shared" si="105"/>
        <v>0</v>
      </c>
      <c r="S636" s="139" t="str">
        <f t="shared" si="106"/>
        <v/>
      </c>
      <c r="T636" s="39" t="str">
        <f t="shared" si="107"/>
        <v/>
      </c>
      <c r="U636" s="137" t="str">
        <f t="shared" si="108"/>
        <v/>
      </c>
      <c r="V636" s="24" t="str">
        <f>IF(B636="","",VLOOKUP(B636,'Tree height category'!$A$2:$E$83,5,FALSE))</f>
        <v/>
      </c>
      <c r="W636" s="137" t="str">
        <f t="shared" si="113"/>
        <v/>
      </c>
      <c r="X636" s="137" t="str">
        <f t="shared" si="114"/>
        <v/>
      </c>
      <c r="Y636" s="23" t="str">
        <f t="shared" si="109"/>
        <v/>
      </c>
      <c r="Z636" s="25" t="str">
        <f t="shared" si="110"/>
        <v/>
      </c>
      <c r="AA636" s="26" t="str">
        <f t="shared" si="111"/>
        <v/>
      </c>
      <c r="AB636" s="221" t="str">
        <f t="shared" si="112"/>
        <v/>
      </c>
      <c r="AC636" s="26" t="str">
        <f>IF(P636="","",('SEB Sheet'!$B$8*(AA636*P636)*(IF(C636="",1,C636))))</f>
        <v/>
      </c>
      <c r="AD636" s="158" t="str">
        <f>IF(P636="","",((AC636/'SEB Sheet'!$B$9*'SEB Sheet'!$B$5/1000*'SEB Sheet'!$B$7*'SEB Sheet'!$B$6))*1.055)</f>
        <v/>
      </c>
      <c r="AE636" s="146"/>
      <c r="AF636" s="146"/>
      <c r="AG636" s="147" t="str">
        <f>IF(B636="","",(VLOOKUP(B636,'Tree height category'!$A$2:$C$83,2,FALSE)))</f>
        <v/>
      </c>
      <c r="AH636" s="148" t="str">
        <f>IF(B636="","",(VLOOKUP(B636,'Tree height category'!$A$2:$C$83,3,FALSE)))</f>
        <v/>
      </c>
      <c r="AI636" s="161"/>
      <c r="AJ636" s="161"/>
      <c r="AK636" s="161"/>
      <c r="AL636" s="162" t="str">
        <f>IF(B636="","",(VLOOKUP(B636,'Tree height category'!$A$2:$G$77,7,FALSE)))</f>
        <v/>
      </c>
      <c r="AM636" s="163"/>
    </row>
    <row r="637" spans="1:39" x14ac:dyDescent="0.25">
      <c r="A637" s="154">
        <f t="shared" si="115"/>
        <v>631</v>
      </c>
      <c r="B637" s="203"/>
      <c r="C637" s="209"/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7" t="str">
        <f>IF(V637="","",IF((VLOOKUP(V637,'Tree height category'!$E$2:$F$77,2,FALSE))=0,"",(VLOOKUP(V637,'Tree height category'!$E$2:$F$77,2,FALSE))))</f>
        <v/>
      </c>
      <c r="O637" s="207" t="str">
        <f>IF(B637="","",(IF('SEB Sheet'!B$11="","",VLOOKUP('SEB Sheet'!B$11,'IBRA %'!A$4:E$385,4,FALSE))))</f>
        <v/>
      </c>
      <c r="P637" s="27"/>
      <c r="Q637" s="136" t="str">
        <f t="shared" si="104"/>
        <v/>
      </c>
      <c r="R637" s="22">
        <f t="shared" si="105"/>
        <v>0</v>
      </c>
      <c r="S637" s="139" t="str">
        <f t="shared" si="106"/>
        <v/>
      </c>
      <c r="T637" s="39" t="str">
        <f t="shared" si="107"/>
        <v/>
      </c>
      <c r="U637" s="137" t="str">
        <f t="shared" si="108"/>
        <v/>
      </c>
      <c r="V637" s="24" t="str">
        <f>IF(B637="","",VLOOKUP(B637,'Tree height category'!$A$2:$E$83,5,FALSE))</f>
        <v/>
      </c>
      <c r="W637" s="137" t="str">
        <f t="shared" si="113"/>
        <v/>
      </c>
      <c r="X637" s="137" t="str">
        <f t="shared" si="114"/>
        <v/>
      </c>
      <c r="Y637" s="23" t="str">
        <f t="shared" si="109"/>
        <v/>
      </c>
      <c r="Z637" s="25" t="str">
        <f t="shared" si="110"/>
        <v/>
      </c>
      <c r="AA637" s="26" t="str">
        <f t="shared" si="111"/>
        <v/>
      </c>
      <c r="AB637" s="221" t="str">
        <f t="shared" si="112"/>
        <v/>
      </c>
      <c r="AC637" s="26" t="str">
        <f>IF(P637="","",('SEB Sheet'!$B$8*(AA637*P637)*(IF(C637="",1,C637))))</f>
        <v/>
      </c>
      <c r="AD637" s="158" t="str">
        <f>IF(P637="","",((AC637/'SEB Sheet'!$B$9*'SEB Sheet'!$B$5/1000*'SEB Sheet'!$B$7*'SEB Sheet'!$B$6))*1.055)</f>
        <v/>
      </c>
      <c r="AE637" s="146"/>
      <c r="AF637" s="146"/>
      <c r="AG637" s="147" t="str">
        <f>IF(B637="","",(VLOOKUP(B637,'Tree height category'!$A$2:$C$83,2,FALSE)))</f>
        <v/>
      </c>
      <c r="AH637" s="148" t="str">
        <f>IF(B637="","",(VLOOKUP(B637,'Tree height category'!$A$2:$C$83,3,FALSE)))</f>
        <v/>
      </c>
      <c r="AI637" s="161"/>
      <c r="AJ637" s="161"/>
      <c r="AK637" s="161"/>
      <c r="AL637" s="162" t="str">
        <f>IF(B637="","",(VLOOKUP(B637,'Tree height category'!$A$2:$G$77,7,FALSE)))</f>
        <v/>
      </c>
      <c r="AM637" s="163"/>
    </row>
    <row r="638" spans="1:39" x14ac:dyDescent="0.25">
      <c r="A638" s="154">
        <f t="shared" si="115"/>
        <v>632</v>
      </c>
      <c r="B638" s="203"/>
      <c r="C638" s="209"/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7" t="str">
        <f>IF(V638="","",IF((VLOOKUP(V638,'Tree height category'!$E$2:$F$77,2,FALSE))=0,"",(VLOOKUP(V638,'Tree height category'!$E$2:$F$77,2,FALSE))))</f>
        <v/>
      </c>
      <c r="O638" s="207" t="str">
        <f>IF(B638="","",(IF('SEB Sheet'!B$11="","",VLOOKUP('SEB Sheet'!B$11,'IBRA %'!A$4:E$385,4,FALSE))))</f>
        <v/>
      </c>
      <c r="P638" s="27"/>
      <c r="Q638" s="136" t="str">
        <f t="shared" si="104"/>
        <v/>
      </c>
      <c r="R638" s="22">
        <f t="shared" si="105"/>
        <v>0</v>
      </c>
      <c r="S638" s="139" t="str">
        <f t="shared" si="106"/>
        <v/>
      </c>
      <c r="T638" s="39" t="str">
        <f t="shared" si="107"/>
        <v/>
      </c>
      <c r="U638" s="137" t="str">
        <f t="shared" si="108"/>
        <v/>
      </c>
      <c r="V638" s="24" t="str">
        <f>IF(B638="","",VLOOKUP(B638,'Tree height category'!$A$2:$E$83,5,FALSE))</f>
        <v/>
      </c>
      <c r="W638" s="137" t="str">
        <f t="shared" si="113"/>
        <v/>
      </c>
      <c r="X638" s="137" t="str">
        <f t="shared" si="114"/>
        <v/>
      </c>
      <c r="Y638" s="23" t="str">
        <f t="shared" si="109"/>
        <v/>
      </c>
      <c r="Z638" s="25" t="str">
        <f t="shared" si="110"/>
        <v/>
      </c>
      <c r="AA638" s="26" t="str">
        <f t="shared" si="111"/>
        <v/>
      </c>
      <c r="AB638" s="221" t="str">
        <f t="shared" si="112"/>
        <v/>
      </c>
      <c r="AC638" s="26" t="str">
        <f>IF(P638="","",('SEB Sheet'!$B$8*(AA638*P638)*(IF(C638="",1,C638))))</f>
        <v/>
      </c>
      <c r="AD638" s="158" t="str">
        <f>IF(P638="","",((AC638/'SEB Sheet'!$B$9*'SEB Sheet'!$B$5/1000*'SEB Sheet'!$B$7*'SEB Sheet'!$B$6))*1.055)</f>
        <v/>
      </c>
      <c r="AE638" s="146"/>
      <c r="AF638" s="146"/>
      <c r="AG638" s="147" t="str">
        <f>IF(B638="","",(VLOOKUP(B638,'Tree height category'!$A$2:$C$83,2,FALSE)))</f>
        <v/>
      </c>
      <c r="AH638" s="148" t="str">
        <f>IF(B638="","",(VLOOKUP(B638,'Tree height category'!$A$2:$C$83,3,FALSE)))</f>
        <v/>
      </c>
      <c r="AI638" s="161"/>
      <c r="AJ638" s="161"/>
      <c r="AK638" s="161"/>
      <c r="AL638" s="162" t="str">
        <f>IF(B638="","",(VLOOKUP(B638,'Tree height category'!$A$2:$G$77,7,FALSE)))</f>
        <v/>
      </c>
      <c r="AM638" s="163"/>
    </row>
    <row r="639" spans="1:39" x14ac:dyDescent="0.25">
      <c r="A639" s="154">
        <f t="shared" si="115"/>
        <v>633</v>
      </c>
      <c r="B639" s="203"/>
      <c r="C639" s="209"/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7" t="str">
        <f>IF(V639="","",IF((VLOOKUP(V639,'Tree height category'!$E$2:$F$77,2,FALSE))=0,"",(VLOOKUP(V639,'Tree height category'!$E$2:$F$77,2,FALSE))))</f>
        <v/>
      </c>
      <c r="O639" s="207" t="str">
        <f>IF(B639="","",(IF('SEB Sheet'!B$11="","",VLOOKUP('SEB Sheet'!B$11,'IBRA %'!A$4:E$385,4,FALSE))))</f>
        <v/>
      </c>
      <c r="P639" s="27"/>
      <c r="Q639" s="136" t="str">
        <f t="shared" si="104"/>
        <v/>
      </c>
      <c r="R639" s="22">
        <f t="shared" si="105"/>
        <v>0</v>
      </c>
      <c r="S639" s="139" t="str">
        <f t="shared" si="106"/>
        <v/>
      </c>
      <c r="T639" s="39" t="str">
        <f t="shared" si="107"/>
        <v/>
      </c>
      <c r="U639" s="137" t="str">
        <f t="shared" si="108"/>
        <v/>
      </c>
      <c r="V639" s="24" t="str">
        <f>IF(B639="","",VLOOKUP(B639,'Tree height category'!$A$2:$E$83,5,FALSE))</f>
        <v/>
      </c>
      <c r="W639" s="137" t="str">
        <f t="shared" si="113"/>
        <v/>
      </c>
      <c r="X639" s="137" t="str">
        <f t="shared" si="114"/>
        <v/>
      </c>
      <c r="Y639" s="23" t="str">
        <f t="shared" si="109"/>
        <v/>
      </c>
      <c r="Z639" s="25" t="str">
        <f t="shared" si="110"/>
        <v/>
      </c>
      <c r="AA639" s="26" t="str">
        <f t="shared" si="111"/>
        <v/>
      </c>
      <c r="AB639" s="221" t="str">
        <f t="shared" si="112"/>
        <v/>
      </c>
      <c r="AC639" s="26" t="str">
        <f>IF(P639="","",('SEB Sheet'!$B$8*(AA639*P639)*(IF(C639="",1,C639))))</f>
        <v/>
      </c>
      <c r="AD639" s="158" t="str">
        <f>IF(P639="","",((AC639/'SEB Sheet'!$B$9*'SEB Sheet'!$B$5/1000*'SEB Sheet'!$B$7*'SEB Sheet'!$B$6))*1.055)</f>
        <v/>
      </c>
      <c r="AE639" s="146"/>
      <c r="AF639" s="146"/>
      <c r="AG639" s="147" t="str">
        <f>IF(B639="","",(VLOOKUP(B639,'Tree height category'!$A$2:$C$83,2,FALSE)))</f>
        <v/>
      </c>
      <c r="AH639" s="148" t="str">
        <f>IF(B639="","",(VLOOKUP(B639,'Tree height category'!$A$2:$C$83,3,FALSE)))</f>
        <v/>
      </c>
      <c r="AI639" s="161"/>
      <c r="AJ639" s="161"/>
      <c r="AK639" s="161"/>
      <c r="AL639" s="162" t="str">
        <f>IF(B639="","",(VLOOKUP(B639,'Tree height category'!$A$2:$G$77,7,FALSE)))</f>
        <v/>
      </c>
      <c r="AM639" s="163"/>
    </row>
    <row r="640" spans="1:39" x14ac:dyDescent="0.25">
      <c r="A640" s="154">
        <f t="shared" si="115"/>
        <v>634</v>
      </c>
      <c r="B640" s="203"/>
      <c r="C640" s="209"/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7" t="str">
        <f>IF(V640="","",IF((VLOOKUP(V640,'Tree height category'!$E$2:$F$77,2,FALSE))=0,"",(VLOOKUP(V640,'Tree height category'!$E$2:$F$77,2,FALSE))))</f>
        <v/>
      </c>
      <c r="O640" s="207" t="str">
        <f>IF(B640="","",(IF('SEB Sheet'!B$11="","",VLOOKUP('SEB Sheet'!B$11,'IBRA %'!A$4:E$385,4,FALSE))))</f>
        <v/>
      </c>
      <c r="P640" s="27"/>
      <c r="Q640" s="136" t="str">
        <f t="shared" si="104"/>
        <v/>
      </c>
      <c r="R640" s="22">
        <f t="shared" si="105"/>
        <v>0</v>
      </c>
      <c r="S640" s="139" t="str">
        <f t="shared" si="106"/>
        <v/>
      </c>
      <c r="T640" s="39" t="str">
        <f t="shared" si="107"/>
        <v/>
      </c>
      <c r="U640" s="137" t="str">
        <f t="shared" si="108"/>
        <v/>
      </c>
      <c r="V640" s="24" t="str">
        <f>IF(B640="","",VLOOKUP(B640,'Tree height category'!$A$2:$E$83,5,FALSE))</f>
        <v/>
      </c>
      <c r="W640" s="137" t="str">
        <f t="shared" si="113"/>
        <v/>
      </c>
      <c r="X640" s="137" t="str">
        <f t="shared" si="114"/>
        <v/>
      </c>
      <c r="Y640" s="23" t="str">
        <f t="shared" si="109"/>
        <v/>
      </c>
      <c r="Z640" s="25" t="str">
        <f t="shared" si="110"/>
        <v/>
      </c>
      <c r="AA640" s="26" t="str">
        <f t="shared" si="111"/>
        <v/>
      </c>
      <c r="AB640" s="221" t="str">
        <f t="shared" si="112"/>
        <v/>
      </c>
      <c r="AC640" s="26" t="str">
        <f>IF(P640="","",('SEB Sheet'!$B$8*(AA640*P640)*(IF(C640="",1,C640))))</f>
        <v/>
      </c>
      <c r="AD640" s="158" t="str">
        <f>IF(P640="","",((AC640/'SEB Sheet'!$B$9*'SEB Sheet'!$B$5/1000*'SEB Sheet'!$B$7*'SEB Sheet'!$B$6))*1.055)</f>
        <v/>
      </c>
      <c r="AE640" s="146"/>
      <c r="AF640" s="146"/>
      <c r="AG640" s="147" t="str">
        <f>IF(B640="","",(VLOOKUP(B640,'Tree height category'!$A$2:$C$83,2,FALSE)))</f>
        <v/>
      </c>
      <c r="AH640" s="148" t="str">
        <f>IF(B640="","",(VLOOKUP(B640,'Tree height category'!$A$2:$C$83,3,FALSE)))</f>
        <v/>
      </c>
      <c r="AI640" s="161"/>
      <c r="AJ640" s="161"/>
      <c r="AK640" s="161"/>
      <c r="AL640" s="162" t="str">
        <f>IF(B640="","",(VLOOKUP(B640,'Tree height category'!$A$2:$G$77,7,FALSE)))</f>
        <v/>
      </c>
      <c r="AM640" s="163"/>
    </row>
    <row r="641" spans="1:39" x14ac:dyDescent="0.25">
      <c r="A641" s="154">
        <f t="shared" si="115"/>
        <v>635</v>
      </c>
      <c r="B641" s="203"/>
      <c r="C641" s="209"/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7" t="str">
        <f>IF(V641="","",IF((VLOOKUP(V641,'Tree height category'!$E$2:$F$77,2,FALSE))=0,"",(VLOOKUP(V641,'Tree height category'!$E$2:$F$77,2,FALSE))))</f>
        <v/>
      </c>
      <c r="O641" s="207" t="str">
        <f>IF(B641="","",(IF('SEB Sheet'!B$11="","",VLOOKUP('SEB Sheet'!B$11,'IBRA %'!A$4:E$385,4,FALSE))))</f>
        <v/>
      </c>
      <c r="P641" s="27"/>
      <c r="Q641" s="136" t="str">
        <f t="shared" si="104"/>
        <v/>
      </c>
      <c r="R641" s="22">
        <f t="shared" si="105"/>
        <v>0</v>
      </c>
      <c r="S641" s="139" t="str">
        <f t="shared" si="106"/>
        <v/>
      </c>
      <c r="T641" s="39" t="str">
        <f t="shared" si="107"/>
        <v/>
      </c>
      <c r="U641" s="137" t="str">
        <f t="shared" si="108"/>
        <v/>
      </c>
      <c r="V641" s="24" t="str">
        <f>IF(B641="","",VLOOKUP(B641,'Tree height category'!$A$2:$E$83,5,FALSE))</f>
        <v/>
      </c>
      <c r="W641" s="137" t="str">
        <f t="shared" si="113"/>
        <v/>
      </c>
      <c r="X641" s="137" t="str">
        <f t="shared" si="114"/>
        <v/>
      </c>
      <c r="Y641" s="23" t="str">
        <f t="shared" si="109"/>
        <v/>
      </c>
      <c r="Z641" s="25" t="str">
        <f t="shared" si="110"/>
        <v/>
      </c>
      <c r="AA641" s="26" t="str">
        <f t="shared" si="111"/>
        <v/>
      </c>
      <c r="AB641" s="221" t="str">
        <f t="shared" si="112"/>
        <v/>
      </c>
      <c r="AC641" s="26" t="str">
        <f>IF(P641="","",('SEB Sheet'!$B$8*(AA641*P641)*(IF(C641="",1,C641))))</f>
        <v/>
      </c>
      <c r="AD641" s="158" t="str">
        <f>IF(P641="","",((AC641/'SEB Sheet'!$B$9*'SEB Sheet'!$B$5/1000*'SEB Sheet'!$B$7*'SEB Sheet'!$B$6))*1.055)</f>
        <v/>
      </c>
      <c r="AE641" s="146"/>
      <c r="AF641" s="146"/>
      <c r="AG641" s="147" t="str">
        <f>IF(B641="","",(VLOOKUP(B641,'Tree height category'!$A$2:$C$83,2,FALSE)))</f>
        <v/>
      </c>
      <c r="AH641" s="148" t="str">
        <f>IF(B641="","",(VLOOKUP(B641,'Tree height category'!$A$2:$C$83,3,FALSE)))</f>
        <v/>
      </c>
      <c r="AI641" s="161"/>
      <c r="AJ641" s="161"/>
      <c r="AK641" s="161"/>
      <c r="AL641" s="162" t="str">
        <f>IF(B641="","",(VLOOKUP(B641,'Tree height category'!$A$2:$G$77,7,FALSE)))</f>
        <v/>
      </c>
      <c r="AM641" s="163"/>
    </row>
    <row r="642" spans="1:39" x14ac:dyDescent="0.25">
      <c r="A642" s="154">
        <f t="shared" si="115"/>
        <v>636</v>
      </c>
      <c r="B642" s="203"/>
      <c r="C642" s="209"/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7" t="str">
        <f>IF(V642="","",IF((VLOOKUP(V642,'Tree height category'!$E$2:$F$77,2,FALSE))=0,"",(VLOOKUP(V642,'Tree height category'!$E$2:$F$77,2,FALSE))))</f>
        <v/>
      </c>
      <c r="O642" s="207" t="str">
        <f>IF(B642="","",(IF('SEB Sheet'!B$11="","",VLOOKUP('SEB Sheet'!B$11,'IBRA %'!A$4:E$385,4,FALSE))))</f>
        <v/>
      </c>
      <c r="P642" s="27"/>
      <c r="Q642" s="136" t="str">
        <f t="shared" si="104"/>
        <v/>
      </c>
      <c r="R642" s="22">
        <f t="shared" si="105"/>
        <v>0</v>
      </c>
      <c r="S642" s="139" t="str">
        <f t="shared" si="106"/>
        <v/>
      </c>
      <c r="T642" s="39" t="str">
        <f t="shared" si="107"/>
        <v/>
      </c>
      <c r="U642" s="137" t="str">
        <f t="shared" si="108"/>
        <v/>
      </c>
      <c r="V642" s="24" t="str">
        <f>IF(B642="","",VLOOKUP(B642,'Tree height category'!$A$2:$E$83,5,FALSE))</f>
        <v/>
      </c>
      <c r="W642" s="137" t="str">
        <f t="shared" si="113"/>
        <v/>
      </c>
      <c r="X642" s="137" t="str">
        <f t="shared" si="114"/>
        <v/>
      </c>
      <c r="Y642" s="23" t="str">
        <f t="shared" si="109"/>
        <v/>
      </c>
      <c r="Z642" s="25" t="str">
        <f t="shared" si="110"/>
        <v/>
      </c>
      <c r="AA642" s="26" t="str">
        <f t="shared" si="111"/>
        <v/>
      </c>
      <c r="AB642" s="221" t="str">
        <f t="shared" si="112"/>
        <v/>
      </c>
      <c r="AC642" s="26" t="str">
        <f>IF(P642="","",('SEB Sheet'!$B$8*(AA642*P642)*(IF(C642="",1,C642))))</f>
        <v/>
      </c>
      <c r="AD642" s="158" t="str">
        <f>IF(P642="","",((AC642/'SEB Sheet'!$B$9*'SEB Sheet'!$B$5/1000*'SEB Sheet'!$B$7*'SEB Sheet'!$B$6))*1.055)</f>
        <v/>
      </c>
      <c r="AE642" s="146"/>
      <c r="AF642" s="146"/>
      <c r="AG642" s="147" t="str">
        <f>IF(B642="","",(VLOOKUP(B642,'Tree height category'!$A$2:$C$83,2,FALSE)))</f>
        <v/>
      </c>
      <c r="AH642" s="148" t="str">
        <f>IF(B642="","",(VLOOKUP(B642,'Tree height category'!$A$2:$C$83,3,FALSE)))</f>
        <v/>
      </c>
      <c r="AI642" s="161"/>
      <c r="AJ642" s="161"/>
      <c r="AK642" s="161"/>
      <c r="AL642" s="162" t="str">
        <f>IF(B642="","",(VLOOKUP(B642,'Tree height category'!$A$2:$G$77,7,FALSE)))</f>
        <v/>
      </c>
      <c r="AM642" s="163"/>
    </row>
    <row r="643" spans="1:39" x14ac:dyDescent="0.25">
      <c r="A643" s="154">
        <f t="shared" si="115"/>
        <v>637</v>
      </c>
      <c r="B643" s="203"/>
      <c r="C643" s="209"/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7" t="str">
        <f>IF(V643="","",IF((VLOOKUP(V643,'Tree height category'!$E$2:$F$77,2,FALSE))=0,"",(VLOOKUP(V643,'Tree height category'!$E$2:$F$77,2,FALSE))))</f>
        <v/>
      </c>
      <c r="O643" s="207" t="str">
        <f>IF(B643="","",(IF('SEB Sheet'!B$11="","",VLOOKUP('SEB Sheet'!B$11,'IBRA %'!A$4:E$385,4,FALSE))))</f>
        <v/>
      </c>
      <c r="P643" s="27"/>
      <c r="Q643" s="136" t="str">
        <f t="shared" si="104"/>
        <v/>
      </c>
      <c r="R643" s="22">
        <f t="shared" si="105"/>
        <v>0</v>
      </c>
      <c r="S643" s="139" t="str">
        <f t="shared" si="106"/>
        <v/>
      </c>
      <c r="T643" s="39" t="str">
        <f t="shared" si="107"/>
        <v/>
      </c>
      <c r="U643" s="137" t="str">
        <f t="shared" si="108"/>
        <v/>
      </c>
      <c r="V643" s="24" t="str">
        <f>IF(B643="","",VLOOKUP(B643,'Tree height category'!$A$2:$E$83,5,FALSE))</f>
        <v/>
      </c>
      <c r="W643" s="137" t="str">
        <f t="shared" si="113"/>
        <v/>
      </c>
      <c r="X643" s="137" t="str">
        <f t="shared" si="114"/>
        <v/>
      </c>
      <c r="Y643" s="23" t="str">
        <f t="shared" si="109"/>
        <v/>
      </c>
      <c r="Z643" s="25" t="str">
        <f t="shared" si="110"/>
        <v/>
      </c>
      <c r="AA643" s="26" t="str">
        <f t="shared" si="111"/>
        <v/>
      </c>
      <c r="AB643" s="221" t="str">
        <f t="shared" si="112"/>
        <v/>
      </c>
      <c r="AC643" s="26" t="str">
        <f>IF(P643="","",('SEB Sheet'!$B$8*(AA643*P643)*(IF(C643="",1,C643))))</f>
        <v/>
      </c>
      <c r="AD643" s="158" t="str">
        <f>IF(P643="","",((AC643/'SEB Sheet'!$B$9*'SEB Sheet'!$B$5/1000*'SEB Sheet'!$B$7*'SEB Sheet'!$B$6))*1.055)</f>
        <v/>
      </c>
      <c r="AE643" s="146"/>
      <c r="AF643" s="146"/>
      <c r="AG643" s="147" t="str">
        <f>IF(B643="","",(VLOOKUP(B643,'Tree height category'!$A$2:$C$83,2,FALSE)))</f>
        <v/>
      </c>
      <c r="AH643" s="148" t="str">
        <f>IF(B643="","",(VLOOKUP(B643,'Tree height category'!$A$2:$C$83,3,FALSE)))</f>
        <v/>
      </c>
      <c r="AI643" s="161"/>
      <c r="AJ643" s="161"/>
      <c r="AK643" s="161"/>
      <c r="AL643" s="162" t="str">
        <f>IF(B643="","",(VLOOKUP(B643,'Tree height category'!$A$2:$G$77,7,FALSE)))</f>
        <v/>
      </c>
      <c r="AM643" s="163"/>
    </row>
    <row r="644" spans="1:39" x14ac:dyDescent="0.25">
      <c r="A644" s="154">
        <f t="shared" si="115"/>
        <v>638</v>
      </c>
      <c r="B644" s="203"/>
      <c r="C644" s="209"/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7" t="str">
        <f>IF(V644="","",IF((VLOOKUP(V644,'Tree height category'!$E$2:$F$77,2,FALSE))=0,"",(VLOOKUP(V644,'Tree height category'!$E$2:$F$77,2,FALSE))))</f>
        <v/>
      </c>
      <c r="O644" s="207" t="str">
        <f>IF(B644="","",(IF('SEB Sheet'!B$11="","",VLOOKUP('SEB Sheet'!B$11,'IBRA %'!A$4:E$385,4,FALSE))))</f>
        <v/>
      </c>
      <c r="P644" s="27"/>
      <c r="Q644" s="136" t="str">
        <f t="shared" si="104"/>
        <v/>
      </c>
      <c r="R644" s="22">
        <f t="shared" si="105"/>
        <v>0</v>
      </c>
      <c r="S644" s="139" t="str">
        <f t="shared" si="106"/>
        <v/>
      </c>
      <c r="T644" s="39" t="str">
        <f t="shared" si="107"/>
        <v/>
      </c>
      <c r="U644" s="137" t="str">
        <f t="shared" si="108"/>
        <v/>
      </c>
      <c r="V644" s="24" t="str">
        <f>IF(B644="","",VLOOKUP(B644,'Tree height category'!$A$2:$E$83,5,FALSE))</f>
        <v/>
      </c>
      <c r="W644" s="137" t="str">
        <f t="shared" si="113"/>
        <v/>
      </c>
      <c r="X644" s="137" t="str">
        <f t="shared" si="114"/>
        <v/>
      </c>
      <c r="Y644" s="23" t="str">
        <f t="shared" si="109"/>
        <v/>
      </c>
      <c r="Z644" s="25" t="str">
        <f t="shared" si="110"/>
        <v/>
      </c>
      <c r="AA644" s="26" t="str">
        <f t="shared" si="111"/>
        <v/>
      </c>
      <c r="AB644" s="221" t="str">
        <f t="shared" si="112"/>
        <v/>
      </c>
      <c r="AC644" s="26" t="str">
        <f>IF(P644="","",('SEB Sheet'!$B$8*(AA644*P644)*(IF(C644="",1,C644))))</f>
        <v/>
      </c>
      <c r="AD644" s="158" t="str">
        <f>IF(P644="","",((AC644/'SEB Sheet'!$B$9*'SEB Sheet'!$B$5/1000*'SEB Sheet'!$B$7*'SEB Sheet'!$B$6))*1.055)</f>
        <v/>
      </c>
      <c r="AE644" s="146"/>
      <c r="AF644" s="146"/>
      <c r="AG644" s="147" t="str">
        <f>IF(B644="","",(VLOOKUP(B644,'Tree height category'!$A$2:$C$83,2,FALSE)))</f>
        <v/>
      </c>
      <c r="AH644" s="148" t="str">
        <f>IF(B644="","",(VLOOKUP(B644,'Tree height category'!$A$2:$C$83,3,FALSE)))</f>
        <v/>
      </c>
      <c r="AI644" s="161"/>
      <c r="AJ644" s="161"/>
      <c r="AK644" s="161"/>
      <c r="AL644" s="162" t="str">
        <f>IF(B644="","",(VLOOKUP(B644,'Tree height category'!$A$2:$G$77,7,FALSE)))</f>
        <v/>
      </c>
      <c r="AM644" s="163"/>
    </row>
    <row r="645" spans="1:39" x14ac:dyDescent="0.25">
      <c r="A645" s="154">
        <f t="shared" si="115"/>
        <v>639</v>
      </c>
      <c r="B645" s="203"/>
      <c r="C645" s="209"/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7" t="str">
        <f>IF(V645="","",IF((VLOOKUP(V645,'Tree height category'!$E$2:$F$77,2,FALSE))=0,"",(VLOOKUP(V645,'Tree height category'!$E$2:$F$77,2,FALSE))))</f>
        <v/>
      </c>
      <c r="O645" s="207" t="str">
        <f>IF(B645="","",(IF('SEB Sheet'!B$11="","",VLOOKUP('SEB Sheet'!B$11,'IBRA %'!A$4:E$385,4,FALSE))))</f>
        <v/>
      </c>
      <c r="P645" s="27"/>
      <c r="Q645" s="136" t="str">
        <f t="shared" si="104"/>
        <v/>
      </c>
      <c r="R645" s="22">
        <f t="shared" si="105"/>
        <v>0</v>
      </c>
      <c r="S645" s="139" t="str">
        <f t="shared" si="106"/>
        <v/>
      </c>
      <c r="T645" s="39" t="str">
        <f t="shared" si="107"/>
        <v/>
      </c>
      <c r="U645" s="137" t="str">
        <f t="shared" si="108"/>
        <v/>
      </c>
      <c r="V645" s="24" t="str">
        <f>IF(B645="","",VLOOKUP(B645,'Tree height category'!$A$2:$E$83,5,FALSE))</f>
        <v/>
      </c>
      <c r="W645" s="137" t="str">
        <f t="shared" si="113"/>
        <v/>
      </c>
      <c r="X645" s="137" t="str">
        <f t="shared" si="114"/>
        <v/>
      </c>
      <c r="Y645" s="23" t="str">
        <f t="shared" si="109"/>
        <v/>
      </c>
      <c r="Z645" s="25" t="str">
        <f t="shared" si="110"/>
        <v/>
      </c>
      <c r="AA645" s="26" t="str">
        <f t="shared" si="111"/>
        <v/>
      </c>
      <c r="AB645" s="221" t="str">
        <f t="shared" si="112"/>
        <v/>
      </c>
      <c r="AC645" s="26" t="str">
        <f>IF(P645="","",('SEB Sheet'!$B$8*(AA645*P645)*(IF(C645="",1,C645))))</f>
        <v/>
      </c>
      <c r="AD645" s="158" t="str">
        <f>IF(P645="","",((AC645/'SEB Sheet'!$B$9*'SEB Sheet'!$B$5/1000*'SEB Sheet'!$B$7*'SEB Sheet'!$B$6))*1.055)</f>
        <v/>
      </c>
      <c r="AE645" s="146"/>
      <c r="AF645" s="146"/>
      <c r="AG645" s="147" t="str">
        <f>IF(B645="","",(VLOOKUP(B645,'Tree height category'!$A$2:$C$83,2,FALSE)))</f>
        <v/>
      </c>
      <c r="AH645" s="148" t="str">
        <f>IF(B645="","",(VLOOKUP(B645,'Tree height category'!$A$2:$C$83,3,FALSE)))</f>
        <v/>
      </c>
      <c r="AI645" s="161"/>
      <c r="AJ645" s="161"/>
      <c r="AK645" s="161"/>
      <c r="AL645" s="162" t="str">
        <f>IF(B645="","",(VLOOKUP(B645,'Tree height category'!$A$2:$G$77,7,FALSE)))</f>
        <v/>
      </c>
      <c r="AM645" s="163"/>
    </row>
    <row r="646" spans="1:39" x14ac:dyDescent="0.25">
      <c r="A646" s="154">
        <f t="shared" si="115"/>
        <v>640</v>
      </c>
      <c r="B646" s="203"/>
      <c r="C646" s="209"/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7" t="str">
        <f>IF(V646="","",IF((VLOOKUP(V646,'Tree height category'!$E$2:$F$77,2,FALSE))=0,"",(VLOOKUP(V646,'Tree height category'!$E$2:$F$77,2,FALSE))))</f>
        <v/>
      </c>
      <c r="O646" s="207" t="str">
        <f>IF(B646="","",(IF('SEB Sheet'!B$11="","",VLOOKUP('SEB Sheet'!B$11,'IBRA %'!A$4:E$385,4,FALSE))))</f>
        <v/>
      </c>
      <c r="P646" s="27"/>
      <c r="Q646" s="136" t="str">
        <f t="shared" si="104"/>
        <v/>
      </c>
      <c r="R646" s="22">
        <f t="shared" si="105"/>
        <v>0</v>
      </c>
      <c r="S646" s="139" t="str">
        <f t="shared" si="106"/>
        <v/>
      </c>
      <c r="T646" s="39" t="str">
        <f t="shared" si="107"/>
        <v/>
      </c>
      <c r="U646" s="137" t="str">
        <f t="shared" si="108"/>
        <v/>
      </c>
      <c r="V646" s="24" t="str">
        <f>IF(B646="","",VLOOKUP(B646,'Tree height category'!$A$2:$E$83,5,FALSE))</f>
        <v/>
      </c>
      <c r="W646" s="137" t="str">
        <f t="shared" si="113"/>
        <v/>
      </c>
      <c r="X646" s="137" t="str">
        <f t="shared" si="114"/>
        <v/>
      </c>
      <c r="Y646" s="23" t="str">
        <f t="shared" si="109"/>
        <v/>
      </c>
      <c r="Z646" s="25" t="str">
        <f t="shared" si="110"/>
        <v/>
      </c>
      <c r="AA646" s="26" t="str">
        <f t="shared" si="111"/>
        <v/>
      </c>
      <c r="AB646" s="221" t="str">
        <f t="shared" si="112"/>
        <v/>
      </c>
      <c r="AC646" s="26" t="str">
        <f>IF(P646="","",('SEB Sheet'!$B$8*(AA646*P646)*(IF(C646="",1,C646))))</f>
        <v/>
      </c>
      <c r="AD646" s="158" t="str">
        <f>IF(P646="","",((AC646/'SEB Sheet'!$B$9*'SEB Sheet'!$B$5/1000*'SEB Sheet'!$B$7*'SEB Sheet'!$B$6))*1.055)</f>
        <v/>
      </c>
      <c r="AE646" s="146"/>
      <c r="AF646" s="146"/>
      <c r="AG646" s="147" t="str">
        <f>IF(B646="","",(VLOOKUP(B646,'Tree height category'!$A$2:$C$83,2,FALSE)))</f>
        <v/>
      </c>
      <c r="AH646" s="148" t="str">
        <f>IF(B646="","",(VLOOKUP(B646,'Tree height category'!$A$2:$C$83,3,FALSE)))</f>
        <v/>
      </c>
      <c r="AI646" s="161"/>
      <c r="AJ646" s="161"/>
      <c r="AK646" s="161"/>
      <c r="AL646" s="162" t="str">
        <f>IF(B646="","",(VLOOKUP(B646,'Tree height category'!$A$2:$G$77,7,FALSE)))</f>
        <v/>
      </c>
      <c r="AM646" s="163"/>
    </row>
    <row r="647" spans="1:39" x14ac:dyDescent="0.25">
      <c r="A647" s="154">
        <f t="shared" si="115"/>
        <v>641</v>
      </c>
      <c r="B647" s="203"/>
      <c r="C647" s="209"/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7" t="str">
        <f>IF(V647="","",IF((VLOOKUP(V647,'Tree height category'!$E$2:$F$77,2,FALSE))=0,"",(VLOOKUP(V647,'Tree height category'!$E$2:$F$77,2,FALSE))))</f>
        <v/>
      </c>
      <c r="O647" s="207" t="str">
        <f>IF(B647="","",(IF('SEB Sheet'!B$11="","",VLOOKUP('SEB Sheet'!B$11,'IBRA %'!A$4:E$385,4,FALSE))))</f>
        <v/>
      </c>
      <c r="P647" s="27"/>
      <c r="Q647" s="136" t="str">
        <f t="shared" ref="Q647:Q710" si="116">IF(D647="","",(IF($D647&gt;(AH647*1.333333),4,($D647/AH647*3)))*1.25)</f>
        <v/>
      </c>
      <c r="R647" s="22">
        <f t="shared" ref="R647:R710" si="117">IF(E647&lt;=40,E647*0.08,(IF(E647&lt;=80,3.2+(E647-40)*0.04,(IF(E647&gt;80,4.8+(E647-80)*0.02," ")))))</f>
        <v>0</v>
      </c>
      <c r="S647" s="139" t="str">
        <f t="shared" ref="S647:S710" si="118">IF(F647="","",((100-$F647)*0.03))</f>
        <v/>
      </c>
      <c r="T647" s="39" t="str">
        <f t="shared" ref="T647:T710" si="119">IF(B647="","",(IF((G647*1+H647*4+I647*8)&lt;1,0,IF((AND((G647*1+H647*4+I647*8)&gt;=1,(G647*1+H647*4+I647*8)&lt;5)),1,IF((G647*1+H647*4+I647*8)&gt;=5,2))))*0.6)</f>
        <v/>
      </c>
      <c r="U647" s="137" t="str">
        <f t="shared" ref="U647:U710" si="120">IF(O647="","",((100-O647)*0.016))</f>
        <v/>
      </c>
      <c r="V647" s="24" t="str">
        <f>IF(B647="","",VLOOKUP(B647,'Tree height category'!$A$2:$E$83,5,FALSE))</f>
        <v/>
      </c>
      <c r="W647" s="137" t="str">
        <f t="shared" si="113"/>
        <v/>
      </c>
      <c r="X647" s="137" t="str">
        <f t="shared" si="114"/>
        <v/>
      </c>
      <c r="Y647" s="23" t="str">
        <f t="shared" ref="Y647:Y710" si="121">IF(B647="","",(((SUM(Q647,R647,S647,T647,W647,X647,U647))*SUM(Q647,R647,S647,T647,W647,X647,U647))*SUM(Q647,R647,S647,T647,W647,X647,U647))/55.5)</f>
        <v/>
      </c>
      <c r="Z647" s="25" t="str">
        <f t="shared" ref="Z647:Z710" si="122">IF(B647="","",(IF(Y647&lt;20,0.032,IF(AND(Y647&gt;=20,Y647&lt;30),0.048,IF(AND(Y647&gt;=30,Y647&lt;41),0.064,IF(AND(Y647&gt;=41,Y647&lt;61),0.08,IF(Y647&gt;=61,0.096,0)))))))</f>
        <v/>
      </c>
      <c r="AA647" s="26" t="str">
        <f t="shared" ref="AA647:AA710" si="123">IF(B647="","",IF(Y647&gt;155.3,15,(Y647*Z647)))</f>
        <v/>
      </c>
      <c r="AB647" s="221" t="str">
        <f t="shared" ref="AB647:AB710" si="124">IF(B647="","",(AA647*(IF(C647="",1,C647))))</f>
        <v/>
      </c>
      <c r="AC647" s="26" t="str">
        <f>IF(P647="","",('SEB Sheet'!$B$8*(AA647*P647)*(IF(C647="",1,C647))))</f>
        <v/>
      </c>
      <c r="AD647" s="158" t="str">
        <f>IF(P647="","",((AC647/'SEB Sheet'!$B$9*'SEB Sheet'!$B$5/1000*'SEB Sheet'!$B$7*'SEB Sheet'!$B$6))*1.055)</f>
        <v/>
      </c>
      <c r="AE647" s="146"/>
      <c r="AF647" s="146"/>
      <c r="AG647" s="147" t="str">
        <f>IF(B647="","",(VLOOKUP(B647,'Tree height category'!$A$2:$C$83,2,FALSE)))</f>
        <v/>
      </c>
      <c r="AH647" s="148" t="str">
        <f>IF(B647="","",(VLOOKUP(B647,'Tree height category'!$A$2:$C$83,3,FALSE)))</f>
        <v/>
      </c>
      <c r="AI647" s="161"/>
      <c r="AJ647" s="161"/>
      <c r="AK647" s="161"/>
      <c r="AL647" s="162" t="str">
        <f>IF(B647="","",(VLOOKUP(B647,'Tree height category'!$A$2:$G$77,7,FALSE)))</f>
        <v/>
      </c>
      <c r="AM647" s="163"/>
    </row>
    <row r="648" spans="1:39" x14ac:dyDescent="0.25">
      <c r="A648" s="154">
        <f t="shared" si="115"/>
        <v>642</v>
      </c>
      <c r="B648" s="203"/>
      <c r="C648" s="209"/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7" t="str">
        <f>IF(V648="","",IF((VLOOKUP(V648,'Tree height category'!$E$2:$F$77,2,FALSE))=0,"",(VLOOKUP(V648,'Tree height category'!$E$2:$F$77,2,FALSE))))</f>
        <v/>
      </c>
      <c r="O648" s="207" t="str">
        <f>IF(B648="","",(IF('SEB Sheet'!B$11="","",VLOOKUP('SEB Sheet'!B$11,'IBRA %'!A$4:E$385,4,FALSE))))</f>
        <v/>
      </c>
      <c r="P648" s="27"/>
      <c r="Q648" s="136" t="str">
        <f t="shared" si="116"/>
        <v/>
      </c>
      <c r="R648" s="22">
        <f t="shared" si="117"/>
        <v>0</v>
      </c>
      <c r="S648" s="139" t="str">
        <f t="shared" si="118"/>
        <v/>
      </c>
      <c r="T648" s="39" t="str">
        <f t="shared" si="119"/>
        <v/>
      </c>
      <c r="U648" s="137" t="str">
        <f t="shared" si="120"/>
        <v/>
      </c>
      <c r="V648" s="24" t="str">
        <f>IF(B648="","",VLOOKUP(B648,'Tree height category'!$A$2:$E$83,5,FALSE))</f>
        <v/>
      </c>
      <c r="W648" s="137" t="str">
        <f t="shared" ref="W648:W711" si="125">IF(B648="","",IF((J648*0.125+K648*0.5+L648*4+M648*16)&lt;0.125,0,IF((J648*0.125+K648*0.5+L648*4+M648*16)&lt;0.5,0.6,IF((J648*0.125+K648*0.5+L648*4+M648*16)&lt;4,1,IF((J648*0.125+K648*0.5+L648*4+M648*16)&lt;16,1.4,IF((J648*0.125+K648*0.5+L648*4+M648*16)&gt;=16,1.8))))))</f>
        <v/>
      </c>
      <c r="X648" s="137" t="str">
        <f t="shared" ref="X648:X711" si="126">IF(B648="","",((IF(N648="R",1,IF(N648="V",2,IF(N648="E",3,0)))))*0.3)</f>
        <v/>
      </c>
      <c r="Y648" s="23" t="str">
        <f t="shared" si="121"/>
        <v/>
      </c>
      <c r="Z648" s="25" t="str">
        <f t="shared" si="122"/>
        <v/>
      </c>
      <c r="AA648" s="26" t="str">
        <f t="shared" si="123"/>
        <v/>
      </c>
      <c r="AB648" s="221" t="str">
        <f t="shared" si="124"/>
        <v/>
      </c>
      <c r="AC648" s="26" t="str">
        <f>IF(P648="","",('SEB Sheet'!$B$8*(AA648*P648)*(IF(C648="",1,C648))))</f>
        <v/>
      </c>
      <c r="AD648" s="158" t="str">
        <f>IF(P648="","",((AC648/'SEB Sheet'!$B$9*'SEB Sheet'!$B$5/1000*'SEB Sheet'!$B$7*'SEB Sheet'!$B$6))*1.055)</f>
        <v/>
      </c>
      <c r="AE648" s="146"/>
      <c r="AF648" s="146"/>
      <c r="AG648" s="147" t="str">
        <f>IF(B648="","",(VLOOKUP(B648,'Tree height category'!$A$2:$C$83,2,FALSE)))</f>
        <v/>
      </c>
      <c r="AH648" s="148" t="str">
        <f>IF(B648="","",(VLOOKUP(B648,'Tree height category'!$A$2:$C$83,3,FALSE)))</f>
        <v/>
      </c>
      <c r="AI648" s="161"/>
      <c r="AJ648" s="161"/>
      <c r="AK648" s="161"/>
      <c r="AL648" s="162" t="str">
        <f>IF(B648="","",(VLOOKUP(B648,'Tree height category'!$A$2:$G$77,7,FALSE)))</f>
        <v/>
      </c>
      <c r="AM648" s="163"/>
    </row>
    <row r="649" spans="1:39" x14ac:dyDescent="0.25">
      <c r="A649" s="154">
        <f t="shared" si="115"/>
        <v>643</v>
      </c>
      <c r="B649" s="203"/>
      <c r="C649" s="209"/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7" t="str">
        <f>IF(V649="","",IF((VLOOKUP(V649,'Tree height category'!$E$2:$F$77,2,FALSE))=0,"",(VLOOKUP(V649,'Tree height category'!$E$2:$F$77,2,FALSE))))</f>
        <v/>
      </c>
      <c r="O649" s="207" t="str">
        <f>IF(B649="","",(IF('SEB Sheet'!B$11="","",VLOOKUP('SEB Sheet'!B$11,'IBRA %'!A$4:E$385,4,FALSE))))</f>
        <v/>
      </c>
      <c r="P649" s="27"/>
      <c r="Q649" s="136" t="str">
        <f t="shared" si="116"/>
        <v/>
      </c>
      <c r="R649" s="22">
        <f t="shared" si="117"/>
        <v>0</v>
      </c>
      <c r="S649" s="139" t="str">
        <f t="shared" si="118"/>
        <v/>
      </c>
      <c r="T649" s="39" t="str">
        <f t="shared" si="119"/>
        <v/>
      </c>
      <c r="U649" s="137" t="str">
        <f t="shared" si="120"/>
        <v/>
      </c>
      <c r="V649" s="24" t="str">
        <f>IF(B649="","",VLOOKUP(B649,'Tree height category'!$A$2:$E$83,5,FALSE))</f>
        <v/>
      </c>
      <c r="W649" s="137" t="str">
        <f t="shared" si="125"/>
        <v/>
      </c>
      <c r="X649" s="137" t="str">
        <f t="shared" si="126"/>
        <v/>
      </c>
      <c r="Y649" s="23" t="str">
        <f t="shared" si="121"/>
        <v/>
      </c>
      <c r="Z649" s="25" t="str">
        <f t="shared" si="122"/>
        <v/>
      </c>
      <c r="AA649" s="26" t="str">
        <f t="shared" si="123"/>
        <v/>
      </c>
      <c r="AB649" s="221" t="str">
        <f t="shared" si="124"/>
        <v/>
      </c>
      <c r="AC649" s="26" t="str">
        <f>IF(P649="","",('SEB Sheet'!$B$8*(AA649*P649)*(IF(C649="",1,C649))))</f>
        <v/>
      </c>
      <c r="AD649" s="158" t="str">
        <f>IF(P649="","",((AC649/'SEB Sheet'!$B$9*'SEB Sheet'!$B$5/1000*'SEB Sheet'!$B$7*'SEB Sheet'!$B$6))*1.055)</f>
        <v/>
      </c>
      <c r="AE649" s="146"/>
      <c r="AF649" s="146"/>
      <c r="AG649" s="147" t="str">
        <f>IF(B649="","",(VLOOKUP(B649,'Tree height category'!$A$2:$C$83,2,FALSE)))</f>
        <v/>
      </c>
      <c r="AH649" s="148" t="str">
        <f>IF(B649="","",(VLOOKUP(B649,'Tree height category'!$A$2:$C$83,3,FALSE)))</f>
        <v/>
      </c>
      <c r="AI649" s="161"/>
      <c r="AJ649" s="161"/>
      <c r="AK649" s="161"/>
      <c r="AL649" s="162" t="str">
        <f>IF(B649="","",(VLOOKUP(B649,'Tree height category'!$A$2:$G$77,7,FALSE)))</f>
        <v/>
      </c>
      <c r="AM649" s="163"/>
    </row>
    <row r="650" spans="1:39" x14ac:dyDescent="0.25">
      <c r="A650" s="154">
        <f t="shared" si="115"/>
        <v>644</v>
      </c>
      <c r="B650" s="203"/>
      <c r="C650" s="209"/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7" t="str">
        <f>IF(V650="","",IF((VLOOKUP(V650,'Tree height category'!$E$2:$F$77,2,FALSE))=0,"",(VLOOKUP(V650,'Tree height category'!$E$2:$F$77,2,FALSE))))</f>
        <v/>
      </c>
      <c r="O650" s="207" t="str">
        <f>IF(B650="","",(IF('SEB Sheet'!B$11="","",VLOOKUP('SEB Sheet'!B$11,'IBRA %'!A$4:E$385,4,FALSE))))</f>
        <v/>
      </c>
      <c r="P650" s="27"/>
      <c r="Q650" s="136" t="str">
        <f t="shared" si="116"/>
        <v/>
      </c>
      <c r="R650" s="22">
        <f t="shared" si="117"/>
        <v>0</v>
      </c>
      <c r="S650" s="139" t="str">
        <f t="shared" si="118"/>
        <v/>
      </c>
      <c r="T650" s="39" t="str">
        <f t="shared" si="119"/>
        <v/>
      </c>
      <c r="U650" s="137" t="str">
        <f t="shared" si="120"/>
        <v/>
      </c>
      <c r="V650" s="24" t="str">
        <f>IF(B650="","",VLOOKUP(B650,'Tree height category'!$A$2:$E$83,5,FALSE))</f>
        <v/>
      </c>
      <c r="W650" s="137" t="str">
        <f t="shared" si="125"/>
        <v/>
      </c>
      <c r="X650" s="137" t="str">
        <f t="shared" si="126"/>
        <v/>
      </c>
      <c r="Y650" s="23" t="str">
        <f t="shared" si="121"/>
        <v/>
      </c>
      <c r="Z650" s="25" t="str">
        <f t="shared" si="122"/>
        <v/>
      </c>
      <c r="AA650" s="26" t="str">
        <f t="shared" si="123"/>
        <v/>
      </c>
      <c r="AB650" s="221" t="str">
        <f t="shared" si="124"/>
        <v/>
      </c>
      <c r="AC650" s="26" t="str">
        <f>IF(P650="","",('SEB Sheet'!$B$8*(AA650*P650)*(IF(C650="",1,C650))))</f>
        <v/>
      </c>
      <c r="AD650" s="158" t="str">
        <f>IF(P650="","",((AC650/'SEB Sheet'!$B$9*'SEB Sheet'!$B$5/1000*'SEB Sheet'!$B$7*'SEB Sheet'!$B$6))*1.055)</f>
        <v/>
      </c>
      <c r="AE650" s="146"/>
      <c r="AF650" s="146"/>
      <c r="AG650" s="147" t="str">
        <f>IF(B650="","",(VLOOKUP(B650,'Tree height category'!$A$2:$C$83,2,FALSE)))</f>
        <v/>
      </c>
      <c r="AH650" s="148" t="str">
        <f>IF(B650="","",(VLOOKUP(B650,'Tree height category'!$A$2:$C$83,3,FALSE)))</f>
        <v/>
      </c>
      <c r="AI650" s="161"/>
      <c r="AJ650" s="161"/>
      <c r="AK650" s="161"/>
      <c r="AL650" s="162" t="str">
        <f>IF(B650="","",(VLOOKUP(B650,'Tree height category'!$A$2:$G$77,7,FALSE)))</f>
        <v/>
      </c>
      <c r="AM650" s="163"/>
    </row>
    <row r="651" spans="1:39" x14ac:dyDescent="0.25">
      <c r="A651" s="154">
        <f t="shared" si="115"/>
        <v>645</v>
      </c>
      <c r="B651" s="203"/>
      <c r="C651" s="209"/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7" t="str">
        <f>IF(V651="","",IF((VLOOKUP(V651,'Tree height category'!$E$2:$F$77,2,FALSE))=0,"",(VLOOKUP(V651,'Tree height category'!$E$2:$F$77,2,FALSE))))</f>
        <v/>
      </c>
      <c r="O651" s="207" t="str">
        <f>IF(B651="","",(IF('SEB Sheet'!B$11="","",VLOOKUP('SEB Sheet'!B$11,'IBRA %'!A$4:E$385,4,FALSE))))</f>
        <v/>
      </c>
      <c r="P651" s="27"/>
      <c r="Q651" s="136" t="str">
        <f t="shared" si="116"/>
        <v/>
      </c>
      <c r="R651" s="22">
        <f t="shared" si="117"/>
        <v>0</v>
      </c>
      <c r="S651" s="139" t="str">
        <f t="shared" si="118"/>
        <v/>
      </c>
      <c r="T651" s="39" t="str">
        <f t="shared" si="119"/>
        <v/>
      </c>
      <c r="U651" s="137" t="str">
        <f t="shared" si="120"/>
        <v/>
      </c>
      <c r="V651" s="24" t="str">
        <f>IF(B651="","",VLOOKUP(B651,'Tree height category'!$A$2:$E$83,5,FALSE))</f>
        <v/>
      </c>
      <c r="W651" s="137" t="str">
        <f t="shared" si="125"/>
        <v/>
      </c>
      <c r="X651" s="137" t="str">
        <f t="shared" si="126"/>
        <v/>
      </c>
      <c r="Y651" s="23" t="str">
        <f t="shared" si="121"/>
        <v/>
      </c>
      <c r="Z651" s="25" t="str">
        <f t="shared" si="122"/>
        <v/>
      </c>
      <c r="AA651" s="26" t="str">
        <f t="shared" si="123"/>
        <v/>
      </c>
      <c r="AB651" s="221" t="str">
        <f t="shared" si="124"/>
        <v/>
      </c>
      <c r="AC651" s="26" t="str">
        <f>IF(P651="","",('SEB Sheet'!$B$8*(AA651*P651)*(IF(C651="",1,C651))))</f>
        <v/>
      </c>
      <c r="AD651" s="158" t="str">
        <f>IF(P651="","",((AC651/'SEB Sheet'!$B$9*'SEB Sheet'!$B$5/1000*'SEB Sheet'!$B$7*'SEB Sheet'!$B$6))*1.055)</f>
        <v/>
      </c>
      <c r="AE651" s="146"/>
      <c r="AF651" s="146"/>
      <c r="AG651" s="147" t="str">
        <f>IF(B651="","",(VLOOKUP(B651,'Tree height category'!$A$2:$C$83,2,FALSE)))</f>
        <v/>
      </c>
      <c r="AH651" s="148" t="str">
        <f>IF(B651="","",(VLOOKUP(B651,'Tree height category'!$A$2:$C$83,3,FALSE)))</f>
        <v/>
      </c>
      <c r="AI651" s="161"/>
      <c r="AJ651" s="161"/>
      <c r="AK651" s="161"/>
      <c r="AL651" s="162" t="str">
        <f>IF(B651="","",(VLOOKUP(B651,'Tree height category'!$A$2:$G$77,7,FALSE)))</f>
        <v/>
      </c>
      <c r="AM651" s="163"/>
    </row>
    <row r="652" spans="1:39" x14ac:dyDescent="0.25">
      <c r="A652" s="154">
        <f t="shared" si="115"/>
        <v>646</v>
      </c>
      <c r="B652" s="203"/>
      <c r="C652" s="209"/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7" t="str">
        <f>IF(V652="","",IF((VLOOKUP(V652,'Tree height category'!$E$2:$F$77,2,FALSE))=0,"",(VLOOKUP(V652,'Tree height category'!$E$2:$F$77,2,FALSE))))</f>
        <v/>
      </c>
      <c r="O652" s="207" t="str">
        <f>IF(B652="","",(IF('SEB Sheet'!B$11="","",VLOOKUP('SEB Sheet'!B$11,'IBRA %'!A$4:E$385,4,FALSE))))</f>
        <v/>
      </c>
      <c r="P652" s="27"/>
      <c r="Q652" s="136" t="str">
        <f t="shared" si="116"/>
        <v/>
      </c>
      <c r="R652" s="22">
        <f t="shared" si="117"/>
        <v>0</v>
      </c>
      <c r="S652" s="139" t="str">
        <f t="shared" si="118"/>
        <v/>
      </c>
      <c r="T652" s="39" t="str">
        <f t="shared" si="119"/>
        <v/>
      </c>
      <c r="U652" s="137" t="str">
        <f t="shared" si="120"/>
        <v/>
      </c>
      <c r="V652" s="24" t="str">
        <f>IF(B652="","",VLOOKUP(B652,'Tree height category'!$A$2:$E$83,5,FALSE))</f>
        <v/>
      </c>
      <c r="W652" s="137" t="str">
        <f t="shared" si="125"/>
        <v/>
      </c>
      <c r="X652" s="137" t="str">
        <f t="shared" si="126"/>
        <v/>
      </c>
      <c r="Y652" s="23" t="str">
        <f t="shared" si="121"/>
        <v/>
      </c>
      <c r="Z652" s="25" t="str">
        <f t="shared" si="122"/>
        <v/>
      </c>
      <c r="AA652" s="26" t="str">
        <f t="shared" si="123"/>
        <v/>
      </c>
      <c r="AB652" s="221" t="str">
        <f t="shared" si="124"/>
        <v/>
      </c>
      <c r="AC652" s="26" t="str">
        <f>IF(P652="","",('SEB Sheet'!$B$8*(AA652*P652)*(IF(C652="",1,C652))))</f>
        <v/>
      </c>
      <c r="AD652" s="158" t="str">
        <f>IF(P652="","",((AC652/'SEB Sheet'!$B$9*'SEB Sheet'!$B$5/1000*'SEB Sheet'!$B$7*'SEB Sheet'!$B$6))*1.055)</f>
        <v/>
      </c>
      <c r="AE652" s="146"/>
      <c r="AF652" s="146"/>
      <c r="AG652" s="147" t="str">
        <f>IF(B652="","",(VLOOKUP(B652,'Tree height category'!$A$2:$C$83,2,FALSE)))</f>
        <v/>
      </c>
      <c r="AH652" s="148" t="str">
        <f>IF(B652="","",(VLOOKUP(B652,'Tree height category'!$A$2:$C$83,3,FALSE)))</f>
        <v/>
      </c>
      <c r="AI652" s="161"/>
      <c r="AJ652" s="161"/>
      <c r="AK652" s="161"/>
      <c r="AL652" s="162" t="str">
        <f>IF(B652="","",(VLOOKUP(B652,'Tree height category'!$A$2:$G$77,7,FALSE)))</f>
        <v/>
      </c>
      <c r="AM652" s="163"/>
    </row>
    <row r="653" spans="1:39" x14ac:dyDescent="0.25">
      <c r="A653" s="154">
        <f t="shared" si="115"/>
        <v>647</v>
      </c>
      <c r="B653" s="203"/>
      <c r="C653" s="209"/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7" t="str">
        <f>IF(V653="","",IF((VLOOKUP(V653,'Tree height category'!$E$2:$F$77,2,FALSE))=0,"",(VLOOKUP(V653,'Tree height category'!$E$2:$F$77,2,FALSE))))</f>
        <v/>
      </c>
      <c r="O653" s="207" t="str">
        <f>IF(B653="","",(IF('SEB Sheet'!B$11="","",VLOOKUP('SEB Sheet'!B$11,'IBRA %'!A$4:E$385,4,FALSE))))</f>
        <v/>
      </c>
      <c r="P653" s="27"/>
      <c r="Q653" s="136" t="str">
        <f t="shared" si="116"/>
        <v/>
      </c>
      <c r="R653" s="22">
        <f t="shared" si="117"/>
        <v>0</v>
      </c>
      <c r="S653" s="139" t="str">
        <f t="shared" si="118"/>
        <v/>
      </c>
      <c r="T653" s="39" t="str">
        <f t="shared" si="119"/>
        <v/>
      </c>
      <c r="U653" s="137" t="str">
        <f t="shared" si="120"/>
        <v/>
      </c>
      <c r="V653" s="24" t="str">
        <f>IF(B653="","",VLOOKUP(B653,'Tree height category'!$A$2:$E$83,5,FALSE))</f>
        <v/>
      </c>
      <c r="W653" s="137" t="str">
        <f t="shared" si="125"/>
        <v/>
      </c>
      <c r="X653" s="137" t="str">
        <f t="shared" si="126"/>
        <v/>
      </c>
      <c r="Y653" s="23" t="str">
        <f t="shared" si="121"/>
        <v/>
      </c>
      <c r="Z653" s="25" t="str">
        <f t="shared" si="122"/>
        <v/>
      </c>
      <c r="AA653" s="26" t="str">
        <f t="shared" si="123"/>
        <v/>
      </c>
      <c r="AB653" s="221" t="str">
        <f t="shared" si="124"/>
        <v/>
      </c>
      <c r="AC653" s="26" t="str">
        <f>IF(P653="","",('SEB Sheet'!$B$8*(AA653*P653)*(IF(C653="",1,C653))))</f>
        <v/>
      </c>
      <c r="AD653" s="158" t="str">
        <f>IF(P653="","",((AC653/'SEB Sheet'!$B$9*'SEB Sheet'!$B$5/1000*'SEB Sheet'!$B$7*'SEB Sheet'!$B$6))*1.055)</f>
        <v/>
      </c>
      <c r="AE653" s="146"/>
      <c r="AF653" s="146"/>
      <c r="AG653" s="147" t="str">
        <f>IF(B653="","",(VLOOKUP(B653,'Tree height category'!$A$2:$C$83,2,FALSE)))</f>
        <v/>
      </c>
      <c r="AH653" s="148" t="str">
        <f>IF(B653="","",(VLOOKUP(B653,'Tree height category'!$A$2:$C$83,3,FALSE)))</f>
        <v/>
      </c>
      <c r="AI653" s="161"/>
      <c r="AJ653" s="161"/>
      <c r="AK653" s="161"/>
      <c r="AL653" s="162" t="str">
        <f>IF(B653="","",(VLOOKUP(B653,'Tree height category'!$A$2:$G$77,7,FALSE)))</f>
        <v/>
      </c>
      <c r="AM653" s="163"/>
    </row>
    <row r="654" spans="1:39" x14ac:dyDescent="0.25">
      <c r="A654" s="154">
        <f t="shared" si="115"/>
        <v>648</v>
      </c>
      <c r="B654" s="203"/>
      <c r="C654" s="209"/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7" t="str">
        <f>IF(V654="","",IF((VLOOKUP(V654,'Tree height category'!$E$2:$F$77,2,FALSE))=0,"",(VLOOKUP(V654,'Tree height category'!$E$2:$F$77,2,FALSE))))</f>
        <v/>
      </c>
      <c r="O654" s="207" t="str">
        <f>IF(B654="","",(IF('SEB Sheet'!B$11="","",VLOOKUP('SEB Sheet'!B$11,'IBRA %'!A$4:E$385,4,FALSE))))</f>
        <v/>
      </c>
      <c r="P654" s="27"/>
      <c r="Q654" s="136" t="str">
        <f t="shared" si="116"/>
        <v/>
      </c>
      <c r="R654" s="22">
        <f t="shared" si="117"/>
        <v>0</v>
      </c>
      <c r="S654" s="139" t="str">
        <f t="shared" si="118"/>
        <v/>
      </c>
      <c r="T654" s="39" t="str">
        <f t="shared" si="119"/>
        <v/>
      </c>
      <c r="U654" s="137" t="str">
        <f t="shared" si="120"/>
        <v/>
      </c>
      <c r="V654" s="24" t="str">
        <f>IF(B654="","",VLOOKUP(B654,'Tree height category'!$A$2:$E$83,5,FALSE))</f>
        <v/>
      </c>
      <c r="W654" s="137" t="str">
        <f t="shared" si="125"/>
        <v/>
      </c>
      <c r="X654" s="137" t="str">
        <f t="shared" si="126"/>
        <v/>
      </c>
      <c r="Y654" s="23" t="str">
        <f t="shared" si="121"/>
        <v/>
      </c>
      <c r="Z654" s="25" t="str">
        <f t="shared" si="122"/>
        <v/>
      </c>
      <c r="AA654" s="26" t="str">
        <f t="shared" si="123"/>
        <v/>
      </c>
      <c r="AB654" s="221" t="str">
        <f t="shared" si="124"/>
        <v/>
      </c>
      <c r="AC654" s="26" t="str">
        <f>IF(P654="","",('SEB Sheet'!$B$8*(AA654*P654)*(IF(C654="",1,C654))))</f>
        <v/>
      </c>
      <c r="AD654" s="158" t="str">
        <f>IF(P654="","",((AC654/'SEB Sheet'!$B$9*'SEB Sheet'!$B$5/1000*'SEB Sheet'!$B$7*'SEB Sheet'!$B$6))*1.055)</f>
        <v/>
      </c>
      <c r="AE654" s="146"/>
      <c r="AF654" s="146"/>
      <c r="AG654" s="147" t="str">
        <f>IF(B654="","",(VLOOKUP(B654,'Tree height category'!$A$2:$C$83,2,FALSE)))</f>
        <v/>
      </c>
      <c r="AH654" s="148" t="str">
        <f>IF(B654="","",(VLOOKUP(B654,'Tree height category'!$A$2:$C$83,3,FALSE)))</f>
        <v/>
      </c>
      <c r="AI654" s="161"/>
      <c r="AJ654" s="161"/>
      <c r="AK654" s="161"/>
      <c r="AL654" s="162" t="str">
        <f>IF(B654="","",(VLOOKUP(B654,'Tree height category'!$A$2:$G$77,7,FALSE)))</f>
        <v/>
      </c>
      <c r="AM654" s="163"/>
    </row>
    <row r="655" spans="1:39" x14ac:dyDescent="0.25">
      <c r="A655" s="154">
        <f t="shared" si="115"/>
        <v>649</v>
      </c>
      <c r="B655" s="203"/>
      <c r="C655" s="209"/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7" t="str">
        <f>IF(V655="","",IF((VLOOKUP(V655,'Tree height category'!$E$2:$F$77,2,FALSE))=0,"",(VLOOKUP(V655,'Tree height category'!$E$2:$F$77,2,FALSE))))</f>
        <v/>
      </c>
      <c r="O655" s="207" t="str">
        <f>IF(B655="","",(IF('SEB Sheet'!B$11="","",VLOOKUP('SEB Sheet'!B$11,'IBRA %'!A$4:E$385,4,FALSE))))</f>
        <v/>
      </c>
      <c r="P655" s="27"/>
      <c r="Q655" s="136" t="str">
        <f t="shared" si="116"/>
        <v/>
      </c>
      <c r="R655" s="22">
        <f t="shared" si="117"/>
        <v>0</v>
      </c>
      <c r="S655" s="139" t="str">
        <f t="shared" si="118"/>
        <v/>
      </c>
      <c r="T655" s="39" t="str">
        <f t="shared" si="119"/>
        <v/>
      </c>
      <c r="U655" s="137" t="str">
        <f t="shared" si="120"/>
        <v/>
      </c>
      <c r="V655" s="24" t="str">
        <f>IF(B655="","",VLOOKUP(B655,'Tree height category'!$A$2:$E$83,5,FALSE))</f>
        <v/>
      </c>
      <c r="W655" s="137" t="str">
        <f t="shared" si="125"/>
        <v/>
      </c>
      <c r="X655" s="137" t="str">
        <f t="shared" si="126"/>
        <v/>
      </c>
      <c r="Y655" s="23" t="str">
        <f t="shared" si="121"/>
        <v/>
      </c>
      <c r="Z655" s="25" t="str">
        <f t="shared" si="122"/>
        <v/>
      </c>
      <c r="AA655" s="26" t="str">
        <f t="shared" si="123"/>
        <v/>
      </c>
      <c r="AB655" s="221" t="str">
        <f t="shared" si="124"/>
        <v/>
      </c>
      <c r="AC655" s="26" t="str">
        <f>IF(P655="","",('SEB Sheet'!$B$8*(AA655*P655)*(IF(C655="",1,C655))))</f>
        <v/>
      </c>
      <c r="AD655" s="158" t="str">
        <f>IF(P655="","",((AC655/'SEB Sheet'!$B$9*'SEB Sheet'!$B$5/1000*'SEB Sheet'!$B$7*'SEB Sheet'!$B$6))*1.055)</f>
        <v/>
      </c>
      <c r="AE655" s="146"/>
      <c r="AF655" s="146"/>
      <c r="AG655" s="147" t="str">
        <f>IF(B655="","",(VLOOKUP(B655,'Tree height category'!$A$2:$C$83,2,FALSE)))</f>
        <v/>
      </c>
      <c r="AH655" s="148" t="str">
        <f>IF(B655="","",(VLOOKUP(B655,'Tree height category'!$A$2:$C$83,3,FALSE)))</f>
        <v/>
      </c>
      <c r="AI655" s="161"/>
      <c r="AJ655" s="161"/>
      <c r="AK655" s="161"/>
      <c r="AL655" s="162" t="str">
        <f>IF(B655="","",(VLOOKUP(B655,'Tree height category'!$A$2:$G$77,7,FALSE)))</f>
        <v/>
      </c>
      <c r="AM655" s="163"/>
    </row>
    <row r="656" spans="1:39" x14ac:dyDescent="0.25">
      <c r="A656" s="154">
        <f t="shared" si="115"/>
        <v>650</v>
      </c>
      <c r="B656" s="203"/>
      <c r="C656" s="209"/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7" t="str">
        <f>IF(V656="","",IF((VLOOKUP(V656,'Tree height category'!$E$2:$F$77,2,FALSE))=0,"",(VLOOKUP(V656,'Tree height category'!$E$2:$F$77,2,FALSE))))</f>
        <v/>
      </c>
      <c r="O656" s="207" t="str">
        <f>IF(B656="","",(IF('SEB Sheet'!B$11="","",VLOOKUP('SEB Sheet'!B$11,'IBRA %'!A$4:E$385,4,FALSE))))</f>
        <v/>
      </c>
      <c r="P656" s="27"/>
      <c r="Q656" s="136" t="str">
        <f t="shared" si="116"/>
        <v/>
      </c>
      <c r="R656" s="22">
        <f t="shared" si="117"/>
        <v>0</v>
      </c>
      <c r="S656" s="139" t="str">
        <f t="shared" si="118"/>
        <v/>
      </c>
      <c r="T656" s="39" t="str">
        <f t="shared" si="119"/>
        <v/>
      </c>
      <c r="U656" s="137" t="str">
        <f t="shared" si="120"/>
        <v/>
      </c>
      <c r="V656" s="24" t="str">
        <f>IF(B656="","",VLOOKUP(B656,'Tree height category'!$A$2:$E$83,5,FALSE))</f>
        <v/>
      </c>
      <c r="W656" s="137" t="str">
        <f t="shared" si="125"/>
        <v/>
      </c>
      <c r="X656" s="137" t="str">
        <f t="shared" si="126"/>
        <v/>
      </c>
      <c r="Y656" s="23" t="str">
        <f t="shared" si="121"/>
        <v/>
      </c>
      <c r="Z656" s="25" t="str">
        <f t="shared" si="122"/>
        <v/>
      </c>
      <c r="AA656" s="26" t="str">
        <f t="shared" si="123"/>
        <v/>
      </c>
      <c r="AB656" s="221" t="str">
        <f t="shared" si="124"/>
        <v/>
      </c>
      <c r="AC656" s="26" t="str">
        <f>IF(P656="","",('SEB Sheet'!$B$8*(AA656*P656)*(IF(C656="",1,C656))))</f>
        <v/>
      </c>
      <c r="AD656" s="158" t="str">
        <f>IF(P656="","",((AC656/'SEB Sheet'!$B$9*'SEB Sheet'!$B$5/1000*'SEB Sheet'!$B$7*'SEB Sheet'!$B$6))*1.055)</f>
        <v/>
      </c>
      <c r="AE656" s="146"/>
      <c r="AF656" s="146"/>
      <c r="AG656" s="147" t="str">
        <f>IF(B656="","",(VLOOKUP(B656,'Tree height category'!$A$2:$C$83,2,FALSE)))</f>
        <v/>
      </c>
      <c r="AH656" s="148" t="str">
        <f>IF(B656="","",(VLOOKUP(B656,'Tree height category'!$A$2:$C$83,3,FALSE)))</f>
        <v/>
      </c>
      <c r="AI656" s="161"/>
      <c r="AJ656" s="161"/>
      <c r="AK656" s="161"/>
      <c r="AL656" s="162" t="str">
        <f>IF(B656="","",(VLOOKUP(B656,'Tree height category'!$A$2:$G$77,7,FALSE)))</f>
        <v/>
      </c>
      <c r="AM656" s="163"/>
    </row>
    <row r="657" spans="1:39" x14ac:dyDescent="0.25">
      <c r="A657" s="154">
        <f t="shared" si="115"/>
        <v>651</v>
      </c>
      <c r="B657" s="203"/>
      <c r="C657" s="209"/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7" t="str">
        <f>IF(V657="","",IF((VLOOKUP(V657,'Tree height category'!$E$2:$F$77,2,FALSE))=0,"",(VLOOKUP(V657,'Tree height category'!$E$2:$F$77,2,FALSE))))</f>
        <v/>
      </c>
      <c r="O657" s="207" t="str">
        <f>IF(B657="","",(IF('SEB Sheet'!B$11="","",VLOOKUP('SEB Sheet'!B$11,'IBRA %'!A$4:E$385,4,FALSE))))</f>
        <v/>
      </c>
      <c r="P657" s="27"/>
      <c r="Q657" s="136" t="str">
        <f t="shared" si="116"/>
        <v/>
      </c>
      <c r="R657" s="22">
        <f t="shared" si="117"/>
        <v>0</v>
      </c>
      <c r="S657" s="139" t="str">
        <f t="shared" si="118"/>
        <v/>
      </c>
      <c r="T657" s="39" t="str">
        <f t="shared" si="119"/>
        <v/>
      </c>
      <c r="U657" s="137" t="str">
        <f t="shared" si="120"/>
        <v/>
      </c>
      <c r="V657" s="24" t="str">
        <f>IF(B657="","",VLOOKUP(B657,'Tree height category'!$A$2:$E$83,5,FALSE))</f>
        <v/>
      </c>
      <c r="W657" s="137" t="str">
        <f t="shared" si="125"/>
        <v/>
      </c>
      <c r="X657" s="137" t="str">
        <f t="shared" si="126"/>
        <v/>
      </c>
      <c r="Y657" s="23" t="str">
        <f t="shared" si="121"/>
        <v/>
      </c>
      <c r="Z657" s="25" t="str">
        <f t="shared" si="122"/>
        <v/>
      </c>
      <c r="AA657" s="26" t="str">
        <f t="shared" si="123"/>
        <v/>
      </c>
      <c r="AB657" s="221" t="str">
        <f t="shared" si="124"/>
        <v/>
      </c>
      <c r="AC657" s="26" t="str">
        <f>IF(P657="","",('SEB Sheet'!$B$8*(AA657*P657)*(IF(C657="",1,C657))))</f>
        <v/>
      </c>
      <c r="AD657" s="158" t="str">
        <f>IF(P657="","",((AC657/'SEB Sheet'!$B$9*'SEB Sheet'!$B$5/1000*'SEB Sheet'!$B$7*'SEB Sheet'!$B$6))*1.055)</f>
        <v/>
      </c>
      <c r="AE657" s="146"/>
      <c r="AF657" s="146"/>
      <c r="AG657" s="147" t="str">
        <f>IF(B657="","",(VLOOKUP(B657,'Tree height category'!$A$2:$C$83,2,FALSE)))</f>
        <v/>
      </c>
      <c r="AH657" s="148" t="str">
        <f>IF(B657="","",(VLOOKUP(B657,'Tree height category'!$A$2:$C$83,3,FALSE)))</f>
        <v/>
      </c>
      <c r="AI657" s="161"/>
      <c r="AJ657" s="161"/>
      <c r="AK657" s="161"/>
      <c r="AL657" s="162" t="str">
        <f>IF(B657="","",(VLOOKUP(B657,'Tree height category'!$A$2:$G$77,7,FALSE)))</f>
        <v/>
      </c>
      <c r="AM657" s="163"/>
    </row>
    <row r="658" spans="1:39" x14ac:dyDescent="0.25">
      <c r="A658" s="154">
        <f t="shared" si="115"/>
        <v>652</v>
      </c>
      <c r="B658" s="203"/>
      <c r="C658" s="209"/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7" t="str">
        <f>IF(V658="","",IF((VLOOKUP(V658,'Tree height category'!$E$2:$F$77,2,FALSE))=0,"",(VLOOKUP(V658,'Tree height category'!$E$2:$F$77,2,FALSE))))</f>
        <v/>
      </c>
      <c r="O658" s="207" t="str">
        <f>IF(B658="","",(IF('SEB Sheet'!B$11="","",VLOOKUP('SEB Sheet'!B$11,'IBRA %'!A$4:E$385,4,FALSE))))</f>
        <v/>
      </c>
      <c r="P658" s="27"/>
      <c r="Q658" s="136" t="str">
        <f t="shared" si="116"/>
        <v/>
      </c>
      <c r="R658" s="22">
        <f t="shared" si="117"/>
        <v>0</v>
      </c>
      <c r="S658" s="139" t="str">
        <f t="shared" si="118"/>
        <v/>
      </c>
      <c r="T658" s="39" t="str">
        <f t="shared" si="119"/>
        <v/>
      </c>
      <c r="U658" s="137" t="str">
        <f t="shared" si="120"/>
        <v/>
      </c>
      <c r="V658" s="24" t="str">
        <f>IF(B658="","",VLOOKUP(B658,'Tree height category'!$A$2:$E$83,5,FALSE))</f>
        <v/>
      </c>
      <c r="W658" s="137" t="str">
        <f t="shared" si="125"/>
        <v/>
      </c>
      <c r="X658" s="137" t="str">
        <f t="shared" si="126"/>
        <v/>
      </c>
      <c r="Y658" s="23" t="str">
        <f t="shared" si="121"/>
        <v/>
      </c>
      <c r="Z658" s="25" t="str">
        <f t="shared" si="122"/>
        <v/>
      </c>
      <c r="AA658" s="26" t="str">
        <f t="shared" si="123"/>
        <v/>
      </c>
      <c r="AB658" s="221" t="str">
        <f t="shared" si="124"/>
        <v/>
      </c>
      <c r="AC658" s="26" t="str">
        <f>IF(P658="","",('SEB Sheet'!$B$8*(AA658*P658)*(IF(C658="",1,C658))))</f>
        <v/>
      </c>
      <c r="AD658" s="158" t="str">
        <f>IF(P658="","",((AC658/'SEB Sheet'!$B$9*'SEB Sheet'!$B$5/1000*'SEB Sheet'!$B$7*'SEB Sheet'!$B$6))*1.055)</f>
        <v/>
      </c>
      <c r="AE658" s="146"/>
      <c r="AF658" s="146"/>
      <c r="AG658" s="147" t="str">
        <f>IF(B658="","",(VLOOKUP(B658,'Tree height category'!$A$2:$C$83,2,FALSE)))</f>
        <v/>
      </c>
      <c r="AH658" s="148" t="str">
        <f>IF(B658="","",(VLOOKUP(B658,'Tree height category'!$A$2:$C$83,3,FALSE)))</f>
        <v/>
      </c>
      <c r="AI658" s="161"/>
      <c r="AJ658" s="161"/>
      <c r="AK658" s="161"/>
      <c r="AL658" s="162" t="str">
        <f>IF(B658="","",(VLOOKUP(B658,'Tree height category'!$A$2:$G$77,7,FALSE)))</f>
        <v/>
      </c>
      <c r="AM658" s="163"/>
    </row>
    <row r="659" spans="1:39" x14ac:dyDescent="0.25">
      <c r="A659" s="154">
        <f t="shared" si="115"/>
        <v>653</v>
      </c>
      <c r="B659" s="203"/>
      <c r="C659" s="209"/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7" t="str">
        <f>IF(V659="","",IF((VLOOKUP(V659,'Tree height category'!$E$2:$F$77,2,FALSE))=0,"",(VLOOKUP(V659,'Tree height category'!$E$2:$F$77,2,FALSE))))</f>
        <v/>
      </c>
      <c r="O659" s="207" t="str">
        <f>IF(B659="","",(IF('SEB Sheet'!B$11="","",VLOOKUP('SEB Sheet'!B$11,'IBRA %'!A$4:E$385,4,FALSE))))</f>
        <v/>
      </c>
      <c r="P659" s="27"/>
      <c r="Q659" s="136" t="str">
        <f t="shared" si="116"/>
        <v/>
      </c>
      <c r="R659" s="22">
        <f t="shared" si="117"/>
        <v>0</v>
      </c>
      <c r="S659" s="139" t="str">
        <f t="shared" si="118"/>
        <v/>
      </c>
      <c r="T659" s="39" t="str">
        <f t="shared" si="119"/>
        <v/>
      </c>
      <c r="U659" s="137" t="str">
        <f t="shared" si="120"/>
        <v/>
      </c>
      <c r="V659" s="24" t="str">
        <f>IF(B659="","",VLOOKUP(B659,'Tree height category'!$A$2:$E$83,5,FALSE))</f>
        <v/>
      </c>
      <c r="W659" s="137" t="str">
        <f t="shared" si="125"/>
        <v/>
      </c>
      <c r="X659" s="137" t="str">
        <f t="shared" si="126"/>
        <v/>
      </c>
      <c r="Y659" s="23" t="str">
        <f t="shared" si="121"/>
        <v/>
      </c>
      <c r="Z659" s="25" t="str">
        <f t="shared" si="122"/>
        <v/>
      </c>
      <c r="AA659" s="26" t="str">
        <f t="shared" si="123"/>
        <v/>
      </c>
      <c r="AB659" s="221" t="str">
        <f t="shared" si="124"/>
        <v/>
      </c>
      <c r="AC659" s="26" t="str">
        <f>IF(P659="","",('SEB Sheet'!$B$8*(AA659*P659)*(IF(C659="",1,C659))))</f>
        <v/>
      </c>
      <c r="AD659" s="158" t="str">
        <f>IF(P659="","",((AC659/'SEB Sheet'!$B$9*'SEB Sheet'!$B$5/1000*'SEB Sheet'!$B$7*'SEB Sheet'!$B$6))*1.055)</f>
        <v/>
      </c>
      <c r="AE659" s="146"/>
      <c r="AF659" s="146"/>
      <c r="AG659" s="147" t="str">
        <f>IF(B659="","",(VLOOKUP(B659,'Tree height category'!$A$2:$C$83,2,FALSE)))</f>
        <v/>
      </c>
      <c r="AH659" s="148" t="str">
        <f>IF(B659="","",(VLOOKUP(B659,'Tree height category'!$A$2:$C$83,3,FALSE)))</f>
        <v/>
      </c>
      <c r="AI659" s="161"/>
      <c r="AJ659" s="161"/>
      <c r="AK659" s="161"/>
      <c r="AL659" s="162" t="str">
        <f>IF(B659="","",(VLOOKUP(B659,'Tree height category'!$A$2:$G$77,7,FALSE)))</f>
        <v/>
      </c>
      <c r="AM659" s="163"/>
    </row>
    <row r="660" spans="1:39" x14ac:dyDescent="0.25">
      <c r="A660" s="154">
        <f t="shared" si="115"/>
        <v>654</v>
      </c>
      <c r="B660" s="203"/>
      <c r="C660" s="209"/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7" t="str">
        <f>IF(V660="","",IF((VLOOKUP(V660,'Tree height category'!$E$2:$F$77,2,FALSE))=0,"",(VLOOKUP(V660,'Tree height category'!$E$2:$F$77,2,FALSE))))</f>
        <v/>
      </c>
      <c r="O660" s="207" t="str">
        <f>IF(B660="","",(IF('SEB Sheet'!B$11="","",VLOOKUP('SEB Sheet'!B$11,'IBRA %'!A$4:E$385,4,FALSE))))</f>
        <v/>
      </c>
      <c r="P660" s="27"/>
      <c r="Q660" s="136" t="str">
        <f t="shared" si="116"/>
        <v/>
      </c>
      <c r="R660" s="22">
        <f t="shared" si="117"/>
        <v>0</v>
      </c>
      <c r="S660" s="139" t="str">
        <f t="shared" si="118"/>
        <v/>
      </c>
      <c r="T660" s="39" t="str">
        <f t="shared" si="119"/>
        <v/>
      </c>
      <c r="U660" s="137" t="str">
        <f t="shared" si="120"/>
        <v/>
      </c>
      <c r="V660" s="24" t="str">
        <f>IF(B660="","",VLOOKUP(B660,'Tree height category'!$A$2:$E$83,5,FALSE))</f>
        <v/>
      </c>
      <c r="W660" s="137" t="str">
        <f t="shared" si="125"/>
        <v/>
      </c>
      <c r="X660" s="137" t="str">
        <f t="shared" si="126"/>
        <v/>
      </c>
      <c r="Y660" s="23" t="str">
        <f t="shared" si="121"/>
        <v/>
      </c>
      <c r="Z660" s="25" t="str">
        <f t="shared" si="122"/>
        <v/>
      </c>
      <c r="AA660" s="26" t="str">
        <f t="shared" si="123"/>
        <v/>
      </c>
      <c r="AB660" s="221" t="str">
        <f t="shared" si="124"/>
        <v/>
      </c>
      <c r="AC660" s="26" t="str">
        <f>IF(P660="","",('SEB Sheet'!$B$8*(AA660*P660)*(IF(C660="",1,C660))))</f>
        <v/>
      </c>
      <c r="AD660" s="158" t="str">
        <f>IF(P660="","",((AC660/'SEB Sheet'!$B$9*'SEB Sheet'!$B$5/1000*'SEB Sheet'!$B$7*'SEB Sheet'!$B$6))*1.055)</f>
        <v/>
      </c>
      <c r="AE660" s="146"/>
      <c r="AF660" s="146"/>
      <c r="AG660" s="147" t="str">
        <f>IF(B660="","",(VLOOKUP(B660,'Tree height category'!$A$2:$C$83,2,FALSE)))</f>
        <v/>
      </c>
      <c r="AH660" s="148" t="str">
        <f>IF(B660="","",(VLOOKUP(B660,'Tree height category'!$A$2:$C$83,3,FALSE)))</f>
        <v/>
      </c>
      <c r="AI660" s="161"/>
      <c r="AJ660" s="161"/>
      <c r="AK660" s="161"/>
      <c r="AL660" s="162" t="str">
        <f>IF(B660="","",(VLOOKUP(B660,'Tree height category'!$A$2:$G$77,7,FALSE)))</f>
        <v/>
      </c>
      <c r="AM660" s="163"/>
    </row>
    <row r="661" spans="1:39" x14ac:dyDescent="0.25">
      <c r="A661" s="154">
        <f t="shared" si="115"/>
        <v>655</v>
      </c>
      <c r="B661" s="203"/>
      <c r="C661" s="209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7" t="str">
        <f>IF(V661="","",IF((VLOOKUP(V661,'Tree height category'!$E$2:$F$77,2,FALSE))=0,"",(VLOOKUP(V661,'Tree height category'!$E$2:$F$77,2,FALSE))))</f>
        <v/>
      </c>
      <c r="O661" s="207" t="str">
        <f>IF(B661="","",(IF('SEB Sheet'!B$11="","",VLOOKUP('SEB Sheet'!B$11,'IBRA %'!A$4:E$385,4,FALSE))))</f>
        <v/>
      </c>
      <c r="P661" s="27"/>
      <c r="Q661" s="136" t="str">
        <f t="shared" si="116"/>
        <v/>
      </c>
      <c r="R661" s="22">
        <f t="shared" si="117"/>
        <v>0</v>
      </c>
      <c r="S661" s="139" t="str">
        <f t="shared" si="118"/>
        <v/>
      </c>
      <c r="T661" s="39" t="str">
        <f t="shared" si="119"/>
        <v/>
      </c>
      <c r="U661" s="137" t="str">
        <f t="shared" si="120"/>
        <v/>
      </c>
      <c r="V661" s="24" t="str">
        <f>IF(B661="","",VLOOKUP(B661,'Tree height category'!$A$2:$E$83,5,FALSE))</f>
        <v/>
      </c>
      <c r="W661" s="137" t="str">
        <f t="shared" si="125"/>
        <v/>
      </c>
      <c r="X661" s="137" t="str">
        <f t="shared" si="126"/>
        <v/>
      </c>
      <c r="Y661" s="23" t="str">
        <f t="shared" si="121"/>
        <v/>
      </c>
      <c r="Z661" s="25" t="str">
        <f t="shared" si="122"/>
        <v/>
      </c>
      <c r="AA661" s="26" t="str">
        <f t="shared" si="123"/>
        <v/>
      </c>
      <c r="AB661" s="221" t="str">
        <f t="shared" si="124"/>
        <v/>
      </c>
      <c r="AC661" s="26" t="str">
        <f>IF(P661="","",('SEB Sheet'!$B$8*(AA661*P661)*(IF(C661="",1,C661))))</f>
        <v/>
      </c>
      <c r="AD661" s="158" t="str">
        <f>IF(P661="","",((AC661/'SEB Sheet'!$B$9*'SEB Sheet'!$B$5/1000*'SEB Sheet'!$B$7*'SEB Sheet'!$B$6))*1.055)</f>
        <v/>
      </c>
      <c r="AE661" s="146"/>
      <c r="AF661" s="146"/>
      <c r="AG661" s="147" t="str">
        <f>IF(B661="","",(VLOOKUP(B661,'Tree height category'!$A$2:$C$83,2,FALSE)))</f>
        <v/>
      </c>
      <c r="AH661" s="148" t="str">
        <f>IF(B661="","",(VLOOKUP(B661,'Tree height category'!$A$2:$C$83,3,FALSE)))</f>
        <v/>
      </c>
      <c r="AI661" s="161"/>
      <c r="AJ661" s="161"/>
      <c r="AK661" s="161"/>
      <c r="AL661" s="162" t="str">
        <f>IF(B661="","",(VLOOKUP(B661,'Tree height category'!$A$2:$G$77,7,FALSE)))</f>
        <v/>
      </c>
      <c r="AM661" s="163"/>
    </row>
    <row r="662" spans="1:39" x14ac:dyDescent="0.25">
      <c r="A662" s="154">
        <f t="shared" si="115"/>
        <v>656</v>
      </c>
      <c r="B662" s="203"/>
      <c r="C662" s="209"/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7" t="str">
        <f>IF(V662="","",IF((VLOOKUP(V662,'Tree height category'!$E$2:$F$77,2,FALSE))=0,"",(VLOOKUP(V662,'Tree height category'!$E$2:$F$77,2,FALSE))))</f>
        <v/>
      </c>
      <c r="O662" s="207" t="str">
        <f>IF(B662="","",(IF('SEB Sheet'!B$11="","",VLOOKUP('SEB Sheet'!B$11,'IBRA %'!A$4:E$385,4,FALSE))))</f>
        <v/>
      </c>
      <c r="P662" s="27"/>
      <c r="Q662" s="136" t="str">
        <f t="shared" si="116"/>
        <v/>
      </c>
      <c r="R662" s="22">
        <f t="shared" si="117"/>
        <v>0</v>
      </c>
      <c r="S662" s="139" t="str">
        <f t="shared" si="118"/>
        <v/>
      </c>
      <c r="T662" s="39" t="str">
        <f t="shared" si="119"/>
        <v/>
      </c>
      <c r="U662" s="137" t="str">
        <f t="shared" si="120"/>
        <v/>
      </c>
      <c r="V662" s="24" t="str">
        <f>IF(B662="","",VLOOKUP(B662,'Tree height category'!$A$2:$E$83,5,FALSE))</f>
        <v/>
      </c>
      <c r="W662" s="137" t="str">
        <f t="shared" si="125"/>
        <v/>
      </c>
      <c r="X662" s="137" t="str">
        <f t="shared" si="126"/>
        <v/>
      </c>
      <c r="Y662" s="23" t="str">
        <f t="shared" si="121"/>
        <v/>
      </c>
      <c r="Z662" s="25" t="str">
        <f t="shared" si="122"/>
        <v/>
      </c>
      <c r="AA662" s="26" t="str">
        <f t="shared" si="123"/>
        <v/>
      </c>
      <c r="AB662" s="221" t="str">
        <f t="shared" si="124"/>
        <v/>
      </c>
      <c r="AC662" s="26" t="str">
        <f>IF(P662="","",('SEB Sheet'!$B$8*(AA662*P662)*(IF(C662="",1,C662))))</f>
        <v/>
      </c>
      <c r="AD662" s="158" t="str">
        <f>IF(P662="","",((AC662/'SEB Sheet'!$B$9*'SEB Sheet'!$B$5/1000*'SEB Sheet'!$B$7*'SEB Sheet'!$B$6))*1.055)</f>
        <v/>
      </c>
      <c r="AE662" s="146"/>
      <c r="AF662" s="146"/>
      <c r="AG662" s="147" t="str">
        <f>IF(B662="","",(VLOOKUP(B662,'Tree height category'!$A$2:$C$83,2,FALSE)))</f>
        <v/>
      </c>
      <c r="AH662" s="148" t="str">
        <f>IF(B662="","",(VLOOKUP(B662,'Tree height category'!$A$2:$C$83,3,FALSE)))</f>
        <v/>
      </c>
      <c r="AI662" s="161"/>
      <c r="AJ662" s="161"/>
      <c r="AK662" s="161"/>
      <c r="AL662" s="162" t="str">
        <f>IF(B662="","",(VLOOKUP(B662,'Tree height category'!$A$2:$G$77,7,FALSE)))</f>
        <v/>
      </c>
      <c r="AM662" s="163"/>
    </row>
    <row r="663" spans="1:39" x14ac:dyDescent="0.25">
      <c r="A663" s="154">
        <f t="shared" si="115"/>
        <v>657</v>
      </c>
      <c r="B663" s="203"/>
      <c r="C663" s="209"/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7" t="str">
        <f>IF(V663="","",IF((VLOOKUP(V663,'Tree height category'!$E$2:$F$77,2,FALSE))=0,"",(VLOOKUP(V663,'Tree height category'!$E$2:$F$77,2,FALSE))))</f>
        <v/>
      </c>
      <c r="O663" s="207" t="str">
        <f>IF(B663="","",(IF('SEB Sheet'!B$11="","",VLOOKUP('SEB Sheet'!B$11,'IBRA %'!A$4:E$385,4,FALSE))))</f>
        <v/>
      </c>
      <c r="P663" s="27"/>
      <c r="Q663" s="136" t="str">
        <f t="shared" si="116"/>
        <v/>
      </c>
      <c r="R663" s="22">
        <f t="shared" si="117"/>
        <v>0</v>
      </c>
      <c r="S663" s="139" t="str">
        <f t="shared" si="118"/>
        <v/>
      </c>
      <c r="T663" s="39" t="str">
        <f t="shared" si="119"/>
        <v/>
      </c>
      <c r="U663" s="137" t="str">
        <f t="shared" si="120"/>
        <v/>
      </c>
      <c r="V663" s="24" t="str">
        <f>IF(B663="","",VLOOKUP(B663,'Tree height category'!$A$2:$E$83,5,FALSE))</f>
        <v/>
      </c>
      <c r="W663" s="137" t="str">
        <f t="shared" si="125"/>
        <v/>
      </c>
      <c r="X663" s="137" t="str">
        <f t="shared" si="126"/>
        <v/>
      </c>
      <c r="Y663" s="23" t="str">
        <f t="shared" si="121"/>
        <v/>
      </c>
      <c r="Z663" s="25" t="str">
        <f t="shared" si="122"/>
        <v/>
      </c>
      <c r="AA663" s="26" t="str">
        <f t="shared" si="123"/>
        <v/>
      </c>
      <c r="AB663" s="221" t="str">
        <f t="shared" si="124"/>
        <v/>
      </c>
      <c r="AC663" s="26" t="str">
        <f>IF(P663="","",('SEB Sheet'!$B$8*(AA663*P663)*(IF(C663="",1,C663))))</f>
        <v/>
      </c>
      <c r="AD663" s="158" t="str">
        <f>IF(P663="","",((AC663/'SEB Sheet'!$B$9*'SEB Sheet'!$B$5/1000*'SEB Sheet'!$B$7*'SEB Sheet'!$B$6))*1.055)</f>
        <v/>
      </c>
      <c r="AE663" s="146"/>
      <c r="AF663" s="146"/>
      <c r="AG663" s="147" t="str">
        <f>IF(B663="","",(VLOOKUP(B663,'Tree height category'!$A$2:$C$83,2,FALSE)))</f>
        <v/>
      </c>
      <c r="AH663" s="148" t="str">
        <f>IF(B663="","",(VLOOKUP(B663,'Tree height category'!$A$2:$C$83,3,FALSE)))</f>
        <v/>
      </c>
      <c r="AI663" s="161"/>
      <c r="AJ663" s="161"/>
      <c r="AK663" s="161"/>
      <c r="AL663" s="162" t="str">
        <f>IF(B663="","",(VLOOKUP(B663,'Tree height category'!$A$2:$G$77,7,FALSE)))</f>
        <v/>
      </c>
      <c r="AM663" s="163"/>
    </row>
    <row r="664" spans="1:39" x14ac:dyDescent="0.25">
      <c r="A664" s="154">
        <f t="shared" si="115"/>
        <v>658</v>
      </c>
      <c r="B664" s="203"/>
      <c r="C664" s="209"/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7" t="str">
        <f>IF(V664="","",IF((VLOOKUP(V664,'Tree height category'!$E$2:$F$77,2,FALSE))=0,"",(VLOOKUP(V664,'Tree height category'!$E$2:$F$77,2,FALSE))))</f>
        <v/>
      </c>
      <c r="O664" s="207" t="str">
        <f>IF(B664="","",(IF('SEB Sheet'!B$11="","",VLOOKUP('SEB Sheet'!B$11,'IBRA %'!A$4:E$385,4,FALSE))))</f>
        <v/>
      </c>
      <c r="P664" s="27"/>
      <c r="Q664" s="136" t="str">
        <f t="shared" si="116"/>
        <v/>
      </c>
      <c r="R664" s="22">
        <f t="shared" si="117"/>
        <v>0</v>
      </c>
      <c r="S664" s="139" t="str">
        <f t="shared" si="118"/>
        <v/>
      </c>
      <c r="T664" s="39" t="str">
        <f t="shared" si="119"/>
        <v/>
      </c>
      <c r="U664" s="137" t="str">
        <f t="shared" si="120"/>
        <v/>
      </c>
      <c r="V664" s="24" t="str">
        <f>IF(B664="","",VLOOKUP(B664,'Tree height category'!$A$2:$E$83,5,FALSE))</f>
        <v/>
      </c>
      <c r="W664" s="137" t="str">
        <f t="shared" si="125"/>
        <v/>
      </c>
      <c r="X664" s="137" t="str">
        <f t="shared" si="126"/>
        <v/>
      </c>
      <c r="Y664" s="23" t="str">
        <f t="shared" si="121"/>
        <v/>
      </c>
      <c r="Z664" s="25" t="str">
        <f t="shared" si="122"/>
        <v/>
      </c>
      <c r="AA664" s="26" t="str">
        <f t="shared" si="123"/>
        <v/>
      </c>
      <c r="AB664" s="221" t="str">
        <f t="shared" si="124"/>
        <v/>
      </c>
      <c r="AC664" s="26" t="str">
        <f>IF(P664="","",('SEB Sheet'!$B$8*(AA664*P664)*(IF(C664="",1,C664))))</f>
        <v/>
      </c>
      <c r="AD664" s="158" t="str">
        <f>IF(P664="","",((AC664/'SEB Sheet'!$B$9*'SEB Sheet'!$B$5/1000*'SEB Sheet'!$B$7*'SEB Sheet'!$B$6))*1.055)</f>
        <v/>
      </c>
      <c r="AE664" s="146"/>
      <c r="AF664" s="146"/>
      <c r="AG664" s="147" t="str">
        <f>IF(B664="","",(VLOOKUP(B664,'Tree height category'!$A$2:$C$83,2,FALSE)))</f>
        <v/>
      </c>
      <c r="AH664" s="148" t="str">
        <f>IF(B664="","",(VLOOKUP(B664,'Tree height category'!$A$2:$C$83,3,FALSE)))</f>
        <v/>
      </c>
      <c r="AI664" s="161"/>
      <c r="AJ664" s="161"/>
      <c r="AK664" s="161"/>
      <c r="AL664" s="162" t="str">
        <f>IF(B664="","",(VLOOKUP(B664,'Tree height category'!$A$2:$G$77,7,FALSE)))</f>
        <v/>
      </c>
      <c r="AM664" s="163"/>
    </row>
    <row r="665" spans="1:39" x14ac:dyDescent="0.25">
      <c r="A665" s="154">
        <f t="shared" si="115"/>
        <v>659</v>
      </c>
      <c r="B665" s="203"/>
      <c r="C665" s="209"/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7" t="str">
        <f>IF(V665="","",IF((VLOOKUP(V665,'Tree height category'!$E$2:$F$77,2,FALSE))=0,"",(VLOOKUP(V665,'Tree height category'!$E$2:$F$77,2,FALSE))))</f>
        <v/>
      </c>
      <c r="O665" s="207" t="str">
        <f>IF(B665="","",(IF('SEB Sheet'!B$11="","",VLOOKUP('SEB Sheet'!B$11,'IBRA %'!A$4:E$385,4,FALSE))))</f>
        <v/>
      </c>
      <c r="P665" s="27"/>
      <c r="Q665" s="136" t="str">
        <f t="shared" si="116"/>
        <v/>
      </c>
      <c r="R665" s="22">
        <f t="shared" si="117"/>
        <v>0</v>
      </c>
      <c r="S665" s="139" t="str">
        <f t="shared" si="118"/>
        <v/>
      </c>
      <c r="T665" s="39" t="str">
        <f t="shared" si="119"/>
        <v/>
      </c>
      <c r="U665" s="137" t="str">
        <f t="shared" si="120"/>
        <v/>
      </c>
      <c r="V665" s="24" t="str">
        <f>IF(B665="","",VLOOKUP(B665,'Tree height category'!$A$2:$E$83,5,FALSE))</f>
        <v/>
      </c>
      <c r="W665" s="137" t="str">
        <f t="shared" si="125"/>
        <v/>
      </c>
      <c r="X665" s="137" t="str">
        <f t="shared" si="126"/>
        <v/>
      </c>
      <c r="Y665" s="23" t="str">
        <f t="shared" si="121"/>
        <v/>
      </c>
      <c r="Z665" s="25" t="str">
        <f t="shared" si="122"/>
        <v/>
      </c>
      <c r="AA665" s="26" t="str">
        <f t="shared" si="123"/>
        <v/>
      </c>
      <c r="AB665" s="221" t="str">
        <f t="shared" si="124"/>
        <v/>
      </c>
      <c r="AC665" s="26" t="str">
        <f>IF(P665="","",('SEB Sheet'!$B$8*(AA665*P665)*(IF(C665="",1,C665))))</f>
        <v/>
      </c>
      <c r="AD665" s="158" t="str">
        <f>IF(P665="","",((AC665/'SEB Sheet'!$B$9*'SEB Sheet'!$B$5/1000*'SEB Sheet'!$B$7*'SEB Sheet'!$B$6))*1.055)</f>
        <v/>
      </c>
      <c r="AE665" s="146"/>
      <c r="AF665" s="146"/>
      <c r="AG665" s="147" t="str">
        <f>IF(B665="","",(VLOOKUP(B665,'Tree height category'!$A$2:$C$83,2,FALSE)))</f>
        <v/>
      </c>
      <c r="AH665" s="148" t="str">
        <f>IF(B665="","",(VLOOKUP(B665,'Tree height category'!$A$2:$C$83,3,FALSE)))</f>
        <v/>
      </c>
      <c r="AI665" s="161"/>
      <c r="AJ665" s="161"/>
      <c r="AK665" s="161"/>
      <c r="AL665" s="162" t="str">
        <f>IF(B665="","",(VLOOKUP(B665,'Tree height category'!$A$2:$G$77,7,FALSE)))</f>
        <v/>
      </c>
      <c r="AM665" s="163"/>
    </row>
    <row r="666" spans="1:39" x14ac:dyDescent="0.25">
      <c r="A666" s="154">
        <f t="shared" si="115"/>
        <v>660</v>
      </c>
      <c r="B666" s="203"/>
      <c r="C666" s="209"/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7" t="str">
        <f>IF(V666="","",IF((VLOOKUP(V666,'Tree height category'!$E$2:$F$77,2,FALSE))=0,"",(VLOOKUP(V666,'Tree height category'!$E$2:$F$77,2,FALSE))))</f>
        <v/>
      </c>
      <c r="O666" s="207" t="str">
        <f>IF(B666="","",(IF('SEB Sheet'!B$11="","",VLOOKUP('SEB Sheet'!B$11,'IBRA %'!A$4:E$385,4,FALSE))))</f>
        <v/>
      </c>
      <c r="P666" s="27"/>
      <c r="Q666" s="136" t="str">
        <f t="shared" si="116"/>
        <v/>
      </c>
      <c r="R666" s="22">
        <f t="shared" si="117"/>
        <v>0</v>
      </c>
      <c r="S666" s="139" t="str">
        <f t="shared" si="118"/>
        <v/>
      </c>
      <c r="T666" s="39" t="str">
        <f t="shared" si="119"/>
        <v/>
      </c>
      <c r="U666" s="137" t="str">
        <f t="shared" si="120"/>
        <v/>
      </c>
      <c r="V666" s="24" t="str">
        <f>IF(B666="","",VLOOKUP(B666,'Tree height category'!$A$2:$E$83,5,FALSE))</f>
        <v/>
      </c>
      <c r="W666" s="137" t="str">
        <f t="shared" si="125"/>
        <v/>
      </c>
      <c r="X666" s="137" t="str">
        <f t="shared" si="126"/>
        <v/>
      </c>
      <c r="Y666" s="23" t="str">
        <f t="shared" si="121"/>
        <v/>
      </c>
      <c r="Z666" s="25" t="str">
        <f t="shared" si="122"/>
        <v/>
      </c>
      <c r="AA666" s="26" t="str">
        <f t="shared" si="123"/>
        <v/>
      </c>
      <c r="AB666" s="221" t="str">
        <f t="shared" si="124"/>
        <v/>
      </c>
      <c r="AC666" s="26" t="str">
        <f>IF(P666="","",('SEB Sheet'!$B$8*(AA666*P666)*(IF(C666="",1,C666))))</f>
        <v/>
      </c>
      <c r="AD666" s="158" t="str">
        <f>IF(P666="","",((AC666/'SEB Sheet'!$B$9*'SEB Sheet'!$B$5/1000*'SEB Sheet'!$B$7*'SEB Sheet'!$B$6))*1.055)</f>
        <v/>
      </c>
      <c r="AE666" s="146"/>
      <c r="AF666" s="146"/>
      <c r="AG666" s="147" t="str">
        <f>IF(B666="","",(VLOOKUP(B666,'Tree height category'!$A$2:$C$83,2,FALSE)))</f>
        <v/>
      </c>
      <c r="AH666" s="148" t="str">
        <f>IF(B666="","",(VLOOKUP(B666,'Tree height category'!$A$2:$C$83,3,FALSE)))</f>
        <v/>
      </c>
      <c r="AI666" s="161"/>
      <c r="AJ666" s="161"/>
      <c r="AK666" s="161"/>
      <c r="AL666" s="162" t="str">
        <f>IF(B666="","",(VLOOKUP(B666,'Tree height category'!$A$2:$G$77,7,FALSE)))</f>
        <v/>
      </c>
      <c r="AM666" s="163"/>
    </row>
    <row r="667" spans="1:39" x14ac:dyDescent="0.25">
      <c r="A667" s="154">
        <f t="shared" si="115"/>
        <v>661</v>
      </c>
      <c r="B667" s="203"/>
      <c r="C667" s="209"/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7" t="str">
        <f>IF(V667="","",IF((VLOOKUP(V667,'Tree height category'!$E$2:$F$77,2,FALSE))=0,"",(VLOOKUP(V667,'Tree height category'!$E$2:$F$77,2,FALSE))))</f>
        <v/>
      </c>
      <c r="O667" s="207" t="str">
        <f>IF(B667="","",(IF('SEB Sheet'!B$11="","",VLOOKUP('SEB Sheet'!B$11,'IBRA %'!A$4:E$385,4,FALSE))))</f>
        <v/>
      </c>
      <c r="P667" s="27"/>
      <c r="Q667" s="136" t="str">
        <f t="shared" si="116"/>
        <v/>
      </c>
      <c r="R667" s="22">
        <f t="shared" si="117"/>
        <v>0</v>
      </c>
      <c r="S667" s="139" t="str">
        <f t="shared" si="118"/>
        <v/>
      </c>
      <c r="T667" s="39" t="str">
        <f t="shared" si="119"/>
        <v/>
      </c>
      <c r="U667" s="137" t="str">
        <f t="shared" si="120"/>
        <v/>
      </c>
      <c r="V667" s="24" t="str">
        <f>IF(B667="","",VLOOKUP(B667,'Tree height category'!$A$2:$E$83,5,FALSE))</f>
        <v/>
      </c>
      <c r="W667" s="137" t="str">
        <f t="shared" si="125"/>
        <v/>
      </c>
      <c r="X667" s="137" t="str">
        <f t="shared" si="126"/>
        <v/>
      </c>
      <c r="Y667" s="23" t="str">
        <f t="shared" si="121"/>
        <v/>
      </c>
      <c r="Z667" s="25" t="str">
        <f t="shared" si="122"/>
        <v/>
      </c>
      <c r="AA667" s="26" t="str">
        <f t="shared" si="123"/>
        <v/>
      </c>
      <c r="AB667" s="221" t="str">
        <f t="shared" si="124"/>
        <v/>
      </c>
      <c r="AC667" s="26" t="str">
        <f>IF(P667="","",('SEB Sheet'!$B$8*(AA667*P667)*(IF(C667="",1,C667))))</f>
        <v/>
      </c>
      <c r="AD667" s="158" t="str">
        <f>IF(P667="","",((AC667/'SEB Sheet'!$B$9*'SEB Sheet'!$B$5/1000*'SEB Sheet'!$B$7*'SEB Sheet'!$B$6))*1.055)</f>
        <v/>
      </c>
      <c r="AE667" s="146"/>
      <c r="AF667" s="146"/>
      <c r="AG667" s="147" t="str">
        <f>IF(B667="","",(VLOOKUP(B667,'Tree height category'!$A$2:$C$83,2,FALSE)))</f>
        <v/>
      </c>
      <c r="AH667" s="148" t="str">
        <f>IF(B667="","",(VLOOKUP(B667,'Tree height category'!$A$2:$C$83,3,FALSE)))</f>
        <v/>
      </c>
      <c r="AI667" s="161"/>
      <c r="AJ667" s="161"/>
      <c r="AK667" s="161"/>
      <c r="AL667" s="162" t="str">
        <f>IF(B667="","",(VLOOKUP(B667,'Tree height category'!$A$2:$G$77,7,FALSE)))</f>
        <v/>
      </c>
      <c r="AM667" s="163"/>
    </row>
    <row r="668" spans="1:39" x14ac:dyDescent="0.25">
      <c r="A668" s="154">
        <f t="shared" si="115"/>
        <v>662</v>
      </c>
      <c r="B668" s="203"/>
      <c r="C668" s="209"/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7" t="str">
        <f>IF(V668="","",IF((VLOOKUP(V668,'Tree height category'!$E$2:$F$77,2,FALSE))=0,"",(VLOOKUP(V668,'Tree height category'!$E$2:$F$77,2,FALSE))))</f>
        <v/>
      </c>
      <c r="O668" s="207" t="str">
        <f>IF(B668="","",(IF('SEB Sheet'!B$11="","",VLOOKUP('SEB Sheet'!B$11,'IBRA %'!A$4:E$385,4,FALSE))))</f>
        <v/>
      </c>
      <c r="P668" s="27"/>
      <c r="Q668" s="136" t="str">
        <f t="shared" si="116"/>
        <v/>
      </c>
      <c r="R668" s="22">
        <f t="shared" si="117"/>
        <v>0</v>
      </c>
      <c r="S668" s="139" t="str">
        <f t="shared" si="118"/>
        <v/>
      </c>
      <c r="T668" s="39" t="str">
        <f t="shared" si="119"/>
        <v/>
      </c>
      <c r="U668" s="137" t="str">
        <f t="shared" si="120"/>
        <v/>
      </c>
      <c r="V668" s="24" t="str">
        <f>IF(B668="","",VLOOKUP(B668,'Tree height category'!$A$2:$E$83,5,FALSE))</f>
        <v/>
      </c>
      <c r="W668" s="137" t="str">
        <f t="shared" si="125"/>
        <v/>
      </c>
      <c r="X668" s="137" t="str">
        <f t="shared" si="126"/>
        <v/>
      </c>
      <c r="Y668" s="23" t="str">
        <f t="shared" si="121"/>
        <v/>
      </c>
      <c r="Z668" s="25" t="str">
        <f t="shared" si="122"/>
        <v/>
      </c>
      <c r="AA668" s="26" t="str">
        <f t="shared" si="123"/>
        <v/>
      </c>
      <c r="AB668" s="221" t="str">
        <f t="shared" si="124"/>
        <v/>
      </c>
      <c r="AC668" s="26" t="str">
        <f>IF(P668="","",('SEB Sheet'!$B$8*(AA668*P668)*(IF(C668="",1,C668))))</f>
        <v/>
      </c>
      <c r="AD668" s="158" t="str">
        <f>IF(P668="","",((AC668/'SEB Sheet'!$B$9*'SEB Sheet'!$B$5/1000*'SEB Sheet'!$B$7*'SEB Sheet'!$B$6))*1.055)</f>
        <v/>
      </c>
      <c r="AE668" s="146"/>
      <c r="AF668" s="146"/>
      <c r="AG668" s="147" t="str">
        <f>IF(B668="","",(VLOOKUP(B668,'Tree height category'!$A$2:$C$83,2,FALSE)))</f>
        <v/>
      </c>
      <c r="AH668" s="148" t="str">
        <f>IF(B668="","",(VLOOKUP(B668,'Tree height category'!$A$2:$C$83,3,FALSE)))</f>
        <v/>
      </c>
      <c r="AI668" s="161"/>
      <c r="AJ668" s="161"/>
      <c r="AK668" s="161"/>
      <c r="AL668" s="162" t="str">
        <f>IF(B668="","",(VLOOKUP(B668,'Tree height category'!$A$2:$G$77,7,FALSE)))</f>
        <v/>
      </c>
      <c r="AM668" s="163"/>
    </row>
    <row r="669" spans="1:39" x14ac:dyDescent="0.25">
      <c r="A669" s="154">
        <f t="shared" si="115"/>
        <v>663</v>
      </c>
      <c r="B669" s="203"/>
      <c r="C669" s="209"/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7" t="str">
        <f>IF(V669="","",IF((VLOOKUP(V669,'Tree height category'!$E$2:$F$77,2,FALSE))=0,"",(VLOOKUP(V669,'Tree height category'!$E$2:$F$77,2,FALSE))))</f>
        <v/>
      </c>
      <c r="O669" s="207" t="str">
        <f>IF(B669="","",(IF('SEB Sheet'!B$11="","",VLOOKUP('SEB Sheet'!B$11,'IBRA %'!A$4:E$385,4,FALSE))))</f>
        <v/>
      </c>
      <c r="P669" s="27"/>
      <c r="Q669" s="136" t="str">
        <f t="shared" si="116"/>
        <v/>
      </c>
      <c r="R669" s="22">
        <f t="shared" si="117"/>
        <v>0</v>
      </c>
      <c r="S669" s="139" t="str">
        <f t="shared" si="118"/>
        <v/>
      </c>
      <c r="T669" s="39" t="str">
        <f t="shared" si="119"/>
        <v/>
      </c>
      <c r="U669" s="137" t="str">
        <f t="shared" si="120"/>
        <v/>
      </c>
      <c r="V669" s="24" t="str">
        <f>IF(B669="","",VLOOKUP(B669,'Tree height category'!$A$2:$E$83,5,FALSE))</f>
        <v/>
      </c>
      <c r="W669" s="137" t="str">
        <f t="shared" si="125"/>
        <v/>
      </c>
      <c r="X669" s="137" t="str">
        <f t="shared" si="126"/>
        <v/>
      </c>
      <c r="Y669" s="23" t="str">
        <f t="shared" si="121"/>
        <v/>
      </c>
      <c r="Z669" s="25" t="str">
        <f t="shared" si="122"/>
        <v/>
      </c>
      <c r="AA669" s="26" t="str">
        <f t="shared" si="123"/>
        <v/>
      </c>
      <c r="AB669" s="221" t="str">
        <f t="shared" si="124"/>
        <v/>
      </c>
      <c r="AC669" s="26" t="str">
        <f>IF(P669="","",('SEB Sheet'!$B$8*(AA669*P669)*(IF(C669="",1,C669))))</f>
        <v/>
      </c>
      <c r="AD669" s="158" t="str">
        <f>IF(P669="","",((AC669/'SEB Sheet'!$B$9*'SEB Sheet'!$B$5/1000*'SEB Sheet'!$B$7*'SEB Sheet'!$B$6))*1.055)</f>
        <v/>
      </c>
      <c r="AE669" s="146"/>
      <c r="AF669" s="146"/>
      <c r="AG669" s="147" t="str">
        <f>IF(B669="","",(VLOOKUP(B669,'Tree height category'!$A$2:$C$83,2,FALSE)))</f>
        <v/>
      </c>
      <c r="AH669" s="148" t="str">
        <f>IF(B669="","",(VLOOKUP(B669,'Tree height category'!$A$2:$C$83,3,FALSE)))</f>
        <v/>
      </c>
      <c r="AI669" s="161"/>
      <c r="AJ669" s="161"/>
      <c r="AK669" s="161"/>
      <c r="AL669" s="162" t="str">
        <f>IF(B669="","",(VLOOKUP(B669,'Tree height category'!$A$2:$G$77,7,FALSE)))</f>
        <v/>
      </c>
      <c r="AM669" s="163"/>
    </row>
    <row r="670" spans="1:39" x14ac:dyDescent="0.25">
      <c r="A670" s="154">
        <f t="shared" si="115"/>
        <v>664</v>
      </c>
      <c r="B670" s="203"/>
      <c r="C670" s="209"/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7" t="str">
        <f>IF(V670="","",IF((VLOOKUP(V670,'Tree height category'!$E$2:$F$77,2,FALSE))=0,"",(VLOOKUP(V670,'Tree height category'!$E$2:$F$77,2,FALSE))))</f>
        <v/>
      </c>
      <c r="O670" s="207" t="str">
        <f>IF(B670="","",(IF('SEB Sheet'!B$11="","",VLOOKUP('SEB Sheet'!B$11,'IBRA %'!A$4:E$385,4,FALSE))))</f>
        <v/>
      </c>
      <c r="P670" s="27"/>
      <c r="Q670" s="136" t="str">
        <f t="shared" si="116"/>
        <v/>
      </c>
      <c r="R670" s="22">
        <f t="shared" si="117"/>
        <v>0</v>
      </c>
      <c r="S670" s="139" t="str">
        <f t="shared" si="118"/>
        <v/>
      </c>
      <c r="T670" s="39" t="str">
        <f t="shared" si="119"/>
        <v/>
      </c>
      <c r="U670" s="137" t="str">
        <f t="shared" si="120"/>
        <v/>
      </c>
      <c r="V670" s="24" t="str">
        <f>IF(B670="","",VLOOKUP(B670,'Tree height category'!$A$2:$E$83,5,FALSE))</f>
        <v/>
      </c>
      <c r="W670" s="137" t="str">
        <f t="shared" si="125"/>
        <v/>
      </c>
      <c r="X670" s="137" t="str">
        <f t="shared" si="126"/>
        <v/>
      </c>
      <c r="Y670" s="23" t="str">
        <f t="shared" si="121"/>
        <v/>
      </c>
      <c r="Z670" s="25" t="str">
        <f t="shared" si="122"/>
        <v/>
      </c>
      <c r="AA670" s="26" t="str">
        <f t="shared" si="123"/>
        <v/>
      </c>
      <c r="AB670" s="221" t="str">
        <f t="shared" si="124"/>
        <v/>
      </c>
      <c r="AC670" s="26" t="str">
        <f>IF(P670="","",('SEB Sheet'!$B$8*(AA670*P670)*(IF(C670="",1,C670))))</f>
        <v/>
      </c>
      <c r="AD670" s="158" t="str">
        <f>IF(P670="","",((AC670/'SEB Sheet'!$B$9*'SEB Sheet'!$B$5/1000*'SEB Sheet'!$B$7*'SEB Sheet'!$B$6))*1.055)</f>
        <v/>
      </c>
      <c r="AE670" s="146"/>
      <c r="AF670" s="146"/>
      <c r="AG670" s="147" t="str">
        <f>IF(B670="","",(VLOOKUP(B670,'Tree height category'!$A$2:$C$83,2,FALSE)))</f>
        <v/>
      </c>
      <c r="AH670" s="148" t="str">
        <f>IF(B670="","",(VLOOKUP(B670,'Tree height category'!$A$2:$C$83,3,FALSE)))</f>
        <v/>
      </c>
      <c r="AI670" s="161"/>
      <c r="AJ670" s="161"/>
      <c r="AK670" s="161"/>
      <c r="AL670" s="162" t="str">
        <f>IF(B670="","",(VLOOKUP(B670,'Tree height category'!$A$2:$G$77,7,FALSE)))</f>
        <v/>
      </c>
      <c r="AM670" s="163"/>
    </row>
    <row r="671" spans="1:39" x14ac:dyDescent="0.25">
      <c r="A671" s="154">
        <f t="shared" si="115"/>
        <v>665</v>
      </c>
      <c r="B671" s="203"/>
      <c r="C671" s="209"/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7" t="str">
        <f>IF(V671="","",IF((VLOOKUP(V671,'Tree height category'!$E$2:$F$77,2,FALSE))=0,"",(VLOOKUP(V671,'Tree height category'!$E$2:$F$77,2,FALSE))))</f>
        <v/>
      </c>
      <c r="O671" s="207" t="str">
        <f>IF(B671="","",(IF('SEB Sheet'!B$11="","",VLOOKUP('SEB Sheet'!B$11,'IBRA %'!A$4:E$385,4,FALSE))))</f>
        <v/>
      </c>
      <c r="P671" s="27"/>
      <c r="Q671" s="136" t="str">
        <f t="shared" si="116"/>
        <v/>
      </c>
      <c r="R671" s="22">
        <f t="shared" si="117"/>
        <v>0</v>
      </c>
      <c r="S671" s="139" t="str">
        <f t="shared" si="118"/>
        <v/>
      </c>
      <c r="T671" s="39" t="str">
        <f t="shared" si="119"/>
        <v/>
      </c>
      <c r="U671" s="137" t="str">
        <f t="shared" si="120"/>
        <v/>
      </c>
      <c r="V671" s="24" t="str">
        <f>IF(B671="","",VLOOKUP(B671,'Tree height category'!$A$2:$E$83,5,FALSE))</f>
        <v/>
      </c>
      <c r="W671" s="137" t="str">
        <f t="shared" si="125"/>
        <v/>
      </c>
      <c r="X671" s="137" t="str">
        <f t="shared" si="126"/>
        <v/>
      </c>
      <c r="Y671" s="23" t="str">
        <f t="shared" si="121"/>
        <v/>
      </c>
      <c r="Z671" s="25" t="str">
        <f t="shared" si="122"/>
        <v/>
      </c>
      <c r="AA671" s="26" t="str">
        <f t="shared" si="123"/>
        <v/>
      </c>
      <c r="AB671" s="221" t="str">
        <f t="shared" si="124"/>
        <v/>
      </c>
      <c r="AC671" s="26" t="str">
        <f>IF(P671="","",('SEB Sheet'!$B$8*(AA671*P671)*(IF(C671="",1,C671))))</f>
        <v/>
      </c>
      <c r="AD671" s="158" t="str">
        <f>IF(P671="","",((AC671/'SEB Sheet'!$B$9*'SEB Sheet'!$B$5/1000*'SEB Sheet'!$B$7*'SEB Sheet'!$B$6))*1.055)</f>
        <v/>
      </c>
      <c r="AE671" s="146"/>
      <c r="AF671" s="146"/>
      <c r="AG671" s="147" t="str">
        <f>IF(B671="","",(VLOOKUP(B671,'Tree height category'!$A$2:$C$83,2,FALSE)))</f>
        <v/>
      </c>
      <c r="AH671" s="148" t="str">
        <f>IF(B671="","",(VLOOKUP(B671,'Tree height category'!$A$2:$C$83,3,FALSE)))</f>
        <v/>
      </c>
      <c r="AI671" s="161"/>
      <c r="AJ671" s="161"/>
      <c r="AK671" s="161"/>
      <c r="AL671" s="162" t="str">
        <f>IF(B671="","",(VLOOKUP(B671,'Tree height category'!$A$2:$G$77,7,FALSE)))</f>
        <v/>
      </c>
      <c r="AM671" s="163"/>
    </row>
    <row r="672" spans="1:39" x14ac:dyDescent="0.25">
      <c r="A672" s="154">
        <f t="shared" si="115"/>
        <v>666</v>
      </c>
      <c r="B672" s="203"/>
      <c r="C672" s="209"/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7" t="str">
        <f>IF(V672="","",IF((VLOOKUP(V672,'Tree height category'!$E$2:$F$77,2,FALSE))=0,"",(VLOOKUP(V672,'Tree height category'!$E$2:$F$77,2,FALSE))))</f>
        <v/>
      </c>
      <c r="O672" s="207" t="str">
        <f>IF(B672="","",(IF('SEB Sheet'!B$11="","",VLOOKUP('SEB Sheet'!B$11,'IBRA %'!A$4:E$385,4,FALSE))))</f>
        <v/>
      </c>
      <c r="P672" s="27"/>
      <c r="Q672" s="136" t="str">
        <f t="shared" si="116"/>
        <v/>
      </c>
      <c r="R672" s="22">
        <f t="shared" si="117"/>
        <v>0</v>
      </c>
      <c r="S672" s="139" t="str">
        <f t="shared" si="118"/>
        <v/>
      </c>
      <c r="T672" s="39" t="str">
        <f t="shared" si="119"/>
        <v/>
      </c>
      <c r="U672" s="137" t="str">
        <f t="shared" si="120"/>
        <v/>
      </c>
      <c r="V672" s="24" t="str">
        <f>IF(B672="","",VLOOKUP(B672,'Tree height category'!$A$2:$E$83,5,FALSE))</f>
        <v/>
      </c>
      <c r="W672" s="137" t="str">
        <f t="shared" si="125"/>
        <v/>
      </c>
      <c r="X672" s="137" t="str">
        <f t="shared" si="126"/>
        <v/>
      </c>
      <c r="Y672" s="23" t="str">
        <f t="shared" si="121"/>
        <v/>
      </c>
      <c r="Z672" s="25" t="str">
        <f t="shared" si="122"/>
        <v/>
      </c>
      <c r="AA672" s="26" t="str">
        <f t="shared" si="123"/>
        <v/>
      </c>
      <c r="AB672" s="221" t="str">
        <f t="shared" si="124"/>
        <v/>
      </c>
      <c r="AC672" s="26" t="str">
        <f>IF(P672="","",('SEB Sheet'!$B$8*(AA672*P672)*(IF(C672="",1,C672))))</f>
        <v/>
      </c>
      <c r="AD672" s="158" t="str">
        <f>IF(P672="","",((AC672/'SEB Sheet'!$B$9*'SEB Sheet'!$B$5/1000*'SEB Sheet'!$B$7*'SEB Sheet'!$B$6))*1.055)</f>
        <v/>
      </c>
      <c r="AE672" s="146"/>
      <c r="AF672" s="146"/>
      <c r="AG672" s="147" t="str">
        <f>IF(B672="","",(VLOOKUP(B672,'Tree height category'!$A$2:$C$83,2,FALSE)))</f>
        <v/>
      </c>
      <c r="AH672" s="148" t="str">
        <f>IF(B672="","",(VLOOKUP(B672,'Tree height category'!$A$2:$C$83,3,FALSE)))</f>
        <v/>
      </c>
      <c r="AI672" s="161"/>
      <c r="AJ672" s="161"/>
      <c r="AK672" s="161"/>
      <c r="AL672" s="162" t="str">
        <f>IF(B672="","",(VLOOKUP(B672,'Tree height category'!$A$2:$G$77,7,FALSE)))</f>
        <v/>
      </c>
      <c r="AM672" s="163"/>
    </row>
    <row r="673" spans="1:39" x14ac:dyDescent="0.25">
      <c r="A673" s="154">
        <f t="shared" si="115"/>
        <v>667</v>
      </c>
      <c r="B673" s="203"/>
      <c r="C673" s="209"/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7" t="str">
        <f>IF(V673="","",IF((VLOOKUP(V673,'Tree height category'!$E$2:$F$77,2,FALSE))=0,"",(VLOOKUP(V673,'Tree height category'!$E$2:$F$77,2,FALSE))))</f>
        <v/>
      </c>
      <c r="O673" s="207" t="str">
        <f>IF(B673="","",(IF('SEB Sheet'!B$11="","",VLOOKUP('SEB Sheet'!B$11,'IBRA %'!A$4:E$385,4,FALSE))))</f>
        <v/>
      </c>
      <c r="P673" s="27"/>
      <c r="Q673" s="136" t="str">
        <f t="shared" si="116"/>
        <v/>
      </c>
      <c r="R673" s="22">
        <f t="shared" si="117"/>
        <v>0</v>
      </c>
      <c r="S673" s="139" t="str">
        <f t="shared" si="118"/>
        <v/>
      </c>
      <c r="T673" s="39" t="str">
        <f t="shared" si="119"/>
        <v/>
      </c>
      <c r="U673" s="137" t="str">
        <f t="shared" si="120"/>
        <v/>
      </c>
      <c r="V673" s="24" t="str">
        <f>IF(B673="","",VLOOKUP(B673,'Tree height category'!$A$2:$E$83,5,FALSE))</f>
        <v/>
      </c>
      <c r="W673" s="137" t="str">
        <f t="shared" si="125"/>
        <v/>
      </c>
      <c r="X673" s="137" t="str">
        <f t="shared" si="126"/>
        <v/>
      </c>
      <c r="Y673" s="23" t="str">
        <f t="shared" si="121"/>
        <v/>
      </c>
      <c r="Z673" s="25" t="str">
        <f t="shared" si="122"/>
        <v/>
      </c>
      <c r="AA673" s="26" t="str">
        <f t="shared" si="123"/>
        <v/>
      </c>
      <c r="AB673" s="221" t="str">
        <f t="shared" si="124"/>
        <v/>
      </c>
      <c r="AC673" s="26" t="str">
        <f>IF(P673="","",('SEB Sheet'!$B$8*(AA673*P673)*(IF(C673="",1,C673))))</f>
        <v/>
      </c>
      <c r="AD673" s="158" t="str">
        <f>IF(P673="","",((AC673/'SEB Sheet'!$B$9*'SEB Sheet'!$B$5/1000*'SEB Sheet'!$B$7*'SEB Sheet'!$B$6))*1.055)</f>
        <v/>
      </c>
      <c r="AE673" s="146"/>
      <c r="AF673" s="146"/>
      <c r="AG673" s="147" t="str">
        <f>IF(B673="","",(VLOOKUP(B673,'Tree height category'!$A$2:$C$83,2,FALSE)))</f>
        <v/>
      </c>
      <c r="AH673" s="148" t="str">
        <f>IF(B673="","",(VLOOKUP(B673,'Tree height category'!$A$2:$C$83,3,FALSE)))</f>
        <v/>
      </c>
      <c r="AI673" s="161"/>
      <c r="AJ673" s="161"/>
      <c r="AK673" s="161"/>
      <c r="AL673" s="162" t="str">
        <f>IF(B673="","",(VLOOKUP(B673,'Tree height category'!$A$2:$G$77,7,FALSE)))</f>
        <v/>
      </c>
      <c r="AM673" s="163"/>
    </row>
    <row r="674" spans="1:39" x14ac:dyDescent="0.25">
      <c r="A674" s="154">
        <f t="shared" si="115"/>
        <v>668</v>
      </c>
      <c r="B674" s="203"/>
      <c r="C674" s="209"/>
      <c r="D674" s="208"/>
      <c r="E674" s="208"/>
      <c r="F674" s="208"/>
      <c r="G674" s="208"/>
      <c r="H674" s="208"/>
      <c r="I674" s="208"/>
      <c r="J674" s="208"/>
      <c r="K674" s="208"/>
      <c r="L674" s="208"/>
      <c r="M674" s="208"/>
      <c r="N674" s="207" t="str">
        <f>IF(V674="","",IF((VLOOKUP(V674,'Tree height category'!$E$2:$F$77,2,FALSE))=0,"",(VLOOKUP(V674,'Tree height category'!$E$2:$F$77,2,FALSE))))</f>
        <v/>
      </c>
      <c r="O674" s="207" t="str">
        <f>IF(B674="","",(IF('SEB Sheet'!B$11="","",VLOOKUP('SEB Sheet'!B$11,'IBRA %'!A$4:E$385,4,FALSE))))</f>
        <v/>
      </c>
      <c r="P674" s="27"/>
      <c r="Q674" s="136" t="str">
        <f t="shared" si="116"/>
        <v/>
      </c>
      <c r="R674" s="22">
        <f t="shared" si="117"/>
        <v>0</v>
      </c>
      <c r="S674" s="139" t="str">
        <f t="shared" si="118"/>
        <v/>
      </c>
      <c r="T674" s="39" t="str">
        <f t="shared" si="119"/>
        <v/>
      </c>
      <c r="U674" s="137" t="str">
        <f t="shared" si="120"/>
        <v/>
      </c>
      <c r="V674" s="24" t="str">
        <f>IF(B674="","",VLOOKUP(B674,'Tree height category'!$A$2:$E$83,5,FALSE))</f>
        <v/>
      </c>
      <c r="W674" s="137" t="str">
        <f t="shared" si="125"/>
        <v/>
      </c>
      <c r="X674" s="137" t="str">
        <f t="shared" si="126"/>
        <v/>
      </c>
      <c r="Y674" s="23" t="str">
        <f t="shared" si="121"/>
        <v/>
      </c>
      <c r="Z674" s="25" t="str">
        <f t="shared" si="122"/>
        <v/>
      </c>
      <c r="AA674" s="26" t="str">
        <f t="shared" si="123"/>
        <v/>
      </c>
      <c r="AB674" s="221" t="str">
        <f t="shared" si="124"/>
        <v/>
      </c>
      <c r="AC674" s="26" t="str">
        <f>IF(P674="","",('SEB Sheet'!$B$8*(AA674*P674)*(IF(C674="",1,C674))))</f>
        <v/>
      </c>
      <c r="AD674" s="158" t="str">
        <f>IF(P674="","",((AC674/'SEB Sheet'!$B$9*'SEB Sheet'!$B$5/1000*'SEB Sheet'!$B$7*'SEB Sheet'!$B$6))*1.055)</f>
        <v/>
      </c>
      <c r="AE674" s="146"/>
      <c r="AF674" s="146"/>
      <c r="AG674" s="147" t="str">
        <f>IF(B674="","",(VLOOKUP(B674,'Tree height category'!$A$2:$C$83,2,FALSE)))</f>
        <v/>
      </c>
      <c r="AH674" s="148" t="str">
        <f>IF(B674="","",(VLOOKUP(B674,'Tree height category'!$A$2:$C$83,3,FALSE)))</f>
        <v/>
      </c>
      <c r="AI674" s="161"/>
      <c r="AJ674" s="161"/>
      <c r="AK674" s="161"/>
      <c r="AL674" s="162" t="str">
        <f>IF(B674="","",(VLOOKUP(B674,'Tree height category'!$A$2:$G$77,7,FALSE)))</f>
        <v/>
      </c>
      <c r="AM674" s="163"/>
    </row>
    <row r="675" spans="1:39" x14ac:dyDescent="0.25">
      <c r="A675" s="154">
        <f t="shared" si="115"/>
        <v>669</v>
      </c>
      <c r="B675" s="203"/>
      <c r="C675" s="209"/>
      <c r="D675" s="208"/>
      <c r="E675" s="208"/>
      <c r="F675" s="208"/>
      <c r="G675" s="208"/>
      <c r="H675" s="208"/>
      <c r="I675" s="208"/>
      <c r="J675" s="208"/>
      <c r="K675" s="208"/>
      <c r="L675" s="208"/>
      <c r="M675" s="208"/>
      <c r="N675" s="207" t="str">
        <f>IF(V675="","",IF((VLOOKUP(V675,'Tree height category'!$E$2:$F$77,2,FALSE))=0,"",(VLOOKUP(V675,'Tree height category'!$E$2:$F$77,2,FALSE))))</f>
        <v/>
      </c>
      <c r="O675" s="207" t="str">
        <f>IF(B675="","",(IF('SEB Sheet'!B$11="","",VLOOKUP('SEB Sheet'!B$11,'IBRA %'!A$4:E$385,4,FALSE))))</f>
        <v/>
      </c>
      <c r="P675" s="27"/>
      <c r="Q675" s="136" t="str">
        <f t="shared" si="116"/>
        <v/>
      </c>
      <c r="R675" s="22">
        <f t="shared" si="117"/>
        <v>0</v>
      </c>
      <c r="S675" s="139" t="str">
        <f t="shared" si="118"/>
        <v/>
      </c>
      <c r="T675" s="39" t="str">
        <f t="shared" si="119"/>
        <v/>
      </c>
      <c r="U675" s="137" t="str">
        <f t="shared" si="120"/>
        <v/>
      </c>
      <c r="V675" s="24" t="str">
        <f>IF(B675="","",VLOOKUP(B675,'Tree height category'!$A$2:$E$83,5,FALSE))</f>
        <v/>
      </c>
      <c r="W675" s="137" t="str">
        <f t="shared" si="125"/>
        <v/>
      </c>
      <c r="X675" s="137" t="str">
        <f t="shared" si="126"/>
        <v/>
      </c>
      <c r="Y675" s="23" t="str">
        <f t="shared" si="121"/>
        <v/>
      </c>
      <c r="Z675" s="25" t="str">
        <f t="shared" si="122"/>
        <v/>
      </c>
      <c r="AA675" s="26" t="str">
        <f t="shared" si="123"/>
        <v/>
      </c>
      <c r="AB675" s="221" t="str">
        <f t="shared" si="124"/>
        <v/>
      </c>
      <c r="AC675" s="26" t="str">
        <f>IF(P675="","",('SEB Sheet'!$B$8*(AA675*P675)*(IF(C675="",1,C675))))</f>
        <v/>
      </c>
      <c r="AD675" s="158" t="str">
        <f>IF(P675="","",((AC675/'SEB Sheet'!$B$9*'SEB Sheet'!$B$5/1000*'SEB Sheet'!$B$7*'SEB Sheet'!$B$6))*1.055)</f>
        <v/>
      </c>
      <c r="AE675" s="146"/>
      <c r="AF675" s="146"/>
      <c r="AG675" s="147" t="str">
        <f>IF(B675="","",(VLOOKUP(B675,'Tree height category'!$A$2:$C$83,2,FALSE)))</f>
        <v/>
      </c>
      <c r="AH675" s="148" t="str">
        <f>IF(B675="","",(VLOOKUP(B675,'Tree height category'!$A$2:$C$83,3,FALSE)))</f>
        <v/>
      </c>
      <c r="AI675" s="161"/>
      <c r="AJ675" s="161"/>
      <c r="AK675" s="161"/>
      <c r="AL675" s="162" t="str">
        <f>IF(B675="","",(VLOOKUP(B675,'Tree height category'!$A$2:$G$77,7,FALSE)))</f>
        <v/>
      </c>
      <c r="AM675" s="163"/>
    </row>
    <row r="676" spans="1:39" x14ac:dyDescent="0.25">
      <c r="A676" s="154">
        <f t="shared" si="115"/>
        <v>670</v>
      </c>
      <c r="B676" s="203"/>
      <c r="C676" s="209"/>
      <c r="D676" s="208"/>
      <c r="E676" s="208"/>
      <c r="F676" s="208"/>
      <c r="G676" s="208"/>
      <c r="H676" s="208"/>
      <c r="I676" s="208"/>
      <c r="J676" s="208"/>
      <c r="K676" s="208"/>
      <c r="L676" s="208"/>
      <c r="M676" s="208"/>
      <c r="N676" s="207" t="str">
        <f>IF(V676="","",IF((VLOOKUP(V676,'Tree height category'!$E$2:$F$77,2,FALSE))=0,"",(VLOOKUP(V676,'Tree height category'!$E$2:$F$77,2,FALSE))))</f>
        <v/>
      </c>
      <c r="O676" s="207" t="str">
        <f>IF(B676="","",(IF('SEB Sheet'!B$11="","",VLOOKUP('SEB Sheet'!B$11,'IBRA %'!A$4:E$385,4,FALSE))))</f>
        <v/>
      </c>
      <c r="P676" s="27"/>
      <c r="Q676" s="136" t="str">
        <f t="shared" si="116"/>
        <v/>
      </c>
      <c r="R676" s="22">
        <f t="shared" si="117"/>
        <v>0</v>
      </c>
      <c r="S676" s="139" t="str">
        <f t="shared" si="118"/>
        <v/>
      </c>
      <c r="T676" s="39" t="str">
        <f t="shared" si="119"/>
        <v/>
      </c>
      <c r="U676" s="137" t="str">
        <f t="shared" si="120"/>
        <v/>
      </c>
      <c r="V676" s="24" t="str">
        <f>IF(B676="","",VLOOKUP(B676,'Tree height category'!$A$2:$E$83,5,FALSE))</f>
        <v/>
      </c>
      <c r="W676" s="137" t="str">
        <f t="shared" si="125"/>
        <v/>
      </c>
      <c r="X676" s="137" t="str">
        <f t="shared" si="126"/>
        <v/>
      </c>
      <c r="Y676" s="23" t="str">
        <f t="shared" si="121"/>
        <v/>
      </c>
      <c r="Z676" s="25" t="str">
        <f t="shared" si="122"/>
        <v/>
      </c>
      <c r="AA676" s="26" t="str">
        <f t="shared" si="123"/>
        <v/>
      </c>
      <c r="AB676" s="221" t="str">
        <f t="shared" si="124"/>
        <v/>
      </c>
      <c r="AC676" s="26" t="str">
        <f>IF(P676="","",('SEB Sheet'!$B$8*(AA676*P676)*(IF(C676="",1,C676))))</f>
        <v/>
      </c>
      <c r="AD676" s="158" t="str">
        <f>IF(P676="","",((AC676/'SEB Sheet'!$B$9*'SEB Sheet'!$B$5/1000*'SEB Sheet'!$B$7*'SEB Sheet'!$B$6))*1.055)</f>
        <v/>
      </c>
      <c r="AE676" s="146"/>
      <c r="AF676" s="146"/>
      <c r="AG676" s="147" t="str">
        <f>IF(B676="","",(VLOOKUP(B676,'Tree height category'!$A$2:$C$83,2,FALSE)))</f>
        <v/>
      </c>
      <c r="AH676" s="148" t="str">
        <f>IF(B676="","",(VLOOKUP(B676,'Tree height category'!$A$2:$C$83,3,FALSE)))</f>
        <v/>
      </c>
      <c r="AI676" s="161"/>
      <c r="AJ676" s="161"/>
      <c r="AK676" s="161"/>
      <c r="AL676" s="162" t="str">
        <f>IF(B676="","",(VLOOKUP(B676,'Tree height category'!$A$2:$G$77,7,FALSE)))</f>
        <v/>
      </c>
      <c r="AM676" s="163"/>
    </row>
    <row r="677" spans="1:39" x14ac:dyDescent="0.25">
      <c r="A677" s="154">
        <f t="shared" si="115"/>
        <v>671</v>
      </c>
      <c r="B677" s="203"/>
      <c r="C677" s="209"/>
      <c r="D677" s="208"/>
      <c r="E677" s="208"/>
      <c r="F677" s="208"/>
      <c r="G677" s="208"/>
      <c r="H677" s="208"/>
      <c r="I677" s="208"/>
      <c r="J677" s="208"/>
      <c r="K677" s="208"/>
      <c r="L677" s="208"/>
      <c r="M677" s="208"/>
      <c r="N677" s="207" t="str">
        <f>IF(V677="","",IF((VLOOKUP(V677,'Tree height category'!$E$2:$F$77,2,FALSE))=0,"",(VLOOKUP(V677,'Tree height category'!$E$2:$F$77,2,FALSE))))</f>
        <v/>
      </c>
      <c r="O677" s="207" t="str">
        <f>IF(B677="","",(IF('SEB Sheet'!B$11="","",VLOOKUP('SEB Sheet'!B$11,'IBRA %'!A$4:E$385,4,FALSE))))</f>
        <v/>
      </c>
      <c r="P677" s="27"/>
      <c r="Q677" s="136" t="str">
        <f t="shared" si="116"/>
        <v/>
      </c>
      <c r="R677" s="22">
        <f t="shared" si="117"/>
        <v>0</v>
      </c>
      <c r="S677" s="139" t="str">
        <f t="shared" si="118"/>
        <v/>
      </c>
      <c r="T677" s="39" t="str">
        <f t="shared" si="119"/>
        <v/>
      </c>
      <c r="U677" s="137" t="str">
        <f t="shared" si="120"/>
        <v/>
      </c>
      <c r="V677" s="24" t="str">
        <f>IF(B677="","",VLOOKUP(B677,'Tree height category'!$A$2:$E$83,5,FALSE))</f>
        <v/>
      </c>
      <c r="W677" s="137" t="str">
        <f t="shared" si="125"/>
        <v/>
      </c>
      <c r="X677" s="137" t="str">
        <f t="shared" si="126"/>
        <v/>
      </c>
      <c r="Y677" s="23" t="str">
        <f t="shared" si="121"/>
        <v/>
      </c>
      <c r="Z677" s="25" t="str">
        <f t="shared" si="122"/>
        <v/>
      </c>
      <c r="AA677" s="26" t="str">
        <f t="shared" si="123"/>
        <v/>
      </c>
      <c r="AB677" s="221" t="str">
        <f t="shared" si="124"/>
        <v/>
      </c>
      <c r="AC677" s="26" t="str">
        <f>IF(P677="","",('SEB Sheet'!$B$8*(AA677*P677)*(IF(C677="",1,C677))))</f>
        <v/>
      </c>
      <c r="AD677" s="158" t="str">
        <f>IF(P677="","",((AC677/'SEB Sheet'!$B$9*'SEB Sheet'!$B$5/1000*'SEB Sheet'!$B$7*'SEB Sheet'!$B$6))*1.055)</f>
        <v/>
      </c>
      <c r="AE677" s="146"/>
      <c r="AF677" s="146"/>
      <c r="AG677" s="147" t="str">
        <f>IF(B677="","",(VLOOKUP(B677,'Tree height category'!$A$2:$C$83,2,FALSE)))</f>
        <v/>
      </c>
      <c r="AH677" s="148" t="str">
        <f>IF(B677="","",(VLOOKUP(B677,'Tree height category'!$A$2:$C$83,3,FALSE)))</f>
        <v/>
      </c>
      <c r="AI677" s="161"/>
      <c r="AJ677" s="161"/>
      <c r="AK677" s="161"/>
      <c r="AL677" s="162" t="str">
        <f>IF(B677="","",(VLOOKUP(B677,'Tree height category'!$A$2:$G$77,7,FALSE)))</f>
        <v/>
      </c>
      <c r="AM677" s="163"/>
    </row>
    <row r="678" spans="1:39" x14ac:dyDescent="0.25">
      <c r="A678" s="154">
        <f t="shared" si="115"/>
        <v>672</v>
      </c>
      <c r="B678" s="203"/>
      <c r="C678" s="209"/>
      <c r="D678" s="208"/>
      <c r="E678" s="208"/>
      <c r="F678" s="208"/>
      <c r="G678" s="208"/>
      <c r="H678" s="208"/>
      <c r="I678" s="208"/>
      <c r="J678" s="208"/>
      <c r="K678" s="208"/>
      <c r="L678" s="208"/>
      <c r="M678" s="208"/>
      <c r="N678" s="207" t="str">
        <f>IF(V678="","",IF((VLOOKUP(V678,'Tree height category'!$E$2:$F$77,2,FALSE))=0,"",(VLOOKUP(V678,'Tree height category'!$E$2:$F$77,2,FALSE))))</f>
        <v/>
      </c>
      <c r="O678" s="207" t="str">
        <f>IF(B678="","",(IF('SEB Sheet'!B$11="","",VLOOKUP('SEB Sheet'!B$11,'IBRA %'!A$4:E$385,4,FALSE))))</f>
        <v/>
      </c>
      <c r="P678" s="27"/>
      <c r="Q678" s="136" t="str">
        <f t="shared" si="116"/>
        <v/>
      </c>
      <c r="R678" s="22">
        <f t="shared" si="117"/>
        <v>0</v>
      </c>
      <c r="S678" s="139" t="str">
        <f t="shared" si="118"/>
        <v/>
      </c>
      <c r="T678" s="39" t="str">
        <f t="shared" si="119"/>
        <v/>
      </c>
      <c r="U678" s="137" t="str">
        <f t="shared" si="120"/>
        <v/>
      </c>
      <c r="V678" s="24" t="str">
        <f>IF(B678="","",VLOOKUP(B678,'Tree height category'!$A$2:$E$83,5,FALSE))</f>
        <v/>
      </c>
      <c r="W678" s="137" t="str">
        <f t="shared" si="125"/>
        <v/>
      </c>
      <c r="X678" s="137" t="str">
        <f t="shared" si="126"/>
        <v/>
      </c>
      <c r="Y678" s="23" t="str">
        <f t="shared" si="121"/>
        <v/>
      </c>
      <c r="Z678" s="25" t="str">
        <f t="shared" si="122"/>
        <v/>
      </c>
      <c r="AA678" s="26" t="str">
        <f t="shared" si="123"/>
        <v/>
      </c>
      <c r="AB678" s="221" t="str">
        <f t="shared" si="124"/>
        <v/>
      </c>
      <c r="AC678" s="26" t="str">
        <f>IF(P678="","",('SEB Sheet'!$B$8*(AA678*P678)*(IF(C678="",1,C678))))</f>
        <v/>
      </c>
      <c r="AD678" s="158" t="str">
        <f>IF(P678="","",((AC678/'SEB Sheet'!$B$9*'SEB Sheet'!$B$5/1000*'SEB Sheet'!$B$7*'SEB Sheet'!$B$6))*1.055)</f>
        <v/>
      </c>
      <c r="AE678" s="146"/>
      <c r="AF678" s="146"/>
      <c r="AG678" s="147" t="str">
        <f>IF(B678="","",(VLOOKUP(B678,'Tree height category'!$A$2:$C$83,2,FALSE)))</f>
        <v/>
      </c>
      <c r="AH678" s="148" t="str">
        <f>IF(B678="","",(VLOOKUP(B678,'Tree height category'!$A$2:$C$83,3,FALSE)))</f>
        <v/>
      </c>
      <c r="AI678" s="161"/>
      <c r="AJ678" s="161"/>
      <c r="AK678" s="161"/>
      <c r="AL678" s="162" t="str">
        <f>IF(B678="","",(VLOOKUP(B678,'Tree height category'!$A$2:$G$77,7,FALSE)))</f>
        <v/>
      </c>
      <c r="AM678" s="163"/>
    </row>
    <row r="679" spans="1:39" x14ac:dyDescent="0.25">
      <c r="A679" s="154">
        <f t="shared" si="115"/>
        <v>673</v>
      </c>
      <c r="B679" s="203"/>
      <c r="C679" s="209"/>
      <c r="D679" s="208"/>
      <c r="E679" s="208"/>
      <c r="F679" s="208"/>
      <c r="G679" s="208"/>
      <c r="H679" s="208"/>
      <c r="I679" s="208"/>
      <c r="J679" s="208"/>
      <c r="K679" s="208"/>
      <c r="L679" s="208"/>
      <c r="M679" s="208"/>
      <c r="N679" s="207" t="str">
        <f>IF(V679="","",IF((VLOOKUP(V679,'Tree height category'!$E$2:$F$77,2,FALSE))=0,"",(VLOOKUP(V679,'Tree height category'!$E$2:$F$77,2,FALSE))))</f>
        <v/>
      </c>
      <c r="O679" s="207" t="str">
        <f>IF(B679="","",(IF('SEB Sheet'!B$11="","",VLOOKUP('SEB Sheet'!B$11,'IBRA %'!A$4:E$385,4,FALSE))))</f>
        <v/>
      </c>
      <c r="P679" s="27"/>
      <c r="Q679" s="136" t="str">
        <f t="shared" si="116"/>
        <v/>
      </c>
      <c r="R679" s="22">
        <f t="shared" si="117"/>
        <v>0</v>
      </c>
      <c r="S679" s="139" t="str">
        <f t="shared" si="118"/>
        <v/>
      </c>
      <c r="T679" s="39" t="str">
        <f t="shared" si="119"/>
        <v/>
      </c>
      <c r="U679" s="137" t="str">
        <f t="shared" si="120"/>
        <v/>
      </c>
      <c r="V679" s="24" t="str">
        <f>IF(B679="","",VLOOKUP(B679,'Tree height category'!$A$2:$E$83,5,FALSE))</f>
        <v/>
      </c>
      <c r="W679" s="137" t="str">
        <f t="shared" si="125"/>
        <v/>
      </c>
      <c r="X679" s="137" t="str">
        <f t="shared" si="126"/>
        <v/>
      </c>
      <c r="Y679" s="23" t="str">
        <f t="shared" si="121"/>
        <v/>
      </c>
      <c r="Z679" s="25" t="str">
        <f t="shared" si="122"/>
        <v/>
      </c>
      <c r="AA679" s="26" t="str">
        <f t="shared" si="123"/>
        <v/>
      </c>
      <c r="AB679" s="221" t="str">
        <f t="shared" si="124"/>
        <v/>
      </c>
      <c r="AC679" s="26" t="str">
        <f>IF(P679="","",('SEB Sheet'!$B$8*(AA679*P679)*(IF(C679="",1,C679))))</f>
        <v/>
      </c>
      <c r="AD679" s="158" t="str">
        <f>IF(P679="","",((AC679/'SEB Sheet'!$B$9*'SEB Sheet'!$B$5/1000*'SEB Sheet'!$B$7*'SEB Sheet'!$B$6))*1.055)</f>
        <v/>
      </c>
      <c r="AE679" s="146"/>
      <c r="AF679" s="146"/>
      <c r="AG679" s="147" t="str">
        <f>IF(B679="","",(VLOOKUP(B679,'Tree height category'!$A$2:$C$83,2,FALSE)))</f>
        <v/>
      </c>
      <c r="AH679" s="148" t="str">
        <f>IF(B679="","",(VLOOKUP(B679,'Tree height category'!$A$2:$C$83,3,FALSE)))</f>
        <v/>
      </c>
      <c r="AI679" s="161"/>
      <c r="AJ679" s="161"/>
      <c r="AK679" s="161"/>
      <c r="AL679" s="162" t="str">
        <f>IF(B679="","",(VLOOKUP(B679,'Tree height category'!$A$2:$G$77,7,FALSE)))</f>
        <v/>
      </c>
      <c r="AM679" s="163"/>
    </row>
    <row r="680" spans="1:39" x14ac:dyDescent="0.25">
      <c r="A680" s="154">
        <f t="shared" si="115"/>
        <v>674</v>
      </c>
      <c r="B680" s="203"/>
      <c r="C680" s="209"/>
      <c r="D680" s="208"/>
      <c r="E680" s="208"/>
      <c r="F680" s="208"/>
      <c r="G680" s="208"/>
      <c r="H680" s="208"/>
      <c r="I680" s="208"/>
      <c r="J680" s="208"/>
      <c r="K680" s="208"/>
      <c r="L680" s="208"/>
      <c r="M680" s="208"/>
      <c r="N680" s="207" t="str">
        <f>IF(V680="","",IF((VLOOKUP(V680,'Tree height category'!$E$2:$F$77,2,FALSE))=0,"",(VLOOKUP(V680,'Tree height category'!$E$2:$F$77,2,FALSE))))</f>
        <v/>
      </c>
      <c r="O680" s="207" t="str">
        <f>IF(B680="","",(IF('SEB Sheet'!B$11="","",VLOOKUP('SEB Sheet'!B$11,'IBRA %'!A$4:E$385,4,FALSE))))</f>
        <v/>
      </c>
      <c r="P680" s="27"/>
      <c r="Q680" s="136" t="str">
        <f t="shared" si="116"/>
        <v/>
      </c>
      <c r="R680" s="22">
        <f t="shared" si="117"/>
        <v>0</v>
      </c>
      <c r="S680" s="139" t="str">
        <f t="shared" si="118"/>
        <v/>
      </c>
      <c r="T680" s="39" t="str">
        <f t="shared" si="119"/>
        <v/>
      </c>
      <c r="U680" s="137" t="str">
        <f t="shared" si="120"/>
        <v/>
      </c>
      <c r="V680" s="24" t="str">
        <f>IF(B680="","",VLOOKUP(B680,'Tree height category'!$A$2:$E$83,5,FALSE))</f>
        <v/>
      </c>
      <c r="W680" s="137" t="str">
        <f t="shared" si="125"/>
        <v/>
      </c>
      <c r="X680" s="137" t="str">
        <f t="shared" si="126"/>
        <v/>
      </c>
      <c r="Y680" s="23" t="str">
        <f t="shared" si="121"/>
        <v/>
      </c>
      <c r="Z680" s="25" t="str">
        <f t="shared" si="122"/>
        <v/>
      </c>
      <c r="AA680" s="26" t="str">
        <f t="shared" si="123"/>
        <v/>
      </c>
      <c r="AB680" s="221" t="str">
        <f t="shared" si="124"/>
        <v/>
      </c>
      <c r="AC680" s="26" t="str">
        <f>IF(P680="","",('SEB Sheet'!$B$8*(AA680*P680)*(IF(C680="",1,C680))))</f>
        <v/>
      </c>
      <c r="AD680" s="158" t="str">
        <f>IF(P680="","",((AC680/'SEB Sheet'!$B$9*'SEB Sheet'!$B$5/1000*'SEB Sheet'!$B$7*'SEB Sheet'!$B$6))*1.055)</f>
        <v/>
      </c>
      <c r="AE680" s="146"/>
      <c r="AF680" s="146"/>
      <c r="AG680" s="147" t="str">
        <f>IF(B680="","",(VLOOKUP(B680,'Tree height category'!$A$2:$C$83,2,FALSE)))</f>
        <v/>
      </c>
      <c r="AH680" s="148" t="str">
        <f>IF(B680="","",(VLOOKUP(B680,'Tree height category'!$A$2:$C$83,3,FALSE)))</f>
        <v/>
      </c>
      <c r="AI680" s="161"/>
      <c r="AJ680" s="161"/>
      <c r="AK680" s="161"/>
      <c r="AL680" s="162" t="str">
        <f>IF(B680="","",(VLOOKUP(B680,'Tree height category'!$A$2:$G$77,7,FALSE)))</f>
        <v/>
      </c>
      <c r="AM680" s="163"/>
    </row>
    <row r="681" spans="1:39" x14ac:dyDescent="0.25">
      <c r="A681" s="154">
        <f t="shared" ref="A681:A744" si="127">A680+1</f>
        <v>675</v>
      </c>
      <c r="B681" s="203"/>
      <c r="C681" s="209"/>
      <c r="D681" s="208"/>
      <c r="E681" s="208"/>
      <c r="F681" s="208"/>
      <c r="G681" s="208"/>
      <c r="H681" s="208"/>
      <c r="I681" s="208"/>
      <c r="J681" s="208"/>
      <c r="K681" s="208"/>
      <c r="L681" s="208"/>
      <c r="M681" s="208"/>
      <c r="N681" s="207" t="str">
        <f>IF(V681="","",IF((VLOOKUP(V681,'Tree height category'!$E$2:$F$77,2,FALSE))=0,"",(VLOOKUP(V681,'Tree height category'!$E$2:$F$77,2,FALSE))))</f>
        <v/>
      </c>
      <c r="O681" s="207" t="str">
        <f>IF(B681="","",(IF('SEB Sheet'!B$11="","",VLOOKUP('SEB Sheet'!B$11,'IBRA %'!A$4:E$385,4,FALSE))))</f>
        <v/>
      </c>
      <c r="P681" s="27"/>
      <c r="Q681" s="136" t="str">
        <f t="shared" si="116"/>
        <v/>
      </c>
      <c r="R681" s="22">
        <f t="shared" si="117"/>
        <v>0</v>
      </c>
      <c r="S681" s="139" t="str">
        <f t="shared" si="118"/>
        <v/>
      </c>
      <c r="T681" s="39" t="str">
        <f t="shared" si="119"/>
        <v/>
      </c>
      <c r="U681" s="137" t="str">
        <f t="shared" si="120"/>
        <v/>
      </c>
      <c r="V681" s="24" t="str">
        <f>IF(B681="","",VLOOKUP(B681,'Tree height category'!$A$2:$E$83,5,FALSE))</f>
        <v/>
      </c>
      <c r="W681" s="137" t="str">
        <f t="shared" si="125"/>
        <v/>
      </c>
      <c r="X681" s="137" t="str">
        <f t="shared" si="126"/>
        <v/>
      </c>
      <c r="Y681" s="23" t="str">
        <f t="shared" si="121"/>
        <v/>
      </c>
      <c r="Z681" s="25" t="str">
        <f t="shared" si="122"/>
        <v/>
      </c>
      <c r="AA681" s="26" t="str">
        <f t="shared" si="123"/>
        <v/>
      </c>
      <c r="AB681" s="221" t="str">
        <f t="shared" si="124"/>
        <v/>
      </c>
      <c r="AC681" s="26" t="str">
        <f>IF(P681="","",('SEB Sheet'!$B$8*(AA681*P681)*(IF(C681="",1,C681))))</f>
        <v/>
      </c>
      <c r="AD681" s="158" t="str">
        <f>IF(P681="","",((AC681/'SEB Sheet'!$B$9*'SEB Sheet'!$B$5/1000*'SEB Sheet'!$B$7*'SEB Sheet'!$B$6))*1.055)</f>
        <v/>
      </c>
      <c r="AE681" s="146"/>
      <c r="AF681" s="146"/>
      <c r="AG681" s="147" t="str">
        <f>IF(B681="","",(VLOOKUP(B681,'Tree height category'!$A$2:$C$83,2,FALSE)))</f>
        <v/>
      </c>
      <c r="AH681" s="148" t="str">
        <f>IF(B681="","",(VLOOKUP(B681,'Tree height category'!$A$2:$C$83,3,FALSE)))</f>
        <v/>
      </c>
      <c r="AI681" s="161"/>
      <c r="AJ681" s="161"/>
      <c r="AK681" s="161"/>
      <c r="AL681" s="162" t="str">
        <f>IF(B681="","",(VLOOKUP(B681,'Tree height category'!$A$2:$G$77,7,FALSE)))</f>
        <v/>
      </c>
      <c r="AM681" s="163"/>
    </row>
    <row r="682" spans="1:39" x14ac:dyDescent="0.25">
      <c r="A682" s="154">
        <f t="shared" si="127"/>
        <v>676</v>
      </c>
      <c r="B682" s="203"/>
      <c r="C682" s="209"/>
      <c r="D682" s="208"/>
      <c r="E682" s="208"/>
      <c r="F682" s="208"/>
      <c r="G682" s="208"/>
      <c r="H682" s="208"/>
      <c r="I682" s="208"/>
      <c r="J682" s="208"/>
      <c r="K682" s="208"/>
      <c r="L682" s="208"/>
      <c r="M682" s="208"/>
      <c r="N682" s="207" t="str">
        <f>IF(V682="","",IF((VLOOKUP(V682,'Tree height category'!$E$2:$F$77,2,FALSE))=0,"",(VLOOKUP(V682,'Tree height category'!$E$2:$F$77,2,FALSE))))</f>
        <v/>
      </c>
      <c r="O682" s="207" t="str">
        <f>IF(B682="","",(IF('SEB Sheet'!B$11="","",VLOOKUP('SEB Sheet'!B$11,'IBRA %'!A$4:E$385,4,FALSE))))</f>
        <v/>
      </c>
      <c r="P682" s="27"/>
      <c r="Q682" s="136" t="str">
        <f t="shared" si="116"/>
        <v/>
      </c>
      <c r="R682" s="22">
        <f t="shared" si="117"/>
        <v>0</v>
      </c>
      <c r="S682" s="139" t="str">
        <f t="shared" si="118"/>
        <v/>
      </c>
      <c r="T682" s="39" t="str">
        <f t="shared" si="119"/>
        <v/>
      </c>
      <c r="U682" s="137" t="str">
        <f t="shared" si="120"/>
        <v/>
      </c>
      <c r="V682" s="24" t="str">
        <f>IF(B682="","",VLOOKUP(B682,'Tree height category'!$A$2:$E$83,5,FALSE))</f>
        <v/>
      </c>
      <c r="W682" s="137" t="str">
        <f t="shared" si="125"/>
        <v/>
      </c>
      <c r="X682" s="137" t="str">
        <f t="shared" si="126"/>
        <v/>
      </c>
      <c r="Y682" s="23" t="str">
        <f t="shared" si="121"/>
        <v/>
      </c>
      <c r="Z682" s="25" t="str">
        <f t="shared" si="122"/>
        <v/>
      </c>
      <c r="AA682" s="26" t="str">
        <f t="shared" si="123"/>
        <v/>
      </c>
      <c r="AB682" s="221" t="str">
        <f t="shared" si="124"/>
        <v/>
      </c>
      <c r="AC682" s="26" t="str">
        <f>IF(P682="","",('SEB Sheet'!$B$8*(AA682*P682)*(IF(C682="",1,C682))))</f>
        <v/>
      </c>
      <c r="AD682" s="158" t="str">
        <f>IF(P682="","",((AC682/'SEB Sheet'!$B$9*'SEB Sheet'!$B$5/1000*'SEB Sheet'!$B$7*'SEB Sheet'!$B$6))*1.055)</f>
        <v/>
      </c>
      <c r="AE682" s="146"/>
      <c r="AF682" s="146"/>
      <c r="AG682" s="147" t="str">
        <f>IF(B682="","",(VLOOKUP(B682,'Tree height category'!$A$2:$C$83,2,FALSE)))</f>
        <v/>
      </c>
      <c r="AH682" s="148" t="str">
        <f>IF(B682="","",(VLOOKUP(B682,'Tree height category'!$A$2:$C$83,3,FALSE)))</f>
        <v/>
      </c>
      <c r="AI682" s="161"/>
      <c r="AJ682" s="161"/>
      <c r="AK682" s="161"/>
      <c r="AL682" s="162" t="str">
        <f>IF(B682="","",(VLOOKUP(B682,'Tree height category'!$A$2:$G$77,7,FALSE)))</f>
        <v/>
      </c>
      <c r="AM682" s="163"/>
    </row>
    <row r="683" spans="1:39" x14ac:dyDescent="0.25">
      <c r="A683" s="154">
        <f t="shared" si="127"/>
        <v>677</v>
      </c>
      <c r="B683" s="203"/>
      <c r="C683" s="209"/>
      <c r="D683" s="208"/>
      <c r="E683" s="208"/>
      <c r="F683" s="208"/>
      <c r="G683" s="208"/>
      <c r="H683" s="208"/>
      <c r="I683" s="208"/>
      <c r="J683" s="208"/>
      <c r="K683" s="208"/>
      <c r="L683" s="208"/>
      <c r="M683" s="208"/>
      <c r="N683" s="207" t="str">
        <f>IF(V683="","",IF((VLOOKUP(V683,'Tree height category'!$E$2:$F$77,2,FALSE))=0,"",(VLOOKUP(V683,'Tree height category'!$E$2:$F$77,2,FALSE))))</f>
        <v/>
      </c>
      <c r="O683" s="207" t="str">
        <f>IF(B683="","",(IF('SEB Sheet'!B$11="","",VLOOKUP('SEB Sheet'!B$11,'IBRA %'!A$4:E$385,4,FALSE))))</f>
        <v/>
      </c>
      <c r="P683" s="27"/>
      <c r="Q683" s="136" t="str">
        <f t="shared" si="116"/>
        <v/>
      </c>
      <c r="R683" s="22">
        <f t="shared" si="117"/>
        <v>0</v>
      </c>
      <c r="S683" s="139" t="str">
        <f t="shared" si="118"/>
        <v/>
      </c>
      <c r="T683" s="39" t="str">
        <f t="shared" si="119"/>
        <v/>
      </c>
      <c r="U683" s="137" t="str">
        <f t="shared" si="120"/>
        <v/>
      </c>
      <c r="V683" s="24" t="str">
        <f>IF(B683="","",VLOOKUP(B683,'Tree height category'!$A$2:$E$83,5,FALSE))</f>
        <v/>
      </c>
      <c r="W683" s="137" t="str">
        <f t="shared" si="125"/>
        <v/>
      </c>
      <c r="X683" s="137" t="str">
        <f t="shared" si="126"/>
        <v/>
      </c>
      <c r="Y683" s="23" t="str">
        <f t="shared" si="121"/>
        <v/>
      </c>
      <c r="Z683" s="25" t="str">
        <f t="shared" si="122"/>
        <v/>
      </c>
      <c r="AA683" s="26" t="str">
        <f t="shared" si="123"/>
        <v/>
      </c>
      <c r="AB683" s="221" t="str">
        <f t="shared" si="124"/>
        <v/>
      </c>
      <c r="AC683" s="26" t="str">
        <f>IF(P683="","",('SEB Sheet'!$B$8*(AA683*P683)*(IF(C683="",1,C683))))</f>
        <v/>
      </c>
      <c r="AD683" s="158" t="str">
        <f>IF(P683="","",((AC683/'SEB Sheet'!$B$9*'SEB Sheet'!$B$5/1000*'SEB Sheet'!$B$7*'SEB Sheet'!$B$6))*1.055)</f>
        <v/>
      </c>
      <c r="AE683" s="146"/>
      <c r="AF683" s="146"/>
      <c r="AG683" s="147" t="str">
        <f>IF(B683="","",(VLOOKUP(B683,'Tree height category'!$A$2:$C$83,2,FALSE)))</f>
        <v/>
      </c>
      <c r="AH683" s="148" t="str">
        <f>IF(B683="","",(VLOOKUP(B683,'Tree height category'!$A$2:$C$83,3,FALSE)))</f>
        <v/>
      </c>
      <c r="AI683" s="161"/>
      <c r="AJ683" s="161"/>
      <c r="AK683" s="161"/>
      <c r="AL683" s="162" t="str">
        <f>IF(B683="","",(VLOOKUP(B683,'Tree height category'!$A$2:$G$77,7,FALSE)))</f>
        <v/>
      </c>
      <c r="AM683" s="163"/>
    </row>
    <row r="684" spans="1:39" x14ac:dyDescent="0.25">
      <c r="A684" s="154">
        <f t="shared" si="127"/>
        <v>678</v>
      </c>
      <c r="B684" s="203"/>
      <c r="C684" s="209"/>
      <c r="D684" s="208"/>
      <c r="E684" s="208"/>
      <c r="F684" s="208"/>
      <c r="G684" s="208"/>
      <c r="H684" s="208"/>
      <c r="I684" s="208"/>
      <c r="J684" s="208"/>
      <c r="K684" s="208"/>
      <c r="L684" s="208"/>
      <c r="M684" s="208"/>
      <c r="N684" s="207" t="str">
        <f>IF(V684="","",IF((VLOOKUP(V684,'Tree height category'!$E$2:$F$77,2,FALSE))=0,"",(VLOOKUP(V684,'Tree height category'!$E$2:$F$77,2,FALSE))))</f>
        <v/>
      </c>
      <c r="O684" s="207" t="str">
        <f>IF(B684="","",(IF('SEB Sheet'!B$11="","",VLOOKUP('SEB Sheet'!B$11,'IBRA %'!A$4:E$385,4,FALSE))))</f>
        <v/>
      </c>
      <c r="P684" s="27"/>
      <c r="Q684" s="136" t="str">
        <f t="shared" si="116"/>
        <v/>
      </c>
      <c r="R684" s="22">
        <f t="shared" si="117"/>
        <v>0</v>
      </c>
      <c r="S684" s="139" t="str">
        <f t="shared" si="118"/>
        <v/>
      </c>
      <c r="T684" s="39" t="str">
        <f t="shared" si="119"/>
        <v/>
      </c>
      <c r="U684" s="137" t="str">
        <f t="shared" si="120"/>
        <v/>
      </c>
      <c r="V684" s="24" t="str">
        <f>IF(B684="","",VLOOKUP(B684,'Tree height category'!$A$2:$E$83,5,FALSE))</f>
        <v/>
      </c>
      <c r="W684" s="137" t="str">
        <f t="shared" si="125"/>
        <v/>
      </c>
      <c r="X684" s="137" t="str">
        <f t="shared" si="126"/>
        <v/>
      </c>
      <c r="Y684" s="23" t="str">
        <f t="shared" si="121"/>
        <v/>
      </c>
      <c r="Z684" s="25" t="str">
        <f t="shared" si="122"/>
        <v/>
      </c>
      <c r="AA684" s="26" t="str">
        <f t="shared" si="123"/>
        <v/>
      </c>
      <c r="AB684" s="221" t="str">
        <f t="shared" si="124"/>
        <v/>
      </c>
      <c r="AC684" s="26" t="str">
        <f>IF(P684="","",('SEB Sheet'!$B$8*(AA684*P684)*(IF(C684="",1,C684))))</f>
        <v/>
      </c>
      <c r="AD684" s="158" t="str">
        <f>IF(P684="","",((AC684/'SEB Sheet'!$B$9*'SEB Sheet'!$B$5/1000*'SEB Sheet'!$B$7*'SEB Sheet'!$B$6))*1.055)</f>
        <v/>
      </c>
      <c r="AE684" s="146"/>
      <c r="AF684" s="146"/>
      <c r="AG684" s="147" t="str">
        <f>IF(B684="","",(VLOOKUP(B684,'Tree height category'!$A$2:$C$83,2,FALSE)))</f>
        <v/>
      </c>
      <c r="AH684" s="148" t="str">
        <f>IF(B684="","",(VLOOKUP(B684,'Tree height category'!$A$2:$C$83,3,FALSE)))</f>
        <v/>
      </c>
      <c r="AI684" s="161"/>
      <c r="AJ684" s="161"/>
      <c r="AK684" s="161"/>
      <c r="AL684" s="162" t="str">
        <f>IF(B684="","",(VLOOKUP(B684,'Tree height category'!$A$2:$G$77,7,FALSE)))</f>
        <v/>
      </c>
      <c r="AM684" s="163"/>
    </row>
    <row r="685" spans="1:39" x14ac:dyDescent="0.25">
      <c r="A685" s="154">
        <f t="shared" si="127"/>
        <v>679</v>
      </c>
      <c r="B685" s="203"/>
      <c r="C685" s="209"/>
      <c r="D685" s="208"/>
      <c r="E685" s="208"/>
      <c r="F685" s="208"/>
      <c r="G685" s="208"/>
      <c r="H685" s="208"/>
      <c r="I685" s="208"/>
      <c r="J685" s="208"/>
      <c r="K685" s="208"/>
      <c r="L685" s="208"/>
      <c r="M685" s="208"/>
      <c r="N685" s="207" t="str">
        <f>IF(V685="","",IF((VLOOKUP(V685,'Tree height category'!$E$2:$F$77,2,FALSE))=0,"",(VLOOKUP(V685,'Tree height category'!$E$2:$F$77,2,FALSE))))</f>
        <v/>
      </c>
      <c r="O685" s="207" t="str">
        <f>IF(B685="","",(IF('SEB Sheet'!B$11="","",VLOOKUP('SEB Sheet'!B$11,'IBRA %'!A$4:E$385,4,FALSE))))</f>
        <v/>
      </c>
      <c r="P685" s="27"/>
      <c r="Q685" s="136" t="str">
        <f t="shared" si="116"/>
        <v/>
      </c>
      <c r="R685" s="22">
        <f t="shared" si="117"/>
        <v>0</v>
      </c>
      <c r="S685" s="139" t="str">
        <f t="shared" si="118"/>
        <v/>
      </c>
      <c r="T685" s="39" t="str">
        <f t="shared" si="119"/>
        <v/>
      </c>
      <c r="U685" s="137" t="str">
        <f t="shared" si="120"/>
        <v/>
      </c>
      <c r="V685" s="24" t="str">
        <f>IF(B685="","",VLOOKUP(B685,'Tree height category'!$A$2:$E$83,5,FALSE))</f>
        <v/>
      </c>
      <c r="W685" s="137" t="str">
        <f t="shared" si="125"/>
        <v/>
      </c>
      <c r="X685" s="137" t="str">
        <f t="shared" si="126"/>
        <v/>
      </c>
      <c r="Y685" s="23" t="str">
        <f t="shared" si="121"/>
        <v/>
      </c>
      <c r="Z685" s="25" t="str">
        <f t="shared" si="122"/>
        <v/>
      </c>
      <c r="AA685" s="26" t="str">
        <f t="shared" si="123"/>
        <v/>
      </c>
      <c r="AB685" s="221" t="str">
        <f t="shared" si="124"/>
        <v/>
      </c>
      <c r="AC685" s="26" t="str">
        <f>IF(P685="","",('SEB Sheet'!$B$8*(AA685*P685)*(IF(C685="",1,C685))))</f>
        <v/>
      </c>
      <c r="AD685" s="158" t="str">
        <f>IF(P685="","",((AC685/'SEB Sheet'!$B$9*'SEB Sheet'!$B$5/1000*'SEB Sheet'!$B$7*'SEB Sheet'!$B$6))*1.055)</f>
        <v/>
      </c>
      <c r="AE685" s="146"/>
      <c r="AF685" s="146"/>
      <c r="AG685" s="147" t="str">
        <f>IF(B685="","",(VLOOKUP(B685,'Tree height category'!$A$2:$C$83,2,FALSE)))</f>
        <v/>
      </c>
      <c r="AH685" s="148" t="str">
        <f>IF(B685="","",(VLOOKUP(B685,'Tree height category'!$A$2:$C$83,3,FALSE)))</f>
        <v/>
      </c>
      <c r="AI685" s="161"/>
      <c r="AJ685" s="161"/>
      <c r="AK685" s="161"/>
      <c r="AL685" s="162" t="str">
        <f>IF(B685="","",(VLOOKUP(B685,'Tree height category'!$A$2:$G$77,7,FALSE)))</f>
        <v/>
      </c>
      <c r="AM685" s="163"/>
    </row>
    <row r="686" spans="1:39" x14ac:dyDescent="0.25">
      <c r="A686" s="154">
        <f t="shared" si="127"/>
        <v>680</v>
      </c>
      <c r="B686" s="203"/>
      <c r="C686" s="209"/>
      <c r="D686" s="208"/>
      <c r="E686" s="208"/>
      <c r="F686" s="208"/>
      <c r="G686" s="208"/>
      <c r="H686" s="208"/>
      <c r="I686" s="208"/>
      <c r="J686" s="208"/>
      <c r="K686" s="208"/>
      <c r="L686" s="208"/>
      <c r="M686" s="208"/>
      <c r="N686" s="207" t="str">
        <f>IF(V686="","",IF((VLOOKUP(V686,'Tree height category'!$E$2:$F$77,2,FALSE))=0,"",(VLOOKUP(V686,'Tree height category'!$E$2:$F$77,2,FALSE))))</f>
        <v/>
      </c>
      <c r="O686" s="207" t="str">
        <f>IF(B686="","",(IF('SEB Sheet'!B$11="","",VLOOKUP('SEB Sheet'!B$11,'IBRA %'!A$4:E$385,4,FALSE))))</f>
        <v/>
      </c>
      <c r="P686" s="27"/>
      <c r="Q686" s="136" t="str">
        <f t="shared" si="116"/>
        <v/>
      </c>
      <c r="R686" s="22">
        <f t="shared" si="117"/>
        <v>0</v>
      </c>
      <c r="S686" s="139" t="str">
        <f t="shared" si="118"/>
        <v/>
      </c>
      <c r="T686" s="39" t="str">
        <f t="shared" si="119"/>
        <v/>
      </c>
      <c r="U686" s="137" t="str">
        <f t="shared" si="120"/>
        <v/>
      </c>
      <c r="V686" s="24" t="str">
        <f>IF(B686="","",VLOOKUP(B686,'Tree height category'!$A$2:$E$83,5,FALSE))</f>
        <v/>
      </c>
      <c r="W686" s="137" t="str">
        <f t="shared" si="125"/>
        <v/>
      </c>
      <c r="X686" s="137" t="str">
        <f t="shared" si="126"/>
        <v/>
      </c>
      <c r="Y686" s="23" t="str">
        <f t="shared" si="121"/>
        <v/>
      </c>
      <c r="Z686" s="25" t="str">
        <f t="shared" si="122"/>
        <v/>
      </c>
      <c r="AA686" s="26" t="str">
        <f t="shared" si="123"/>
        <v/>
      </c>
      <c r="AB686" s="221" t="str">
        <f t="shared" si="124"/>
        <v/>
      </c>
      <c r="AC686" s="26" t="str">
        <f>IF(P686="","",('SEB Sheet'!$B$8*(AA686*P686)*(IF(C686="",1,C686))))</f>
        <v/>
      </c>
      <c r="AD686" s="158" t="str">
        <f>IF(P686="","",((AC686/'SEB Sheet'!$B$9*'SEB Sheet'!$B$5/1000*'SEB Sheet'!$B$7*'SEB Sheet'!$B$6))*1.055)</f>
        <v/>
      </c>
      <c r="AE686" s="146"/>
      <c r="AF686" s="146"/>
      <c r="AG686" s="147" t="str">
        <f>IF(B686="","",(VLOOKUP(B686,'Tree height category'!$A$2:$C$83,2,FALSE)))</f>
        <v/>
      </c>
      <c r="AH686" s="148" t="str">
        <f>IF(B686="","",(VLOOKUP(B686,'Tree height category'!$A$2:$C$83,3,FALSE)))</f>
        <v/>
      </c>
      <c r="AI686" s="161"/>
      <c r="AJ686" s="161"/>
      <c r="AK686" s="161"/>
      <c r="AL686" s="162" t="str">
        <f>IF(B686="","",(VLOOKUP(B686,'Tree height category'!$A$2:$G$77,7,FALSE)))</f>
        <v/>
      </c>
      <c r="AM686" s="163"/>
    </row>
    <row r="687" spans="1:39" x14ac:dyDescent="0.25">
      <c r="A687" s="154">
        <f t="shared" si="127"/>
        <v>681</v>
      </c>
      <c r="B687" s="203"/>
      <c r="C687" s="209"/>
      <c r="D687" s="208"/>
      <c r="E687" s="208"/>
      <c r="F687" s="208"/>
      <c r="G687" s="208"/>
      <c r="H687" s="208"/>
      <c r="I687" s="208"/>
      <c r="J687" s="208"/>
      <c r="K687" s="208"/>
      <c r="L687" s="208"/>
      <c r="M687" s="208"/>
      <c r="N687" s="207" t="str">
        <f>IF(V687="","",IF((VLOOKUP(V687,'Tree height category'!$E$2:$F$77,2,FALSE))=0,"",(VLOOKUP(V687,'Tree height category'!$E$2:$F$77,2,FALSE))))</f>
        <v/>
      </c>
      <c r="O687" s="207" t="str">
        <f>IF(B687="","",(IF('SEB Sheet'!B$11="","",VLOOKUP('SEB Sheet'!B$11,'IBRA %'!A$4:E$385,4,FALSE))))</f>
        <v/>
      </c>
      <c r="P687" s="27"/>
      <c r="Q687" s="136" t="str">
        <f t="shared" si="116"/>
        <v/>
      </c>
      <c r="R687" s="22">
        <f t="shared" si="117"/>
        <v>0</v>
      </c>
      <c r="S687" s="139" t="str">
        <f t="shared" si="118"/>
        <v/>
      </c>
      <c r="T687" s="39" t="str">
        <f t="shared" si="119"/>
        <v/>
      </c>
      <c r="U687" s="137" t="str">
        <f t="shared" si="120"/>
        <v/>
      </c>
      <c r="V687" s="24" t="str">
        <f>IF(B687="","",VLOOKUP(B687,'Tree height category'!$A$2:$E$83,5,FALSE))</f>
        <v/>
      </c>
      <c r="W687" s="137" t="str">
        <f t="shared" si="125"/>
        <v/>
      </c>
      <c r="X687" s="137" t="str">
        <f t="shared" si="126"/>
        <v/>
      </c>
      <c r="Y687" s="23" t="str">
        <f t="shared" si="121"/>
        <v/>
      </c>
      <c r="Z687" s="25" t="str">
        <f t="shared" si="122"/>
        <v/>
      </c>
      <c r="AA687" s="26" t="str">
        <f t="shared" si="123"/>
        <v/>
      </c>
      <c r="AB687" s="221" t="str">
        <f t="shared" si="124"/>
        <v/>
      </c>
      <c r="AC687" s="26" t="str">
        <f>IF(P687="","",('SEB Sheet'!$B$8*(AA687*P687)*(IF(C687="",1,C687))))</f>
        <v/>
      </c>
      <c r="AD687" s="158" t="str">
        <f>IF(P687="","",((AC687/'SEB Sheet'!$B$9*'SEB Sheet'!$B$5/1000*'SEB Sheet'!$B$7*'SEB Sheet'!$B$6))*1.055)</f>
        <v/>
      </c>
      <c r="AE687" s="146"/>
      <c r="AF687" s="146"/>
      <c r="AG687" s="147" t="str">
        <f>IF(B687="","",(VLOOKUP(B687,'Tree height category'!$A$2:$C$83,2,FALSE)))</f>
        <v/>
      </c>
      <c r="AH687" s="148" t="str">
        <f>IF(B687="","",(VLOOKUP(B687,'Tree height category'!$A$2:$C$83,3,FALSE)))</f>
        <v/>
      </c>
      <c r="AI687" s="161"/>
      <c r="AJ687" s="161"/>
      <c r="AK687" s="161"/>
      <c r="AL687" s="162" t="str">
        <f>IF(B687="","",(VLOOKUP(B687,'Tree height category'!$A$2:$G$77,7,FALSE)))</f>
        <v/>
      </c>
      <c r="AM687" s="163"/>
    </row>
    <row r="688" spans="1:39" x14ac:dyDescent="0.25">
      <c r="A688" s="154">
        <f t="shared" si="127"/>
        <v>682</v>
      </c>
      <c r="B688" s="203"/>
      <c r="C688" s="209"/>
      <c r="D688" s="208"/>
      <c r="E688" s="208"/>
      <c r="F688" s="208"/>
      <c r="G688" s="208"/>
      <c r="H688" s="208"/>
      <c r="I688" s="208"/>
      <c r="J688" s="208"/>
      <c r="K688" s="208"/>
      <c r="L688" s="208"/>
      <c r="M688" s="208"/>
      <c r="N688" s="207" t="str">
        <f>IF(V688="","",IF((VLOOKUP(V688,'Tree height category'!$E$2:$F$77,2,FALSE))=0,"",(VLOOKUP(V688,'Tree height category'!$E$2:$F$77,2,FALSE))))</f>
        <v/>
      </c>
      <c r="O688" s="207" t="str">
        <f>IF(B688="","",(IF('SEB Sheet'!B$11="","",VLOOKUP('SEB Sheet'!B$11,'IBRA %'!A$4:E$385,4,FALSE))))</f>
        <v/>
      </c>
      <c r="P688" s="27"/>
      <c r="Q688" s="136" t="str">
        <f t="shared" si="116"/>
        <v/>
      </c>
      <c r="R688" s="22">
        <f t="shared" si="117"/>
        <v>0</v>
      </c>
      <c r="S688" s="139" t="str">
        <f t="shared" si="118"/>
        <v/>
      </c>
      <c r="T688" s="39" t="str">
        <f t="shared" si="119"/>
        <v/>
      </c>
      <c r="U688" s="137" t="str">
        <f t="shared" si="120"/>
        <v/>
      </c>
      <c r="V688" s="24" t="str">
        <f>IF(B688="","",VLOOKUP(B688,'Tree height category'!$A$2:$E$83,5,FALSE))</f>
        <v/>
      </c>
      <c r="W688" s="137" t="str">
        <f t="shared" si="125"/>
        <v/>
      </c>
      <c r="X688" s="137" t="str">
        <f t="shared" si="126"/>
        <v/>
      </c>
      <c r="Y688" s="23" t="str">
        <f t="shared" si="121"/>
        <v/>
      </c>
      <c r="Z688" s="25" t="str">
        <f t="shared" si="122"/>
        <v/>
      </c>
      <c r="AA688" s="26" t="str">
        <f t="shared" si="123"/>
        <v/>
      </c>
      <c r="AB688" s="221" t="str">
        <f t="shared" si="124"/>
        <v/>
      </c>
      <c r="AC688" s="26" t="str">
        <f>IF(P688="","",('SEB Sheet'!$B$8*(AA688*P688)*(IF(C688="",1,C688))))</f>
        <v/>
      </c>
      <c r="AD688" s="158" t="str">
        <f>IF(P688="","",((AC688/'SEB Sheet'!$B$9*'SEB Sheet'!$B$5/1000*'SEB Sheet'!$B$7*'SEB Sheet'!$B$6))*1.055)</f>
        <v/>
      </c>
      <c r="AE688" s="146"/>
      <c r="AF688" s="146"/>
      <c r="AG688" s="147" t="str">
        <f>IF(B688="","",(VLOOKUP(B688,'Tree height category'!$A$2:$C$83,2,FALSE)))</f>
        <v/>
      </c>
      <c r="AH688" s="148" t="str">
        <f>IF(B688="","",(VLOOKUP(B688,'Tree height category'!$A$2:$C$83,3,FALSE)))</f>
        <v/>
      </c>
      <c r="AI688" s="161"/>
      <c r="AJ688" s="161"/>
      <c r="AK688" s="161"/>
      <c r="AL688" s="162" t="str">
        <f>IF(B688="","",(VLOOKUP(B688,'Tree height category'!$A$2:$G$77,7,FALSE)))</f>
        <v/>
      </c>
      <c r="AM688" s="163"/>
    </row>
    <row r="689" spans="1:39" x14ac:dyDescent="0.25">
      <c r="A689" s="154">
        <f t="shared" si="127"/>
        <v>683</v>
      </c>
      <c r="B689" s="203"/>
      <c r="C689" s="209"/>
      <c r="D689" s="208"/>
      <c r="E689" s="208"/>
      <c r="F689" s="208"/>
      <c r="G689" s="208"/>
      <c r="H689" s="208"/>
      <c r="I689" s="208"/>
      <c r="J689" s="208"/>
      <c r="K689" s="208"/>
      <c r="L689" s="208"/>
      <c r="M689" s="208"/>
      <c r="N689" s="207" t="str">
        <f>IF(V689="","",IF((VLOOKUP(V689,'Tree height category'!$E$2:$F$77,2,FALSE))=0,"",(VLOOKUP(V689,'Tree height category'!$E$2:$F$77,2,FALSE))))</f>
        <v/>
      </c>
      <c r="O689" s="207" t="str">
        <f>IF(B689="","",(IF('SEB Sheet'!B$11="","",VLOOKUP('SEB Sheet'!B$11,'IBRA %'!A$4:E$385,4,FALSE))))</f>
        <v/>
      </c>
      <c r="P689" s="27"/>
      <c r="Q689" s="136" t="str">
        <f t="shared" si="116"/>
        <v/>
      </c>
      <c r="R689" s="22">
        <f t="shared" si="117"/>
        <v>0</v>
      </c>
      <c r="S689" s="139" t="str">
        <f t="shared" si="118"/>
        <v/>
      </c>
      <c r="T689" s="39" t="str">
        <f t="shared" si="119"/>
        <v/>
      </c>
      <c r="U689" s="137" t="str">
        <f t="shared" si="120"/>
        <v/>
      </c>
      <c r="V689" s="24" t="str">
        <f>IF(B689="","",VLOOKUP(B689,'Tree height category'!$A$2:$E$83,5,FALSE))</f>
        <v/>
      </c>
      <c r="W689" s="137" t="str">
        <f t="shared" si="125"/>
        <v/>
      </c>
      <c r="X689" s="137" t="str">
        <f t="shared" si="126"/>
        <v/>
      </c>
      <c r="Y689" s="23" t="str">
        <f t="shared" si="121"/>
        <v/>
      </c>
      <c r="Z689" s="25" t="str">
        <f t="shared" si="122"/>
        <v/>
      </c>
      <c r="AA689" s="26" t="str">
        <f t="shared" si="123"/>
        <v/>
      </c>
      <c r="AB689" s="221" t="str">
        <f t="shared" si="124"/>
        <v/>
      </c>
      <c r="AC689" s="26" t="str">
        <f>IF(P689="","",('SEB Sheet'!$B$8*(AA689*P689)*(IF(C689="",1,C689))))</f>
        <v/>
      </c>
      <c r="AD689" s="158" t="str">
        <f>IF(P689="","",((AC689/'SEB Sheet'!$B$9*'SEB Sheet'!$B$5/1000*'SEB Sheet'!$B$7*'SEB Sheet'!$B$6))*1.055)</f>
        <v/>
      </c>
      <c r="AE689" s="146"/>
      <c r="AF689" s="146"/>
      <c r="AG689" s="147" t="str">
        <f>IF(B689="","",(VLOOKUP(B689,'Tree height category'!$A$2:$C$83,2,FALSE)))</f>
        <v/>
      </c>
      <c r="AH689" s="148" t="str">
        <f>IF(B689="","",(VLOOKUP(B689,'Tree height category'!$A$2:$C$83,3,FALSE)))</f>
        <v/>
      </c>
      <c r="AI689" s="161"/>
      <c r="AJ689" s="161"/>
      <c r="AK689" s="161"/>
      <c r="AL689" s="162" t="str">
        <f>IF(B689="","",(VLOOKUP(B689,'Tree height category'!$A$2:$G$77,7,FALSE)))</f>
        <v/>
      </c>
      <c r="AM689" s="163"/>
    </row>
    <row r="690" spans="1:39" x14ac:dyDescent="0.25">
      <c r="A690" s="154">
        <f t="shared" si="127"/>
        <v>684</v>
      </c>
      <c r="B690" s="203"/>
      <c r="C690" s="209"/>
      <c r="D690" s="208"/>
      <c r="E690" s="208"/>
      <c r="F690" s="208"/>
      <c r="G690" s="208"/>
      <c r="H690" s="208"/>
      <c r="I690" s="208"/>
      <c r="J690" s="208"/>
      <c r="K690" s="208"/>
      <c r="L690" s="208"/>
      <c r="M690" s="208"/>
      <c r="N690" s="207" t="str">
        <f>IF(V690="","",IF((VLOOKUP(V690,'Tree height category'!$E$2:$F$77,2,FALSE))=0,"",(VLOOKUP(V690,'Tree height category'!$E$2:$F$77,2,FALSE))))</f>
        <v/>
      </c>
      <c r="O690" s="207" t="str">
        <f>IF(B690="","",(IF('SEB Sheet'!B$11="","",VLOOKUP('SEB Sheet'!B$11,'IBRA %'!A$4:E$385,4,FALSE))))</f>
        <v/>
      </c>
      <c r="P690" s="27"/>
      <c r="Q690" s="136" t="str">
        <f t="shared" si="116"/>
        <v/>
      </c>
      <c r="R690" s="22">
        <f t="shared" si="117"/>
        <v>0</v>
      </c>
      <c r="S690" s="139" t="str">
        <f t="shared" si="118"/>
        <v/>
      </c>
      <c r="T690" s="39" t="str">
        <f t="shared" si="119"/>
        <v/>
      </c>
      <c r="U690" s="137" t="str">
        <f t="shared" si="120"/>
        <v/>
      </c>
      <c r="V690" s="24" t="str">
        <f>IF(B690="","",VLOOKUP(B690,'Tree height category'!$A$2:$E$83,5,FALSE))</f>
        <v/>
      </c>
      <c r="W690" s="137" t="str">
        <f t="shared" si="125"/>
        <v/>
      </c>
      <c r="X690" s="137" t="str">
        <f t="shared" si="126"/>
        <v/>
      </c>
      <c r="Y690" s="23" t="str">
        <f t="shared" si="121"/>
        <v/>
      </c>
      <c r="Z690" s="25" t="str">
        <f t="shared" si="122"/>
        <v/>
      </c>
      <c r="AA690" s="26" t="str">
        <f t="shared" si="123"/>
        <v/>
      </c>
      <c r="AB690" s="221" t="str">
        <f t="shared" si="124"/>
        <v/>
      </c>
      <c r="AC690" s="26" t="str">
        <f>IF(P690="","",('SEB Sheet'!$B$8*(AA690*P690)*(IF(C690="",1,C690))))</f>
        <v/>
      </c>
      <c r="AD690" s="158" t="str">
        <f>IF(P690="","",((AC690/'SEB Sheet'!$B$9*'SEB Sheet'!$B$5/1000*'SEB Sheet'!$B$7*'SEB Sheet'!$B$6))*1.055)</f>
        <v/>
      </c>
      <c r="AE690" s="146"/>
      <c r="AF690" s="146"/>
      <c r="AG690" s="147" t="str">
        <f>IF(B690="","",(VLOOKUP(B690,'Tree height category'!$A$2:$C$83,2,FALSE)))</f>
        <v/>
      </c>
      <c r="AH690" s="148" t="str">
        <f>IF(B690="","",(VLOOKUP(B690,'Tree height category'!$A$2:$C$83,3,FALSE)))</f>
        <v/>
      </c>
      <c r="AI690" s="161"/>
      <c r="AJ690" s="161"/>
      <c r="AK690" s="161"/>
      <c r="AL690" s="162" t="str">
        <f>IF(B690="","",(VLOOKUP(B690,'Tree height category'!$A$2:$G$77,7,FALSE)))</f>
        <v/>
      </c>
      <c r="AM690" s="163"/>
    </row>
    <row r="691" spans="1:39" x14ac:dyDescent="0.25">
      <c r="A691" s="154">
        <f t="shared" si="127"/>
        <v>685</v>
      </c>
      <c r="B691" s="203"/>
      <c r="C691" s="209"/>
      <c r="D691" s="208"/>
      <c r="E691" s="208"/>
      <c r="F691" s="208"/>
      <c r="G691" s="208"/>
      <c r="H691" s="208"/>
      <c r="I691" s="208"/>
      <c r="J691" s="208"/>
      <c r="K691" s="208"/>
      <c r="L691" s="208"/>
      <c r="M691" s="208"/>
      <c r="N691" s="207" t="str">
        <f>IF(V691="","",IF((VLOOKUP(V691,'Tree height category'!$E$2:$F$77,2,FALSE))=0,"",(VLOOKUP(V691,'Tree height category'!$E$2:$F$77,2,FALSE))))</f>
        <v/>
      </c>
      <c r="O691" s="207" t="str">
        <f>IF(B691="","",(IF('SEB Sheet'!B$11="","",VLOOKUP('SEB Sheet'!B$11,'IBRA %'!A$4:E$385,4,FALSE))))</f>
        <v/>
      </c>
      <c r="P691" s="27"/>
      <c r="Q691" s="136" t="str">
        <f t="shared" si="116"/>
        <v/>
      </c>
      <c r="R691" s="22">
        <f t="shared" si="117"/>
        <v>0</v>
      </c>
      <c r="S691" s="139" t="str">
        <f t="shared" si="118"/>
        <v/>
      </c>
      <c r="T691" s="39" t="str">
        <f t="shared" si="119"/>
        <v/>
      </c>
      <c r="U691" s="137" t="str">
        <f t="shared" si="120"/>
        <v/>
      </c>
      <c r="V691" s="24" t="str">
        <f>IF(B691="","",VLOOKUP(B691,'Tree height category'!$A$2:$E$83,5,FALSE))</f>
        <v/>
      </c>
      <c r="W691" s="137" t="str">
        <f t="shared" si="125"/>
        <v/>
      </c>
      <c r="X691" s="137" t="str">
        <f t="shared" si="126"/>
        <v/>
      </c>
      <c r="Y691" s="23" t="str">
        <f t="shared" si="121"/>
        <v/>
      </c>
      <c r="Z691" s="25" t="str">
        <f t="shared" si="122"/>
        <v/>
      </c>
      <c r="AA691" s="26" t="str">
        <f t="shared" si="123"/>
        <v/>
      </c>
      <c r="AB691" s="221" t="str">
        <f t="shared" si="124"/>
        <v/>
      </c>
      <c r="AC691" s="26" t="str">
        <f>IF(P691="","",('SEB Sheet'!$B$8*(AA691*P691)*(IF(C691="",1,C691))))</f>
        <v/>
      </c>
      <c r="AD691" s="158" t="str">
        <f>IF(P691="","",((AC691/'SEB Sheet'!$B$9*'SEB Sheet'!$B$5/1000*'SEB Sheet'!$B$7*'SEB Sheet'!$B$6))*1.055)</f>
        <v/>
      </c>
      <c r="AE691" s="146"/>
      <c r="AF691" s="146"/>
      <c r="AG691" s="147" t="str">
        <f>IF(B691="","",(VLOOKUP(B691,'Tree height category'!$A$2:$C$83,2,FALSE)))</f>
        <v/>
      </c>
      <c r="AH691" s="148" t="str">
        <f>IF(B691="","",(VLOOKUP(B691,'Tree height category'!$A$2:$C$83,3,FALSE)))</f>
        <v/>
      </c>
      <c r="AI691" s="161"/>
      <c r="AJ691" s="161"/>
      <c r="AK691" s="161"/>
      <c r="AL691" s="162" t="str">
        <f>IF(B691="","",(VLOOKUP(B691,'Tree height category'!$A$2:$G$77,7,FALSE)))</f>
        <v/>
      </c>
      <c r="AM691" s="163"/>
    </row>
    <row r="692" spans="1:39" x14ac:dyDescent="0.25">
      <c r="A692" s="154">
        <f t="shared" si="127"/>
        <v>686</v>
      </c>
      <c r="B692" s="203"/>
      <c r="C692" s="209"/>
      <c r="D692" s="208"/>
      <c r="E692" s="208"/>
      <c r="F692" s="208"/>
      <c r="G692" s="208"/>
      <c r="H692" s="208"/>
      <c r="I692" s="208"/>
      <c r="J692" s="208"/>
      <c r="K692" s="208"/>
      <c r="L692" s="208"/>
      <c r="M692" s="208"/>
      <c r="N692" s="207" t="str">
        <f>IF(V692="","",IF((VLOOKUP(V692,'Tree height category'!$E$2:$F$77,2,FALSE))=0,"",(VLOOKUP(V692,'Tree height category'!$E$2:$F$77,2,FALSE))))</f>
        <v/>
      </c>
      <c r="O692" s="207" t="str">
        <f>IF(B692="","",(IF('SEB Sheet'!B$11="","",VLOOKUP('SEB Sheet'!B$11,'IBRA %'!A$4:E$385,4,FALSE))))</f>
        <v/>
      </c>
      <c r="P692" s="27"/>
      <c r="Q692" s="136" t="str">
        <f t="shared" si="116"/>
        <v/>
      </c>
      <c r="R692" s="22">
        <f t="shared" si="117"/>
        <v>0</v>
      </c>
      <c r="S692" s="139" t="str">
        <f t="shared" si="118"/>
        <v/>
      </c>
      <c r="T692" s="39" t="str">
        <f t="shared" si="119"/>
        <v/>
      </c>
      <c r="U692" s="137" t="str">
        <f t="shared" si="120"/>
        <v/>
      </c>
      <c r="V692" s="24" t="str">
        <f>IF(B692="","",VLOOKUP(B692,'Tree height category'!$A$2:$E$83,5,FALSE))</f>
        <v/>
      </c>
      <c r="W692" s="137" t="str">
        <f t="shared" si="125"/>
        <v/>
      </c>
      <c r="X692" s="137" t="str">
        <f t="shared" si="126"/>
        <v/>
      </c>
      <c r="Y692" s="23" t="str">
        <f t="shared" si="121"/>
        <v/>
      </c>
      <c r="Z692" s="25" t="str">
        <f t="shared" si="122"/>
        <v/>
      </c>
      <c r="AA692" s="26" t="str">
        <f t="shared" si="123"/>
        <v/>
      </c>
      <c r="AB692" s="221" t="str">
        <f t="shared" si="124"/>
        <v/>
      </c>
      <c r="AC692" s="26" t="str">
        <f>IF(P692="","",('SEB Sheet'!$B$8*(AA692*P692)*(IF(C692="",1,C692))))</f>
        <v/>
      </c>
      <c r="AD692" s="158" t="str">
        <f>IF(P692="","",((AC692/'SEB Sheet'!$B$9*'SEB Sheet'!$B$5/1000*'SEB Sheet'!$B$7*'SEB Sheet'!$B$6))*1.055)</f>
        <v/>
      </c>
      <c r="AE692" s="146"/>
      <c r="AF692" s="146"/>
      <c r="AG692" s="147" t="str">
        <f>IF(B692="","",(VLOOKUP(B692,'Tree height category'!$A$2:$C$83,2,FALSE)))</f>
        <v/>
      </c>
      <c r="AH692" s="148" t="str">
        <f>IF(B692="","",(VLOOKUP(B692,'Tree height category'!$A$2:$C$83,3,FALSE)))</f>
        <v/>
      </c>
      <c r="AI692" s="161"/>
      <c r="AJ692" s="161"/>
      <c r="AK692" s="161"/>
      <c r="AL692" s="162" t="str">
        <f>IF(B692="","",(VLOOKUP(B692,'Tree height category'!$A$2:$G$77,7,FALSE)))</f>
        <v/>
      </c>
      <c r="AM692" s="163"/>
    </row>
    <row r="693" spans="1:39" x14ac:dyDescent="0.25">
      <c r="A693" s="154">
        <f t="shared" si="127"/>
        <v>687</v>
      </c>
      <c r="B693" s="203"/>
      <c r="C693" s="209"/>
      <c r="D693" s="208"/>
      <c r="E693" s="208"/>
      <c r="F693" s="208"/>
      <c r="G693" s="208"/>
      <c r="H693" s="208"/>
      <c r="I693" s="208"/>
      <c r="J693" s="208"/>
      <c r="K693" s="208"/>
      <c r="L693" s="208"/>
      <c r="M693" s="208"/>
      <c r="N693" s="207" t="str">
        <f>IF(V693="","",IF((VLOOKUP(V693,'Tree height category'!$E$2:$F$77,2,FALSE))=0,"",(VLOOKUP(V693,'Tree height category'!$E$2:$F$77,2,FALSE))))</f>
        <v/>
      </c>
      <c r="O693" s="207" t="str">
        <f>IF(B693="","",(IF('SEB Sheet'!B$11="","",VLOOKUP('SEB Sheet'!B$11,'IBRA %'!A$4:E$385,4,FALSE))))</f>
        <v/>
      </c>
      <c r="P693" s="27"/>
      <c r="Q693" s="136" t="str">
        <f t="shared" si="116"/>
        <v/>
      </c>
      <c r="R693" s="22">
        <f t="shared" si="117"/>
        <v>0</v>
      </c>
      <c r="S693" s="139" t="str">
        <f t="shared" si="118"/>
        <v/>
      </c>
      <c r="T693" s="39" t="str">
        <f t="shared" si="119"/>
        <v/>
      </c>
      <c r="U693" s="137" t="str">
        <f t="shared" si="120"/>
        <v/>
      </c>
      <c r="V693" s="24" t="str">
        <f>IF(B693="","",VLOOKUP(B693,'Tree height category'!$A$2:$E$83,5,FALSE))</f>
        <v/>
      </c>
      <c r="W693" s="137" t="str">
        <f t="shared" si="125"/>
        <v/>
      </c>
      <c r="X693" s="137" t="str">
        <f t="shared" si="126"/>
        <v/>
      </c>
      <c r="Y693" s="23" t="str">
        <f t="shared" si="121"/>
        <v/>
      </c>
      <c r="Z693" s="25" t="str">
        <f t="shared" si="122"/>
        <v/>
      </c>
      <c r="AA693" s="26" t="str">
        <f t="shared" si="123"/>
        <v/>
      </c>
      <c r="AB693" s="221" t="str">
        <f t="shared" si="124"/>
        <v/>
      </c>
      <c r="AC693" s="26" t="str">
        <f>IF(P693="","",('SEB Sheet'!$B$8*(AA693*P693)*(IF(C693="",1,C693))))</f>
        <v/>
      </c>
      <c r="AD693" s="158" t="str">
        <f>IF(P693="","",((AC693/'SEB Sheet'!$B$9*'SEB Sheet'!$B$5/1000*'SEB Sheet'!$B$7*'SEB Sheet'!$B$6))*1.055)</f>
        <v/>
      </c>
      <c r="AE693" s="146"/>
      <c r="AF693" s="146"/>
      <c r="AG693" s="147" t="str">
        <f>IF(B693="","",(VLOOKUP(B693,'Tree height category'!$A$2:$C$83,2,FALSE)))</f>
        <v/>
      </c>
      <c r="AH693" s="148" t="str">
        <f>IF(B693="","",(VLOOKUP(B693,'Tree height category'!$A$2:$C$83,3,FALSE)))</f>
        <v/>
      </c>
      <c r="AI693" s="161"/>
      <c r="AJ693" s="161"/>
      <c r="AK693" s="161"/>
      <c r="AL693" s="162" t="str">
        <f>IF(B693="","",(VLOOKUP(B693,'Tree height category'!$A$2:$G$77,7,FALSE)))</f>
        <v/>
      </c>
      <c r="AM693" s="163"/>
    </row>
    <row r="694" spans="1:39" x14ac:dyDescent="0.25">
      <c r="A694" s="154">
        <f t="shared" si="127"/>
        <v>688</v>
      </c>
      <c r="B694" s="203"/>
      <c r="C694" s="209"/>
      <c r="D694" s="208"/>
      <c r="E694" s="208"/>
      <c r="F694" s="208"/>
      <c r="G694" s="208"/>
      <c r="H694" s="208"/>
      <c r="I694" s="208"/>
      <c r="J694" s="208"/>
      <c r="K694" s="208"/>
      <c r="L694" s="208"/>
      <c r="M694" s="208"/>
      <c r="N694" s="207" t="str">
        <f>IF(V694="","",IF((VLOOKUP(V694,'Tree height category'!$E$2:$F$77,2,FALSE))=0,"",(VLOOKUP(V694,'Tree height category'!$E$2:$F$77,2,FALSE))))</f>
        <v/>
      </c>
      <c r="O694" s="207" t="str">
        <f>IF(B694="","",(IF('SEB Sheet'!B$11="","",VLOOKUP('SEB Sheet'!B$11,'IBRA %'!A$4:E$385,4,FALSE))))</f>
        <v/>
      </c>
      <c r="P694" s="27"/>
      <c r="Q694" s="136" t="str">
        <f t="shared" si="116"/>
        <v/>
      </c>
      <c r="R694" s="22">
        <f t="shared" si="117"/>
        <v>0</v>
      </c>
      <c r="S694" s="139" t="str">
        <f t="shared" si="118"/>
        <v/>
      </c>
      <c r="T694" s="39" t="str">
        <f t="shared" si="119"/>
        <v/>
      </c>
      <c r="U694" s="137" t="str">
        <f t="shared" si="120"/>
        <v/>
      </c>
      <c r="V694" s="24" t="str">
        <f>IF(B694="","",VLOOKUP(B694,'Tree height category'!$A$2:$E$83,5,FALSE))</f>
        <v/>
      </c>
      <c r="W694" s="137" t="str">
        <f t="shared" si="125"/>
        <v/>
      </c>
      <c r="X694" s="137" t="str">
        <f t="shared" si="126"/>
        <v/>
      </c>
      <c r="Y694" s="23" t="str">
        <f t="shared" si="121"/>
        <v/>
      </c>
      <c r="Z694" s="25" t="str">
        <f t="shared" si="122"/>
        <v/>
      </c>
      <c r="AA694" s="26" t="str">
        <f t="shared" si="123"/>
        <v/>
      </c>
      <c r="AB694" s="221" t="str">
        <f t="shared" si="124"/>
        <v/>
      </c>
      <c r="AC694" s="26" t="str">
        <f>IF(P694="","",('SEB Sheet'!$B$8*(AA694*P694)*(IF(C694="",1,C694))))</f>
        <v/>
      </c>
      <c r="AD694" s="158" t="str">
        <f>IF(P694="","",((AC694/'SEB Sheet'!$B$9*'SEB Sheet'!$B$5/1000*'SEB Sheet'!$B$7*'SEB Sheet'!$B$6))*1.055)</f>
        <v/>
      </c>
      <c r="AE694" s="146"/>
      <c r="AF694" s="146"/>
      <c r="AG694" s="147" t="str">
        <f>IF(B694="","",(VLOOKUP(B694,'Tree height category'!$A$2:$C$83,2,FALSE)))</f>
        <v/>
      </c>
      <c r="AH694" s="148" t="str">
        <f>IF(B694="","",(VLOOKUP(B694,'Tree height category'!$A$2:$C$83,3,FALSE)))</f>
        <v/>
      </c>
      <c r="AI694" s="161"/>
      <c r="AJ694" s="161"/>
      <c r="AK694" s="161"/>
      <c r="AL694" s="162" t="str">
        <f>IF(B694="","",(VLOOKUP(B694,'Tree height category'!$A$2:$G$77,7,FALSE)))</f>
        <v/>
      </c>
      <c r="AM694" s="163"/>
    </row>
    <row r="695" spans="1:39" x14ac:dyDescent="0.25">
      <c r="A695" s="154">
        <f t="shared" si="127"/>
        <v>689</v>
      </c>
      <c r="B695" s="203"/>
      <c r="C695" s="209"/>
      <c r="D695" s="208"/>
      <c r="E695" s="208"/>
      <c r="F695" s="208"/>
      <c r="G695" s="208"/>
      <c r="H695" s="208"/>
      <c r="I695" s="208"/>
      <c r="J695" s="208"/>
      <c r="K695" s="208"/>
      <c r="L695" s="208"/>
      <c r="M695" s="208"/>
      <c r="N695" s="207" t="str">
        <f>IF(V695="","",IF((VLOOKUP(V695,'Tree height category'!$E$2:$F$77,2,FALSE))=0,"",(VLOOKUP(V695,'Tree height category'!$E$2:$F$77,2,FALSE))))</f>
        <v/>
      </c>
      <c r="O695" s="207" t="str">
        <f>IF(B695="","",(IF('SEB Sheet'!B$11="","",VLOOKUP('SEB Sheet'!B$11,'IBRA %'!A$4:E$385,4,FALSE))))</f>
        <v/>
      </c>
      <c r="P695" s="27"/>
      <c r="Q695" s="136" t="str">
        <f t="shared" si="116"/>
        <v/>
      </c>
      <c r="R695" s="22">
        <f t="shared" si="117"/>
        <v>0</v>
      </c>
      <c r="S695" s="139" t="str">
        <f t="shared" si="118"/>
        <v/>
      </c>
      <c r="T695" s="39" t="str">
        <f t="shared" si="119"/>
        <v/>
      </c>
      <c r="U695" s="137" t="str">
        <f t="shared" si="120"/>
        <v/>
      </c>
      <c r="V695" s="24" t="str">
        <f>IF(B695="","",VLOOKUP(B695,'Tree height category'!$A$2:$E$83,5,FALSE))</f>
        <v/>
      </c>
      <c r="W695" s="137" t="str">
        <f t="shared" si="125"/>
        <v/>
      </c>
      <c r="X695" s="137" t="str">
        <f t="shared" si="126"/>
        <v/>
      </c>
      <c r="Y695" s="23" t="str">
        <f t="shared" si="121"/>
        <v/>
      </c>
      <c r="Z695" s="25" t="str">
        <f t="shared" si="122"/>
        <v/>
      </c>
      <c r="AA695" s="26" t="str">
        <f t="shared" si="123"/>
        <v/>
      </c>
      <c r="AB695" s="221" t="str">
        <f t="shared" si="124"/>
        <v/>
      </c>
      <c r="AC695" s="26" t="str">
        <f>IF(P695="","",('SEB Sheet'!$B$8*(AA695*P695)*(IF(C695="",1,C695))))</f>
        <v/>
      </c>
      <c r="AD695" s="158" t="str">
        <f>IF(P695="","",((AC695/'SEB Sheet'!$B$9*'SEB Sheet'!$B$5/1000*'SEB Sheet'!$B$7*'SEB Sheet'!$B$6))*1.055)</f>
        <v/>
      </c>
      <c r="AE695" s="146"/>
      <c r="AF695" s="146"/>
      <c r="AG695" s="147" t="str">
        <f>IF(B695="","",(VLOOKUP(B695,'Tree height category'!$A$2:$C$83,2,FALSE)))</f>
        <v/>
      </c>
      <c r="AH695" s="148" t="str">
        <f>IF(B695="","",(VLOOKUP(B695,'Tree height category'!$A$2:$C$83,3,FALSE)))</f>
        <v/>
      </c>
      <c r="AI695" s="161"/>
      <c r="AJ695" s="161"/>
      <c r="AK695" s="161"/>
      <c r="AL695" s="162" t="str">
        <f>IF(B695="","",(VLOOKUP(B695,'Tree height category'!$A$2:$G$77,7,FALSE)))</f>
        <v/>
      </c>
      <c r="AM695" s="163"/>
    </row>
    <row r="696" spans="1:39" x14ac:dyDescent="0.25">
      <c r="A696" s="154">
        <f t="shared" si="127"/>
        <v>690</v>
      </c>
      <c r="B696" s="203"/>
      <c r="C696" s="209"/>
      <c r="D696" s="208"/>
      <c r="E696" s="208"/>
      <c r="F696" s="208"/>
      <c r="G696" s="208"/>
      <c r="H696" s="208"/>
      <c r="I696" s="208"/>
      <c r="J696" s="208"/>
      <c r="K696" s="208"/>
      <c r="L696" s="208"/>
      <c r="M696" s="208"/>
      <c r="N696" s="207" t="str">
        <f>IF(V696="","",IF((VLOOKUP(V696,'Tree height category'!$E$2:$F$77,2,FALSE))=0,"",(VLOOKUP(V696,'Tree height category'!$E$2:$F$77,2,FALSE))))</f>
        <v/>
      </c>
      <c r="O696" s="207" t="str">
        <f>IF(B696="","",(IF('SEB Sheet'!B$11="","",VLOOKUP('SEB Sheet'!B$11,'IBRA %'!A$4:E$385,4,FALSE))))</f>
        <v/>
      </c>
      <c r="P696" s="27"/>
      <c r="Q696" s="136" t="str">
        <f t="shared" si="116"/>
        <v/>
      </c>
      <c r="R696" s="22">
        <f t="shared" si="117"/>
        <v>0</v>
      </c>
      <c r="S696" s="139" t="str">
        <f t="shared" si="118"/>
        <v/>
      </c>
      <c r="T696" s="39" t="str">
        <f t="shared" si="119"/>
        <v/>
      </c>
      <c r="U696" s="137" t="str">
        <f t="shared" si="120"/>
        <v/>
      </c>
      <c r="V696" s="24" t="str">
        <f>IF(B696="","",VLOOKUP(B696,'Tree height category'!$A$2:$E$83,5,FALSE))</f>
        <v/>
      </c>
      <c r="W696" s="137" t="str">
        <f t="shared" si="125"/>
        <v/>
      </c>
      <c r="X696" s="137" t="str">
        <f t="shared" si="126"/>
        <v/>
      </c>
      <c r="Y696" s="23" t="str">
        <f t="shared" si="121"/>
        <v/>
      </c>
      <c r="Z696" s="25" t="str">
        <f t="shared" si="122"/>
        <v/>
      </c>
      <c r="AA696" s="26" t="str">
        <f t="shared" si="123"/>
        <v/>
      </c>
      <c r="AB696" s="221" t="str">
        <f t="shared" si="124"/>
        <v/>
      </c>
      <c r="AC696" s="26" t="str">
        <f>IF(P696="","",('SEB Sheet'!$B$8*(AA696*P696)*(IF(C696="",1,C696))))</f>
        <v/>
      </c>
      <c r="AD696" s="158" t="str">
        <f>IF(P696="","",((AC696/'SEB Sheet'!$B$9*'SEB Sheet'!$B$5/1000*'SEB Sheet'!$B$7*'SEB Sheet'!$B$6))*1.055)</f>
        <v/>
      </c>
      <c r="AE696" s="146"/>
      <c r="AF696" s="146"/>
      <c r="AG696" s="147" t="str">
        <f>IF(B696="","",(VLOOKUP(B696,'Tree height category'!$A$2:$C$83,2,FALSE)))</f>
        <v/>
      </c>
      <c r="AH696" s="148" t="str">
        <f>IF(B696="","",(VLOOKUP(B696,'Tree height category'!$A$2:$C$83,3,FALSE)))</f>
        <v/>
      </c>
      <c r="AI696" s="161"/>
      <c r="AJ696" s="161"/>
      <c r="AK696" s="161"/>
      <c r="AL696" s="162" t="str">
        <f>IF(B696="","",(VLOOKUP(B696,'Tree height category'!$A$2:$G$77,7,FALSE)))</f>
        <v/>
      </c>
      <c r="AM696" s="163"/>
    </row>
    <row r="697" spans="1:39" x14ac:dyDescent="0.25">
      <c r="A697" s="154">
        <f t="shared" si="127"/>
        <v>691</v>
      </c>
      <c r="B697" s="203"/>
      <c r="C697" s="209"/>
      <c r="D697" s="208"/>
      <c r="E697" s="208"/>
      <c r="F697" s="208"/>
      <c r="G697" s="208"/>
      <c r="H697" s="208"/>
      <c r="I697" s="208"/>
      <c r="J697" s="208"/>
      <c r="K697" s="208"/>
      <c r="L697" s="208"/>
      <c r="M697" s="208"/>
      <c r="N697" s="207" t="str">
        <f>IF(V697="","",IF((VLOOKUP(V697,'Tree height category'!$E$2:$F$77,2,FALSE))=0,"",(VLOOKUP(V697,'Tree height category'!$E$2:$F$77,2,FALSE))))</f>
        <v/>
      </c>
      <c r="O697" s="207" t="str">
        <f>IF(B697="","",(IF('SEB Sheet'!B$11="","",VLOOKUP('SEB Sheet'!B$11,'IBRA %'!A$4:E$385,4,FALSE))))</f>
        <v/>
      </c>
      <c r="P697" s="27"/>
      <c r="Q697" s="136" t="str">
        <f t="shared" si="116"/>
        <v/>
      </c>
      <c r="R697" s="22">
        <f t="shared" si="117"/>
        <v>0</v>
      </c>
      <c r="S697" s="139" t="str">
        <f t="shared" si="118"/>
        <v/>
      </c>
      <c r="T697" s="39" t="str">
        <f t="shared" si="119"/>
        <v/>
      </c>
      <c r="U697" s="137" t="str">
        <f t="shared" si="120"/>
        <v/>
      </c>
      <c r="V697" s="24" t="str">
        <f>IF(B697="","",VLOOKUP(B697,'Tree height category'!$A$2:$E$83,5,FALSE))</f>
        <v/>
      </c>
      <c r="W697" s="137" t="str">
        <f t="shared" si="125"/>
        <v/>
      </c>
      <c r="X697" s="137" t="str">
        <f t="shared" si="126"/>
        <v/>
      </c>
      <c r="Y697" s="23" t="str">
        <f t="shared" si="121"/>
        <v/>
      </c>
      <c r="Z697" s="25" t="str">
        <f t="shared" si="122"/>
        <v/>
      </c>
      <c r="AA697" s="26" t="str">
        <f t="shared" si="123"/>
        <v/>
      </c>
      <c r="AB697" s="221" t="str">
        <f t="shared" si="124"/>
        <v/>
      </c>
      <c r="AC697" s="26" t="str">
        <f>IF(P697="","",('SEB Sheet'!$B$8*(AA697*P697)*(IF(C697="",1,C697))))</f>
        <v/>
      </c>
      <c r="AD697" s="158" t="str">
        <f>IF(P697="","",((AC697/'SEB Sheet'!$B$9*'SEB Sheet'!$B$5/1000*'SEB Sheet'!$B$7*'SEB Sheet'!$B$6))*1.055)</f>
        <v/>
      </c>
      <c r="AE697" s="146"/>
      <c r="AF697" s="146"/>
      <c r="AG697" s="147" t="str">
        <f>IF(B697="","",(VLOOKUP(B697,'Tree height category'!$A$2:$C$83,2,FALSE)))</f>
        <v/>
      </c>
      <c r="AH697" s="148" t="str">
        <f>IF(B697="","",(VLOOKUP(B697,'Tree height category'!$A$2:$C$83,3,FALSE)))</f>
        <v/>
      </c>
      <c r="AI697" s="161"/>
      <c r="AJ697" s="161"/>
      <c r="AK697" s="161"/>
      <c r="AL697" s="162" t="str">
        <f>IF(B697="","",(VLOOKUP(B697,'Tree height category'!$A$2:$G$77,7,FALSE)))</f>
        <v/>
      </c>
      <c r="AM697" s="163"/>
    </row>
    <row r="698" spans="1:39" x14ac:dyDescent="0.25">
      <c r="A698" s="154">
        <f t="shared" si="127"/>
        <v>692</v>
      </c>
      <c r="B698" s="203"/>
      <c r="C698" s="209"/>
      <c r="D698" s="208"/>
      <c r="E698" s="208"/>
      <c r="F698" s="208"/>
      <c r="G698" s="208"/>
      <c r="H698" s="208"/>
      <c r="I698" s="208"/>
      <c r="J698" s="208"/>
      <c r="K698" s="208"/>
      <c r="L698" s="208"/>
      <c r="M698" s="208"/>
      <c r="N698" s="207" t="str">
        <f>IF(V698="","",IF((VLOOKUP(V698,'Tree height category'!$E$2:$F$77,2,FALSE))=0,"",(VLOOKUP(V698,'Tree height category'!$E$2:$F$77,2,FALSE))))</f>
        <v/>
      </c>
      <c r="O698" s="207" t="str">
        <f>IF(B698="","",(IF('SEB Sheet'!B$11="","",VLOOKUP('SEB Sheet'!B$11,'IBRA %'!A$4:E$385,4,FALSE))))</f>
        <v/>
      </c>
      <c r="P698" s="27"/>
      <c r="Q698" s="136" t="str">
        <f t="shared" si="116"/>
        <v/>
      </c>
      <c r="R698" s="22">
        <f t="shared" si="117"/>
        <v>0</v>
      </c>
      <c r="S698" s="139" t="str">
        <f t="shared" si="118"/>
        <v/>
      </c>
      <c r="T698" s="39" t="str">
        <f t="shared" si="119"/>
        <v/>
      </c>
      <c r="U698" s="137" t="str">
        <f t="shared" si="120"/>
        <v/>
      </c>
      <c r="V698" s="24" t="str">
        <f>IF(B698="","",VLOOKUP(B698,'Tree height category'!$A$2:$E$83,5,FALSE))</f>
        <v/>
      </c>
      <c r="W698" s="137" t="str">
        <f t="shared" si="125"/>
        <v/>
      </c>
      <c r="X698" s="137" t="str">
        <f t="shared" si="126"/>
        <v/>
      </c>
      <c r="Y698" s="23" t="str">
        <f t="shared" si="121"/>
        <v/>
      </c>
      <c r="Z698" s="25" t="str">
        <f t="shared" si="122"/>
        <v/>
      </c>
      <c r="AA698" s="26" t="str">
        <f t="shared" si="123"/>
        <v/>
      </c>
      <c r="AB698" s="221" t="str">
        <f t="shared" si="124"/>
        <v/>
      </c>
      <c r="AC698" s="26" t="str">
        <f>IF(P698="","",('SEB Sheet'!$B$8*(AA698*P698)*(IF(C698="",1,C698))))</f>
        <v/>
      </c>
      <c r="AD698" s="158" t="str">
        <f>IF(P698="","",((AC698/'SEB Sheet'!$B$9*'SEB Sheet'!$B$5/1000*'SEB Sheet'!$B$7*'SEB Sheet'!$B$6))*1.055)</f>
        <v/>
      </c>
      <c r="AE698" s="146"/>
      <c r="AF698" s="146"/>
      <c r="AG698" s="147" t="str">
        <f>IF(B698="","",(VLOOKUP(B698,'Tree height category'!$A$2:$C$83,2,FALSE)))</f>
        <v/>
      </c>
      <c r="AH698" s="148" t="str">
        <f>IF(B698="","",(VLOOKUP(B698,'Tree height category'!$A$2:$C$83,3,FALSE)))</f>
        <v/>
      </c>
      <c r="AI698" s="161"/>
      <c r="AJ698" s="161"/>
      <c r="AK698" s="161"/>
      <c r="AL698" s="162" t="str">
        <f>IF(B698="","",(VLOOKUP(B698,'Tree height category'!$A$2:$G$77,7,FALSE)))</f>
        <v/>
      </c>
      <c r="AM698" s="163"/>
    </row>
    <row r="699" spans="1:39" x14ac:dyDescent="0.25">
      <c r="A699" s="154">
        <f t="shared" si="127"/>
        <v>693</v>
      </c>
      <c r="B699" s="203"/>
      <c r="C699" s="209"/>
      <c r="D699" s="208"/>
      <c r="E699" s="208"/>
      <c r="F699" s="208"/>
      <c r="G699" s="208"/>
      <c r="H699" s="208"/>
      <c r="I699" s="208"/>
      <c r="J699" s="208"/>
      <c r="K699" s="208"/>
      <c r="L699" s="208"/>
      <c r="M699" s="208"/>
      <c r="N699" s="207" t="str">
        <f>IF(V699="","",IF((VLOOKUP(V699,'Tree height category'!$E$2:$F$77,2,FALSE))=0,"",(VLOOKUP(V699,'Tree height category'!$E$2:$F$77,2,FALSE))))</f>
        <v/>
      </c>
      <c r="O699" s="207" t="str">
        <f>IF(B699="","",(IF('SEB Sheet'!B$11="","",VLOOKUP('SEB Sheet'!B$11,'IBRA %'!A$4:E$385,4,FALSE))))</f>
        <v/>
      </c>
      <c r="P699" s="27"/>
      <c r="Q699" s="136" t="str">
        <f t="shared" si="116"/>
        <v/>
      </c>
      <c r="R699" s="22">
        <f t="shared" si="117"/>
        <v>0</v>
      </c>
      <c r="S699" s="139" t="str">
        <f t="shared" si="118"/>
        <v/>
      </c>
      <c r="T699" s="39" t="str">
        <f t="shared" si="119"/>
        <v/>
      </c>
      <c r="U699" s="137" t="str">
        <f t="shared" si="120"/>
        <v/>
      </c>
      <c r="V699" s="24" t="str">
        <f>IF(B699="","",VLOOKUP(B699,'Tree height category'!$A$2:$E$83,5,FALSE))</f>
        <v/>
      </c>
      <c r="W699" s="137" t="str">
        <f t="shared" si="125"/>
        <v/>
      </c>
      <c r="X699" s="137" t="str">
        <f t="shared" si="126"/>
        <v/>
      </c>
      <c r="Y699" s="23" t="str">
        <f t="shared" si="121"/>
        <v/>
      </c>
      <c r="Z699" s="25" t="str">
        <f t="shared" si="122"/>
        <v/>
      </c>
      <c r="AA699" s="26" t="str">
        <f t="shared" si="123"/>
        <v/>
      </c>
      <c r="AB699" s="221" t="str">
        <f t="shared" si="124"/>
        <v/>
      </c>
      <c r="AC699" s="26" t="str">
        <f>IF(P699="","",('SEB Sheet'!$B$8*(AA699*P699)*(IF(C699="",1,C699))))</f>
        <v/>
      </c>
      <c r="AD699" s="158" t="str">
        <f>IF(P699="","",((AC699/'SEB Sheet'!$B$9*'SEB Sheet'!$B$5/1000*'SEB Sheet'!$B$7*'SEB Sheet'!$B$6))*1.055)</f>
        <v/>
      </c>
      <c r="AE699" s="146"/>
      <c r="AF699" s="146"/>
      <c r="AG699" s="147" t="str">
        <f>IF(B699="","",(VLOOKUP(B699,'Tree height category'!$A$2:$C$83,2,FALSE)))</f>
        <v/>
      </c>
      <c r="AH699" s="148" t="str">
        <f>IF(B699="","",(VLOOKUP(B699,'Tree height category'!$A$2:$C$83,3,FALSE)))</f>
        <v/>
      </c>
      <c r="AI699" s="161"/>
      <c r="AJ699" s="161"/>
      <c r="AK699" s="161"/>
      <c r="AL699" s="162" t="str">
        <f>IF(B699="","",(VLOOKUP(B699,'Tree height category'!$A$2:$G$77,7,FALSE)))</f>
        <v/>
      </c>
      <c r="AM699" s="163"/>
    </row>
    <row r="700" spans="1:39" x14ac:dyDescent="0.25">
      <c r="A700" s="154">
        <f t="shared" si="127"/>
        <v>694</v>
      </c>
      <c r="B700" s="203"/>
      <c r="C700" s="209"/>
      <c r="D700" s="208"/>
      <c r="E700" s="208"/>
      <c r="F700" s="208"/>
      <c r="G700" s="208"/>
      <c r="H700" s="208"/>
      <c r="I700" s="208"/>
      <c r="J700" s="208"/>
      <c r="K700" s="208"/>
      <c r="L700" s="208"/>
      <c r="M700" s="208"/>
      <c r="N700" s="207" t="str">
        <f>IF(V700="","",IF((VLOOKUP(V700,'Tree height category'!$E$2:$F$77,2,FALSE))=0,"",(VLOOKUP(V700,'Tree height category'!$E$2:$F$77,2,FALSE))))</f>
        <v/>
      </c>
      <c r="O700" s="207" t="str">
        <f>IF(B700="","",(IF('SEB Sheet'!B$11="","",VLOOKUP('SEB Sheet'!B$11,'IBRA %'!A$4:E$385,4,FALSE))))</f>
        <v/>
      </c>
      <c r="P700" s="27"/>
      <c r="Q700" s="136" t="str">
        <f t="shared" si="116"/>
        <v/>
      </c>
      <c r="R700" s="22">
        <f t="shared" si="117"/>
        <v>0</v>
      </c>
      <c r="S700" s="139" t="str">
        <f t="shared" si="118"/>
        <v/>
      </c>
      <c r="T700" s="39" t="str">
        <f t="shared" si="119"/>
        <v/>
      </c>
      <c r="U700" s="137" t="str">
        <f t="shared" si="120"/>
        <v/>
      </c>
      <c r="V700" s="24" t="str">
        <f>IF(B700="","",VLOOKUP(B700,'Tree height category'!$A$2:$E$83,5,FALSE))</f>
        <v/>
      </c>
      <c r="W700" s="137" t="str">
        <f t="shared" si="125"/>
        <v/>
      </c>
      <c r="X700" s="137" t="str">
        <f t="shared" si="126"/>
        <v/>
      </c>
      <c r="Y700" s="23" t="str">
        <f t="shared" si="121"/>
        <v/>
      </c>
      <c r="Z700" s="25" t="str">
        <f t="shared" si="122"/>
        <v/>
      </c>
      <c r="AA700" s="26" t="str">
        <f t="shared" si="123"/>
        <v/>
      </c>
      <c r="AB700" s="221" t="str">
        <f t="shared" si="124"/>
        <v/>
      </c>
      <c r="AC700" s="26" t="str">
        <f>IF(P700="","",('SEB Sheet'!$B$8*(AA700*P700)*(IF(C700="",1,C700))))</f>
        <v/>
      </c>
      <c r="AD700" s="158" t="str">
        <f>IF(P700="","",((AC700/'SEB Sheet'!$B$9*'SEB Sheet'!$B$5/1000*'SEB Sheet'!$B$7*'SEB Sheet'!$B$6))*1.055)</f>
        <v/>
      </c>
      <c r="AE700" s="146"/>
      <c r="AF700" s="146"/>
      <c r="AG700" s="147" t="str">
        <f>IF(B700="","",(VLOOKUP(B700,'Tree height category'!$A$2:$C$83,2,FALSE)))</f>
        <v/>
      </c>
      <c r="AH700" s="148" t="str">
        <f>IF(B700="","",(VLOOKUP(B700,'Tree height category'!$A$2:$C$83,3,FALSE)))</f>
        <v/>
      </c>
      <c r="AI700" s="161"/>
      <c r="AJ700" s="161"/>
      <c r="AK700" s="161"/>
      <c r="AL700" s="162" t="str">
        <f>IF(B700="","",(VLOOKUP(B700,'Tree height category'!$A$2:$G$77,7,FALSE)))</f>
        <v/>
      </c>
      <c r="AM700" s="163"/>
    </row>
    <row r="701" spans="1:39" x14ac:dyDescent="0.25">
      <c r="A701" s="154">
        <f t="shared" si="127"/>
        <v>695</v>
      </c>
      <c r="B701" s="203"/>
      <c r="C701" s="209"/>
      <c r="D701" s="208"/>
      <c r="E701" s="208"/>
      <c r="F701" s="208"/>
      <c r="G701" s="208"/>
      <c r="H701" s="208"/>
      <c r="I701" s="208"/>
      <c r="J701" s="208"/>
      <c r="K701" s="208"/>
      <c r="L701" s="208"/>
      <c r="M701" s="208"/>
      <c r="N701" s="207" t="str">
        <f>IF(V701="","",IF((VLOOKUP(V701,'Tree height category'!$E$2:$F$77,2,FALSE))=0,"",(VLOOKUP(V701,'Tree height category'!$E$2:$F$77,2,FALSE))))</f>
        <v/>
      </c>
      <c r="O701" s="207" t="str">
        <f>IF(B701="","",(IF('SEB Sheet'!B$11="","",VLOOKUP('SEB Sheet'!B$11,'IBRA %'!A$4:E$385,4,FALSE))))</f>
        <v/>
      </c>
      <c r="P701" s="27"/>
      <c r="Q701" s="136" t="str">
        <f t="shared" si="116"/>
        <v/>
      </c>
      <c r="R701" s="22">
        <f t="shared" si="117"/>
        <v>0</v>
      </c>
      <c r="S701" s="139" t="str">
        <f t="shared" si="118"/>
        <v/>
      </c>
      <c r="T701" s="39" t="str">
        <f t="shared" si="119"/>
        <v/>
      </c>
      <c r="U701" s="137" t="str">
        <f t="shared" si="120"/>
        <v/>
      </c>
      <c r="V701" s="24" t="str">
        <f>IF(B701="","",VLOOKUP(B701,'Tree height category'!$A$2:$E$83,5,FALSE))</f>
        <v/>
      </c>
      <c r="W701" s="137" t="str">
        <f t="shared" si="125"/>
        <v/>
      </c>
      <c r="X701" s="137" t="str">
        <f t="shared" si="126"/>
        <v/>
      </c>
      <c r="Y701" s="23" t="str">
        <f t="shared" si="121"/>
        <v/>
      </c>
      <c r="Z701" s="25" t="str">
        <f t="shared" si="122"/>
        <v/>
      </c>
      <c r="AA701" s="26" t="str">
        <f t="shared" si="123"/>
        <v/>
      </c>
      <c r="AB701" s="221" t="str">
        <f t="shared" si="124"/>
        <v/>
      </c>
      <c r="AC701" s="26" t="str">
        <f>IF(P701="","",('SEB Sheet'!$B$8*(AA701*P701)*(IF(C701="",1,C701))))</f>
        <v/>
      </c>
      <c r="AD701" s="158" t="str">
        <f>IF(P701="","",((AC701/'SEB Sheet'!$B$9*'SEB Sheet'!$B$5/1000*'SEB Sheet'!$B$7*'SEB Sheet'!$B$6))*1.055)</f>
        <v/>
      </c>
      <c r="AE701" s="146"/>
      <c r="AF701" s="146"/>
      <c r="AG701" s="147" t="str">
        <f>IF(B701="","",(VLOOKUP(B701,'Tree height category'!$A$2:$C$83,2,FALSE)))</f>
        <v/>
      </c>
      <c r="AH701" s="148" t="str">
        <f>IF(B701="","",(VLOOKUP(B701,'Tree height category'!$A$2:$C$83,3,FALSE)))</f>
        <v/>
      </c>
      <c r="AI701" s="161"/>
      <c r="AJ701" s="161"/>
      <c r="AK701" s="161"/>
      <c r="AL701" s="162" t="str">
        <f>IF(B701="","",(VLOOKUP(B701,'Tree height category'!$A$2:$G$77,7,FALSE)))</f>
        <v/>
      </c>
      <c r="AM701" s="163"/>
    </row>
    <row r="702" spans="1:39" x14ac:dyDescent="0.25">
      <c r="A702" s="154">
        <f t="shared" si="127"/>
        <v>696</v>
      </c>
      <c r="B702" s="203"/>
      <c r="C702" s="209"/>
      <c r="D702" s="208"/>
      <c r="E702" s="208"/>
      <c r="F702" s="208"/>
      <c r="G702" s="208"/>
      <c r="H702" s="208"/>
      <c r="I702" s="208"/>
      <c r="J702" s="208"/>
      <c r="K702" s="208"/>
      <c r="L702" s="208"/>
      <c r="M702" s="208"/>
      <c r="N702" s="207" t="str">
        <f>IF(V702="","",IF((VLOOKUP(V702,'Tree height category'!$E$2:$F$77,2,FALSE))=0,"",(VLOOKUP(V702,'Tree height category'!$E$2:$F$77,2,FALSE))))</f>
        <v/>
      </c>
      <c r="O702" s="207" t="str">
        <f>IF(B702="","",(IF('SEB Sheet'!B$11="","",VLOOKUP('SEB Sheet'!B$11,'IBRA %'!A$4:E$385,4,FALSE))))</f>
        <v/>
      </c>
      <c r="P702" s="27"/>
      <c r="Q702" s="136" t="str">
        <f t="shared" si="116"/>
        <v/>
      </c>
      <c r="R702" s="22">
        <f t="shared" si="117"/>
        <v>0</v>
      </c>
      <c r="S702" s="139" t="str">
        <f t="shared" si="118"/>
        <v/>
      </c>
      <c r="T702" s="39" t="str">
        <f t="shared" si="119"/>
        <v/>
      </c>
      <c r="U702" s="137" t="str">
        <f t="shared" si="120"/>
        <v/>
      </c>
      <c r="V702" s="24" t="str">
        <f>IF(B702="","",VLOOKUP(B702,'Tree height category'!$A$2:$E$83,5,FALSE))</f>
        <v/>
      </c>
      <c r="W702" s="137" t="str">
        <f t="shared" si="125"/>
        <v/>
      </c>
      <c r="X702" s="137" t="str">
        <f t="shared" si="126"/>
        <v/>
      </c>
      <c r="Y702" s="23" t="str">
        <f t="shared" si="121"/>
        <v/>
      </c>
      <c r="Z702" s="25" t="str">
        <f t="shared" si="122"/>
        <v/>
      </c>
      <c r="AA702" s="26" t="str">
        <f t="shared" si="123"/>
        <v/>
      </c>
      <c r="AB702" s="221" t="str">
        <f t="shared" si="124"/>
        <v/>
      </c>
      <c r="AC702" s="26" t="str">
        <f>IF(P702="","",('SEB Sheet'!$B$8*(AA702*P702)*(IF(C702="",1,C702))))</f>
        <v/>
      </c>
      <c r="AD702" s="158" t="str">
        <f>IF(P702="","",((AC702/'SEB Sheet'!$B$9*'SEB Sheet'!$B$5/1000*'SEB Sheet'!$B$7*'SEB Sheet'!$B$6))*1.055)</f>
        <v/>
      </c>
      <c r="AE702" s="146"/>
      <c r="AF702" s="146"/>
      <c r="AG702" s="147" t="str">
        <f>IF(B702="","",(VLOOKUP(B702,'Tree height category'!$A$2:$C$83,2,FALSE)))</f>
        <v/>
      </c>
      <c r="AH702" s="148" t="str">
        <f>IF(B702="","",(VLOOKUP(B702,'Tree height category'!$A$2:$C$83,3,FALSE)))</f>
        <v/>
      </c>
      <c r="AI702" s="161"/>
      <c r="AJ702" s="161"/>
      <c r="AK702" s="161"/>
      <c r="AL702" s="162" t="str">
        <f>IF(B702="","",(VLOOKUP(B702,'Tree height category'!$A$2:$G$77,7,FALSE)))</f>
        <v/>
      </c>
      <c r="AM702" s="163"/>
    </row>
    <row r="703" spans="1:39" x14ac:dyDescent="0.25">
      <c r="A703" s="154">
        <f t="shared" si="127"/>
        <v>697</v>
      </c>
      <c r="B703" s="203"/>
      <c r="C703" s="209"/>
      <c r="D703" s="208"/>
      <c r="E703" s="208"/>
      <c r="F703" s="208"/>
      <c r="G703" s="208"/>
      <c r="H703" s="208"/>
      <c r="I703" s="208"/>
      <c r="J703" s="208"/>
      <c r="K703" s="208"/>
      <c r="L703" s="208"/>
      <c r="M703" s="208"/>
      <c r="N703" s="207" t="str">
        <f>IF(V703="","",IF((VLOOKUP(V703,'Tree height category'!$E$2:$F$77,2,FALSE))=0,"",(VLOOKUP(V703,'Tree height category'!$E$2:$F$77,2,FALSE))))</f>
        <v/>
      </c>
      <c r="O703" s="207" t="str">
        <f>IF(B703="","",(IF('SEB Sheet'!B$11="","",VLOOKUP('SEB Sheet'!B$11,'IBRA %'!A$4:E$385,4,FALSE))))</f>
        <v/>
      </c>
      <c r="P703" s="27"/>
      <c r="Q703" s="136" t="str">
        <f t="shared" si="116"/>
        <v/>
      </c>
      <c r="R703" s="22">
        <f t="shared" si="117"/>
        <v>0</v>
      </c>
      <c r="S703" s="139" t="str">
        <f t="shared" si="118"/>
        <v/>
      </c>
      <c r="T703" s="39" t="str">
        <f t="shared" si="119"/>
        <v/>
      </c>
      <c r="U703" s="137" t="str">
        <f t="shared" si="120"/>
        <v/>
      </c>
      <c r="V703" s="24" t="str">
        <f>IF(B703="","",VLOOKUP(B703,'Tree height category'!$A$2:$E$83,5,FALSE))</f>
        <v/>
      </c>
      <c r="W703" s="137" t="str">
        <f t="shared" si="125"/>
        <v/>
      </c>
      <c r="X703" s="137" t="str">
        <f t="shared" si="126"/>
        <v/>
      </c>
      <c r="Y703" s="23" t="str">
        <f t="shared" si="121"/>
        <v/>
      </c>
      <c r="Z703" s="25" t="str">
        <f t="shared" si="122"/>
        <v/>
      </c>
      <c r="AA703" s="26" t="str">
        <f t="shared" si="123"/>
        <v/>
      </c>
      <c r="AB703" s="221" t="str">
        <f t="shared" si="124"/>
        <v/>
      </c>
      <c r="AC703" s="26" t="str">
        <f>IF(P703="","",('SEB Sheet'!$B$8*(AA703*P703)*(IF(C703="",1,C703))))</f>
        <v/>
      </c>
      <c r="AD703" s="158" t="str">
        <f>IF(P703="","",((AC703/'SEB Sheet'!$B$9*'SEB Sheet'!$B$5/1000*'SEB Sheet'!$B$7*'SEB Sheet'!$B$6))*1.055)</f>
        <v/>
      </c>
      <c r="AE703" s="146"/>
      <c r="AF703" s="146"/>
      <c r="AG703" s="147" t="str">
        <f>IF(B703="","",(VLOOKUP(B703,'Tree height category'!$A$2:$C$83,2,FALSE)))</f>
        <v/>
      </c>
      <c r="AH703" s="148" t="str">
        <f>IF(B703="","",(VLOOKUP(B703,'Tree height category'!$A$2:$C$83,3,FALSE)))</f>
        <v/>
      </c>
      <c r="AI703" s="161"/>
      <c r="AJ703" s="161"/>
      <c r="AK703" s="161"/>
      <c r="AL703" s="162" t="str">
        <f>IF(B703="","",(VLOOKUP(B703,'Tree height category'!$A$2:$G$77,7,FALSE)))</f>
        <v/>
      </c>
      <c r="AM703" s="163"/>
    </row>
    <row r="704" spans="1:39" x14ac:dyDescent="0.25">
      <c r="A704" s="154">
        <f t="shared" si="127"/>
        <v>698</v>
      </c>
      <c r="B704" s="203"/>
      <c r="C704" s="209"/>
      <c r="D704" s="208"/>
      <c r="E704" s="208"/>
      <c r="F704" s="208"/>
      <c r="G704" s="208"/>
      <c r="H704" s="208"/>
      <c r="I704" s="208"/>
      <c r="J704" s="208"/>
      <c r="K704" s="208"/>
      <c r="L704" s="208"/>
      <c r="M704" s="208"/>
      <c r="N704" s="207" t="str">
        <f>IF(V704="","",IF((VLOOKUP(V704,'Tree height category'!$E$2:$F$77,2,FALSE))=0,"",(VLOOKUP(V704,'Tree height category'!$E$2:$F$77,2,FALSE))))</f>
        <v/>
      </c>
      <c r="O704" s="207" t="str">
        <f>IF(B704="","",(IF('SEB Sheet'!B$11="","",VLOOKUP('SEB Sheet'!B$11,'IBRA %'!A$4:E$385,4,FALSE))))</f>
        <v/>
      </c>
      <c r="P704" s="27"/>
      <c r="Q704" s="136" t="str">
        <f t="shared" si="116"/>
        <v/>
      </c>
      <c r="R704" s="22">
        <f t="shared" si="117"/>
        <v>0</v>
      </c>
      <c r="S704" s="139" t="str">
        <f t="shared" si="118"/>
        <v/>
      </c>
      <c r="T704" s="39" t="str">
        <f t="shared" si="119"/>
        <v/>
      </c>
      <c r="U704" s="137" t="str">
        <f t="shared" si="120"/>
        <v/>
      </c>
      <c r="V704" s="24" t="str">
        <f>IF(B704="","",VLOOKUP(B704,'Tree height category'!$A$2:$E$83,5,FALSE))</f>
        <v/>
      </c>
      <c r="W704" s="137" t="str">
        <f t="shared" si="125"/>
        <v/>
      </c>
      <c r="X704" s="137" t="str">
        <f t="shared" si="126"/>
        <v/>
      </c>
      <c r="Y704" s="23" t="str">
        <f t="shared" si="121"/>
        <v/>
      </c>
      <c r="Z704" s="25" t="str">
        <f t="shared" si="122"/>
        <v/>
      </c>
      <c r="AA704" s="26" t="str">
        <f t="shared" si="123"/>
        <v/>
      </c>
      <c r="AB704" s="221" t="str">
        <f t="shared" si="124"/>
        <v/>
      </c>
      <c r="AC704" s="26" t="str">
        <f>IF(P704="","",('SEB Sheet'!$B$8*(AA704*P704)*(IF(C704="",1,C704))))</f>
        <v/>
      </c>
      <c r="AD704" s="158" t="str">
        <f>IF(P704="","",((AC704/'SEB Sheet'!$B$9*'SEB Sheet'!$B$5/1000*'SEB Sheet'!$B$7*'SEB Sheet'!$B$6))*1.055)</f>
        <v/>
      </c>
      <c r="AE704" s="146"/>
      <c r="AF704" s="146"/>
      <c r="AG704" s="147" t="str">
        <f>IF(B704="","",(VLOOKUP(B704,'Tree height category'!$A$2:$C$83,2,FALSE)))</f>
        <v/>
      </c>
      <c r="AH704" s="148" t="str">
        <f>IF(B704="","",(VLOOKUP(B704,'Tree height category'!$A$2:$C$83,3,FALSE)))</f>
        <v/>
      </c>
      <c r="AI704" s="161"/>
      <c r="AJ704" s="161"/>
      <c r="AK704" s="161"/>
      <c r="AL704" s="162" t="str">
        <f>IF(B704="","",(VLOOKUP(B704,'Tree height category'!$A$2:$G$77,7,FALSE)))</f>
        <v/>
      </c>
      <c r="AM704" s="163"/>
    </row>
    <row r="705" spans="1:39" x14ac:dyDescent="0.25">
      <c r="A705" s="154">
        <f t="shared" si="127"/>
        <v>699</v>
      </c>
      <c r="B705" s="203"/>
      <c r="C705" s="209"/>
      <c r="D705" s="208"/>
      <c r="E705" s="208"/>
      <c r="F705" s="208"/>
      <c r="G705" s="208"/>
      <c r="H705" s="208"/>
      <c r="I705" s="208"/>
      <c r="J705" s="208"/>
      <c r="K705" s="208"/>
      <c r="L705" s="208"/>
      <c r="M705" s="208"/>
      <c r="N705" s="207" t="str">
        <f>IF(V705="","",IF((VLOOKUP(V705,'Tree height category'!$E$2:$F$77,2,FALSE))=0,"",(VLOOKUP(V705,'Tree height category'!$E$2:$F$77,2,FALSE))))</f>
        <v/>
      </c>
      <c r="O705" s="207" t="str">
        <f>IF(B705="","",(IF('SEB Sheet'!B$11="","",VLOOKUP('SEB Sheet'!B$11,'IBRA %'!A$4:E$385,4,FALSE))))</f>
        <v/>
      </c>
      <c r="P705" s="27"/>
      <c r="Q705" s="136" t="str">
        <f t="shared" si="116"/>
        <v/>
      </c>
      <c r="R705" s="22">
        <f t="shared" si="117"/>
        <v>0</v>
      </c>
      <c r="S705" s="139" t="str">
        <f t="shared" si="118"/>
        <v/>
      </c>
      <c r="T705" s="39" t="str">
        <f t="shared" si="119"/>
        <v/>
      </c>
      <c r="U705" s="137" t="str">
        <f t="shared" si="120"/>
        <v/>
      </c>
      <c r="V705" s="24" t="str">
        <f>IF(B705="","",VLOOKUP(B705,'Tree height category'!$A$2:$E$83,5,FALSE))</f>
        <v/>
      </c>
      <c r="W705" s="137" t="str">
        <f t="shared" si="125"/>
        <v/>
      </c>
      <c r="X705" s="137" t="str">
        <f t="shared" si="126"/>
        <v/>
      </c>
      <c r="Y705" s="23" t="str">
        <f t="shared" si="121"/>
        <v/>
      </c>
      <c r="Z705" s="25" t="str">
        <f t="shared" si="122"/>
        <v/>
      </c>
      <c r="AA705" s="26" t="str">
        <f t="shared" si="123"/>
        <v/>
      </c>
      <c r="AB705" s="221" t="str">
        <f t="shared" si="124"/>
        <v/>
      </c>
      <c r="AC705" s="26" t="str">
        <f>IF(P705="","",('SEB Sheet'!$B$8*(AA705*P705)*(IF(C705="",1,C705))))</f>
        <v/>
      </c>
      <c r="AD705" s="158" t="str">
        <f>IF(P705="","",((AC705/'SEB Sheet'!$B$9*'SEB Sheet'!$B$5/1000*'SEB Sheet'!$B$7*'SEB Sheet'!$B$6))*1.055)</f>
        <v/>
      </c>
      <c r="AE705" s="146"/>
      <c r="AF705" s="146"/>
      <c r="AG705" s="147" t="str">
        <f>IF(B705="","",(VLOOKUP(B705,'Tree height category'!$A$2:$C$83,2,FALSE)))</f>
        <v/>
      </c>
      <c r="AH705" s="148" t="str">
        <f>IF(B705="","",(VLOOKUP(B705,'Tree height category'!$A$2:$C$83,3,FALSE)))</f>
        <v/>
      </c>
      <c r="AI705" s="161"/>
      <c r="AJ705" s="161"/>
      <c r="AK705" s="161"/>
      <c r="AL705" s="162" t="str">
        <f>IF(B705="","",(VLOOKUP(B705,'Tree height category'!$A$2:$G$77,7,FALSE)))</f>
        <v/>
      </c>
      <c r="AM705" s="163"/>
    </row>
    <row r="706" spans="1:39" x14ac:dyDescent="0.25">
      <c r="A706" s="154">
        <f t="shared" si="127"/>
        <v>700</v>
      </c>
      <c r="B706" s="203"/>
      <c r="C706" s="209"/>
      <c r="D706" s="208"/>
      <c r="E706" s="208"/>
      <c r="F706" s="208"/>
      <c r="G706" s="208"/>
      <c r="H706" s="208"/>
      <c r="I706" s="208"/>
      <c r="J706" s="208"/>
      <c r="K706" s="208"/>
      <c r="L706" s="208"/>
      <c r="M706" s="208"/>
      <c r="N706" s="207" t="str">
        <f>IF(V706="","",IF((VLOOKUP(V706,'Tree height category'!$E$2:$F$77,2,FALSE))=0,"",(VLOOKUP(V706,'Tree height category'!$E$2:$F$77,2,FALSE))))</f>
        <v/>
      </c>
      <c r="O706" s="207" t="str">
        <f>IF(B706="","",(IF('SEB Sheet'!B$11="","",VLOOKUP('SEB Sheet'!B$11,'IBRA %'!A$4:E$385,4,FALSE))))</f>
        <v/>
      </c>
      <c r="P706" s="27"/>
      <c r="Q706" s="136" t="str">
        <f t="shared" si="116"/>
        <v/>
      </c>
      <c r="R706" s="22">
        <f t="shared" si="117"/>
        <v>0</v>
      </c>
      <c r="S706" s="139" t="str">
        <f t="shared" si="118"/>
        <v/>
      </c>
      <c r="T706" s="39" t="str">
        <f t="shared" si="119"/>
        <v/>
      </c>
      <c r="U706" s="137" t="str">
        <f t="shared" si="120"/>
        <v/>
      </c>
      <c r="V706" s="24" t="str">
        <f>IF(B706="","",VLOOKUP(B706,'Tree height category'!$A$2:$E$83,5,FALSE))</f>
        <v/>
      </c>
      <c r="W706" s="137" t="str">
        <f t="shared" si="125"/>
        <v/>
      </c>
      <c r="X706" s="137" t="str">
        <f t="shared" si="126"/>
        <v/>
      </c>
      <c r="Y706" s="23" t="str">
        <f t="shared" si="121"/>
        <v/>
      </c>
      <c r="Z706" s="25" t="str">
        <f t="shared" si="122"/>
        <v/>
      </c>
      <c r="AA706" s="26" t="str">
        <f t="shared" si="123"/>
        <v/>
      </c>
      <c r="AB706" s="221" t="str">
        <f t="shared" si="124"/>
        <v/>
      </c>
      <c r="AC706" s="26" t="str">
        <f>IF(P706="","",('SEB Sheet'!$B$8*(AA706*P706)*(IF(C706="",1,C706))))</f>
        <v/>
      </c>
      <c r="AD706" s="158" t="str">
        <f>IF(P706="","",((AC706/'SEB Sheet'!$B$9*'SEB Sheet'!$B$5/1000*'SEB Sheet'!$B$7*'SEB Sheet'!$B$6))*1.055)</f>
        <v/>
      </c>
      <c r="AE706" s="146"/>
      <c r="AF706" s="146"/>
      <c r="AG706" s="147" t="str">
        <f>IF(B706="","",(VLOOKUP(B706,'Tree height category'!$A$2:$C$83,2,FALSE)))</f>
        <v/>
      </c>
      <c r="AH706" s="148" t="str">
        <f>IF(B706="","",(VLOOKUP(B706,'Tree height category'!$A$2:$C$83,3,FALSE)))</f>
        <v/>
      </c>
      <c r="AI706" s="161"/>
      <c r="AJ706" s="161"/>
      <c r="AK706" s="161"/>
      <c r="AL706" s="162" t="str">
        <f>IF(B706="","",(VLOOKUP(B706,'Tree height category'!$A$2:$G$77,7,FALSE)))</f>
        <v/>
      </c>
      <c r="AM706" s="163"/>
    </row>
    <row r="707" spans="1:39" x14ac:dyDescent="0.25">
      <c r="A707" s="154">
        <f t="shared" si="127"/>
        <v>701</v>
      </c>
      <c r="B707" s="203"/>
      <c r="C707" s="209"/>
      <c r="D707" s="208"/>
      <c r="E707" s="208"/>
      <c r="F707" s="208"/>
      <c r="G707" s="208"/>
      <c r="H707" s="208"/>
      <c r="I707" s="208"/>
      <c r="J707" s="208"/>
      <c r="K707" s="208"/>
      <c r="L707" s="208"/>
      <c r="M707" s="208"/>
      <c r="N707" s="207" t="str">
        <f>IF(V707="","",IF((VLOOKUP(V707,'Tree height category'!$E$2:$F$77,2,FALSE))=0,"",(VLOOKUP(V707,'Tree height category'!$E$2:$F$77,2,FALSE))))</f>
        <v/>
      </c>
      <c r="O707" s="207" t="str">
        <f>IF(B707="","",(IF('SEB Sheet'!B$11="","",VLOOKUP('SEB Sheet'!B$11,'IBRA %'!A$4:E$385,4,FALSE))))</f>
        <v/>
      </c>
      <c r="P707" s="27"/>
      <c r="Q707" s="136" t="str">
        <f t="shared" si="116"/>
        <v/>
      </c>
      <c r="R707" s="22">
        <f t="shared" si="117"/>
        <v>0</v>
      </c>
      <c r="S707" s="139" t="str">
        <f t="shared" si="118"/>
        <v/>
      </c>
      <c r="T707" s="39" t="str">
        <f t="shared" si="119"/>
        <v/>
      </c>
      <c r="U707" s="137" t="str">
        <f t="shared" si="120"/>
        <v/>
      </c>
      <c r="V707" s="24" t="str">
        <f>IF(B707="","",VLOOKUP(B707,'Tree height category'!$A$2:$E$83,5,FALSE))</f>
        <v/>
      </c>
      <c r="W707" s="137" t="str">
        <f t="shared" si="125"/>
        <v/>
      </c>
      <c r="X707" s="137" t="str">
        <f t="shared" si="126"/>
        <v/>
      </c>
      <c r="Y707" s="23" t="str">
        <f t="shared" si="121"/>
        <v/>
      </c>
      <c r="Z707" s="25" t="str">
        <f t="shared" si="122"/>
        <v/>
      </c>
      <c r="AA707" s="26" t="str">
        <f t="shared" si="123"/>
        <v/>
      </c>
      <c r="AB707" s="221" t="str">
        <f t="shared" si="124"/>
        <v/>
      </c>
      <c r="AC707" s="26" t="str">
        <f>IF(P707="","",('SEB Sheet'!$B$8*(AA707*P707)*(IF(C707="",1,C707))))</f>
        <v/>
      </c>
      <c r="AD707" s="158" t="str">
        <f>IF(P707="","",((AC707/'SEB Sheet'!$B$9*'SEB Sheet'!$B$5/1000*'SEB Sheet'!$B$7*'SEB Sheet'!$B$6))*1.055)</f>
        <v/>
      </c>
      <c r="AE707" s="146"/>
      <c r="AF707" s="146"/>
      <c r="AG707" s="147" t="str">
        <f>IF(B707="","",(VLOOKUP(B707,'Tree height category'!$A$2:$C$83,2,FALSE)))</f>
        <v/>
      </c>
      <c r="AH707" s="148" t="str">
        <f>IF(B707="","",(VLOOKUP(B707,'Tree height category'!$A$2:$C$83,3,FALSE)))</f>
        <v/>
      </c>
      <c r="AI707" s="161"/>
      <c r="AJ707" s="161"/>
      <c r="AK707" s="161"/>
      <c r="AL707" s="162" t="str">
        <f>IF(B707="","",(VLOOKUP(B707,'Tree height category'!$A$2:$G$77,7,FALSE)))</f>
        <v/>
      </c>
      <c r="AM707" s="163"/>
    </row>
    <row r="708" spans="1:39" x14ac:dyDescent="0.25">
      <c r="A708" s="154">
        <f t="shared" si="127"/>
        <v>702</v>
      </c>
      <c r="B708" s="203"/>
      <c r="C708" s="209"/>
      <c r="D708" s="208"/>
      <c r="E708" s="208"/>
      <c r="F708" s="208"/>
      <c r="G708" s="208"/>
      <c r="H708" s="208"/>
      <c r="I708" s="208"/>
      <c r="J708" s="208"/>
      <c r="K708" s="208"/>
      <c r="L708" s="208"/>
      <c r="M708" s="208"/>
      <c r="N708" s="207" t="str">
        <f>IF(V708="","",IF((VLOOKUP(V708,'Tree height category'!$E$2:$F$77,2,FALSE))=0,"",(VLOOKUP(V708,'Tree height category'!$E$2:$F$77,2,FALSE))))</f>
        <v/>
      </c>
      <c r="O708" s="207" t="str">
        <f>IF(B708="","",(IF('SEB Sheet'!B$11="","",VLOOKUP('SEB Sheet'!B$11,'IBRA %'!A$4:E$385,4,FALSE))))</f>
        <v/>
      </c>
      <c r="P708" s="27"/>
      <c r="Q708" s="136" t="str">
        <f t="shared" si="116"/>
        <v/>
      </c>
      <c r="R708" s="22">
        <f t="shared" si="117"/>
        <v>0</v>
      </c>
      <c r="S708" s="139" t="str">
        <f t="shared" si="118"/>
        <v/>
      </c>
      <c r="T708" s="39" t="str">
        <f t="shared" si="119"/>
        <v/>
      </c>
      <c r="U708" s="137" t="str">
        <f t="shared" si="120"/>
        <v/>
      </c>
      <c r="V708" s="24" t="str">
        <f>IF(B708="","",VLOOKUP(B708,'Tree height category'!$A$2:$E$83,5,FALSE))</f>
        <v/>
      </c>
      <c r="W708" s="137" t="str">
        <f t="shared" si="125"/>
        <v/>
      </c>
      <c r="X708" s="137" t="str">
        <f t="shared" si="126"/>
        <v/>
      </c>
      <c r="Y708" s="23" t="str">
        <f t="shared" si="121"/>
        <v/>
      </c>
      <c r="Z708" s="25" t="str">
        <f t="shared" si="122"/>
        <v/>
      </c>
      <c r="AA708" s="26" t="str">
        <f t="shared" si="123"/>
        <v/>
      </c>
      <c r="AB708" s="221" t="str">
        <f t="shared" si="124"/>
        <v/>
      </c>
      <c r="AC708" s="26" t="str">
        <f>IF(P708="","",('SEB Sheet'!$B$8*(AA708*P708)*(IF(C708="",1,C708))))</f>
        <v/>
      </c>
      <c r="AD708" s="158" t="str">
        <f>IF(P708="","",((AC708/'SEB Sheet'!$B$9*'SEB Sheet'!$B$5/1000*'SEB Sheet'!$B$7*'SEB Sheet'!$B$6))*1.055)</f>
        <v/>
      </c>
      <c r="AE708" s="146"/>
      <c r="AF708" s="146"/>
      <c r="AG708" s="147" t="str">
        <f>IF(B708="","",(VLOOKUP(B708,'Tree height category'!$A$2:$C$83,2,FALSE)))</f>
        <v/>
      </c>
      <c r="AH708" s="148" t="str">
        <f>IF(B708="","",(VLOOKUP(B708,'Tree height category'!$A$2:$C$83,3,FALSE)))</f>
        <v/>
      </c>
      <c r="AI708" s="161"/>
      <c r="AJ708" s="161"/>
      <c r="AK708" s="161"/>
      <c r="AL708" s="162" t="str">
        <f>IF(B708="","",(VLOOKUP(B708,'Tree height category'!$A$2:$G$77,7,FALSE)))</f>
        <v/>
      </c>
      <c r="AM708" s="163"/>
    </row>
    <row r="709" spans="1:39" x14ac:dyDescent="0.25">
      <c r="A709" s="154">
        <f t="shared" si="127"/>
        <v>703</v>
      </c>
      <c r="B709" s="203"/>
      <c r="C709" s="209"/>
      <c r="D709" s="208"/>
      <c r="E709" s="208"/>
      <c r="F709" s="208"/>
      <c r="G709" s="208"/>
      <c r="H709" s="208"/>
      <c r="I709" s="208"/>
      <c r="J709" s="208"/>
      <c r="K709" s="208"/>
      <c r="L709" s="208"/>
      <c r="M709" s="208"/>
      <c r="N709" s="207" t="str">
        <f>IF(V709="","",IF((VLOOKUP(V709,'Tree height category'!$E$2:$F$77,2,FALSE))=0,"",(VLOOKUP(V709,'Tree height category'!$E$2:$F$77,2,FALSE))))</f>
        <v/>
      </c>
      <c r="O709" s="207" t="str">
        <f>IF(B709="","",(IF('SEB Sheet'!B$11="","",VLOOKUP('SEB Sheet'!B$11,'IBRA %'!A$4:E$385,4,FALSE))))</f>
        <v/>
      </c>
      <c r="P709" s="27"/>
      <c r="Q709" s="136" t="str">
        <f t="shared" si="116"/>
        <v/>
      </c>
      <c r="R709" s="22">
        <f t="shared" si="117"/>
        <v>0</v>
      </c>
      <c r="S709" s="139" t="str">
        <f t="shared" si="118"/>
        <v/>
      </c>
      <c r="T709" s="39" t="str">
        <f t="shared" si="119"/>
        <v/>
      </c>
      <c r="U709" s="137" t="str">
        <f t="shared" si="120"/>
        <v/>
      </c>
      <c r="V709" s="24" t="str">
        <f>IF(B709="","",VLOOKUP(B709,'Tree height category'!$A$2:$E$83,5,FALSE))</f>
        <v/>
      </c>
      <c r="W709" s="137" t="str">
        <f t="shared" si="125"/>
        <v/>
      </c>
      <c r="X709" s="137" t="str">
        <f t="shared" si="126"/>
        <v/>
      </c>
      <c r="Y709" s="23" t="str">
        <f t="shared" si="121"/>
        <v/>
      </c>
      <c r="Z709" s="25" t="str">
        <f t="shared" si="122"/>
        <v/>
      </c>
      <c r="AA709" s="26" t="str">
        <f t="shared" si="123"/>
        <v/>
      </c>
      <c r="AB709" s="221" t="str">
        <f t="shared" si="124"/>
        <v/>
      </c>
      <c r="AC709" s="26" t="str">
        <f>IF(P709="","",('SEB Sheet'!$B$8*(AA709*P709)*(IF(C709="",1,C709))))</f>
        <v/>
      </c>
      <c r="AD709" s="158" t="str">
        <f>IF(P709="","",((AC709/'SEB Sheet'!$B$9*'SEB Sheet'!$B$5/1000*'SEB Sheet'!$B$7*'SEB Sheet'!$B$6))*1.055)</f>
        <v/>
      </c>
      <c r="AE709" s="146"/>
      <c r="AF709" s="146"/>
      <c r="AG709" s="147" t="str">
        <f>IF(B709="","",(VLOOKUP(B709,'Tree height category'!$A$2:$C$83,2,FALSE)))</f>
        <v/>
      </c>
      <c r="AH709" s="148" t="str">
        <f>IF(B709="","",(VLOOKUP(B709,'Tree height category'!$A$2:$C$83,3,FALSE)))</f>
        <v/>
      </c>
      <c r="AI709" s="161"/>
      <c r="AJ709" s="161"/>
      <c r="AK709" s="161"/>
      <c r="AL709" s="162" t="str">
        <f>IF(B709="","",(VLOOKUP(B709,'Tree height category'!$A$2:$G$77,7,FALSE)))</f>
        <v/>
      </c>
      <c r="AM709" s="163"/>
    </row>
    <row r="710" spans="1:39" x14ac:dyDescent="0.25">
      <c r="A710" s="154">
        <f t="shared" si="127"/>
        <v>704</v>
      </c>
      <c r="B710" s="203"/>
      <c r="C710" s="209"/>
      <c r="D710" s="208"/>
      <c r="E710" s="208"/>
      <c r="F710" s="208"/>
      <c r="G710" s="208"/>
      <c r="H710" s="208"/>
      <c r="I710" s="208"/>
      <c r="J710" s="208"/>
      <c r="K710" s="208"/>
      <c r="L710" s="208"/>
      <c r="M710" s="208"/>
      <c r="N710" s="207" t="str">
        <f>IF(V710="","",IF((VLOOKUP(V710,'Tree height category'!$E$2:$F$77,2,FALSE))=0,"",(VLOOKUP(V710,'Tree height category'!$E$2:$F$77,2,FALSE))))</f>
        <v/>
      </c>
      <c r="O710" s="207" t="str">
        <f>IF(B710="","",(IF('SEB Sheet'!B$11="","",VLOOKUP('SEB Sheet'!B$11,'IBRA %'!A$4:E$385,4,FALSE))))</f>
        <v/>
      </c>
      <c r="P710" s="27"/>
      <c r="Q710" s="136" t="str">
        <f t="shared" si="116"/>
        <v/>
      </c>
      <c r="R710" s="22">
        <f t="shared" si="117"/>
        <v>0</v>
      </c>
      <c r="S710" s="139" t="str">
        <f t="shared" si="118"/>
        <v/>
      </c>
      <c r="T710" s="39" t="str">
        <f t="shared" si="119"/>
        <v/>
      </c>
      <c r="U710" s="137" t="str">
        <f t="shared" si="120"/>
        <v/>
      </c>
      <c r="V710" s="24" t="str">
        <f>IF(B710="","",VLOOKUP(B710,'Tree height category'!$A$2:$E$83,5,FALSE))</f>
        <v/>
      </c>
      <c r="W710" s="137" t="str">
        <f t="shared" si="125"/>
        <v/>
      </c>
      <c r="X710" s="137" t="str">
        <f t="shared" si="126"/>
        <v/>
      </c>
      <c r="Y710" s="23" t="str">
        <f t="shared" si="121"/>
        <v/>
      </c>
      <c r="Z710" s="25" t="str">
        <f t="shared" si="122"/>
        <v/>
      </c>
      <c r="AA710" s="26" t="str">
        <f t="shared" si="123"/>
        <v/>
      </c>
      <c r="AB710" s="221" t="str">
        <f t="shared" si="124"/>
        <v/>
      </c>
      <c r="AC710" s="26" t="str">
        <f>IF(P710="","",('SEB Sheet'!$B$8*(AA710*P710)*(IF(C710="",1,C710))))</f>
        <v/>
      </c>
      <c r="AD710" s="158" t="str">
        <f>IF(P710="","",((AC710/'SEB Sheet'!$B$9*'SEB Sheet'!$B$5/1000*'SEB Sheet'!$B$7*'SEB Sheet'!$B$6))*1.055)</f>
        <v/>
      </c>
      <c r="AE710" s="146"/>
      <c r="AF710" s="146"/>
      <c r="AG710" s="147" t="str">
        <f>IF(B710="","",(VLOOKUP(B710,'Tree height category'!$A$2:$C$83,2,FALSE)))</f>
        <v/>
      </c>
      <c r="AH710" s="148" t="str">
        <f>IF(B710="","",(VLOOKUP(B710,'Tree height category'!$A$2:$C$83,3,FALSE)))</f>
        <v/>
      </c>
      <c r="AI710" s="161"/>
      <c r="AJ710" s="161"/>
      <c r="AK710" s="161"/>
      <c r="AL710" s="162" t="str">
        <f>IF(B710="","",(VLOOKUP(B710,'Tree height category'!$A$2:$G$77,7,FALSE)))</f>
        <v/>
      </c>
      <c r="AM710" s="163"/>
    </row>
    <row r="711" spans="1:39" x14ac:dyDescent="0.25">
      <c r="A711" s="154">
        <f t="shared" si="127"/>
        <v>705</v>
      </c>
      <c r="B711" s="203"/>
      <c r="C711" s="209"/>
      <c r="D711" s="208"/>
      <c r="E711" s="208"/>
      <c r="F711" s="208"/>
      <c r="G711" s="208"/>
      <c r="H711" s="208"/>
      <c r="I711" s="208"/>
      <c r="J711" s="208"/>
      <c r="K711" s="208"/>
      <c r="L711" s="208"/>
      <c r="M711" s="208"/>
      <c r="N711" s="207" t="str">
        <f>IF(V711="","",IF((VLOOKUP(V711,'Tree height category'!$E$2:$F$77,2,FALSE))=0,"",(VLOOKUP(V711,'Tree height category'!$E$2:$F$77,2,FALSE))))</f>
        <v/>
      </c>
      <c r="O711" s="207" t="str">
        <f>IF(B711="","",(IF('SEB Sheet'!B$11="","",VLOOKUP('SEB Sheet'!B$11,'IBRA %'!A$4:E$385,4,FALSE))))</f>
        <v/>
      </c>
      <c r="P711" s="27"/>
      <c r="Q711" s="136" t="str">
        <f t="shared" ref="Q711:Q774" si="128">IF(D711="","",(IF($D711&gt;(AH711*1.333333),4,($D711/AH711*3)))*1.25)</f>
        <v/>
      </c>
      <c r="R711" s="22">
        <f t="shared" ref="R711:R774" si="129">IF(E711&lt;=40,E711*0.08,(IF(E711&lt;=80,3.2+(E711-40)*0.04,(IF(E711&gt;80,4.8+(E711-80)*0.02," ")))))</f>
        <v>0</v>
      </c>
      <c r="S711" s="139" t="str">
        <f t="shared" ref="S711:S774" si="130">IF(F711="","",((100-$F711)*0.03))</f>
        <v/>
      </c>
      <c r="T711" s="39" t="str">
        <f t="shared" ref="T711:T774" si="131">IF(B711="","",(IF((G711*1+H711*4+I711*8)&lt;1,0,IF((AND((G711*1+H711*4+I711*8)&gt;=1,(G711*1+H711*4+I711*8)&lt;5)),1,IF((G711*1+H711*4+I711*8)&gt;=5,2))))*0.6)</f>
        <v/>
      </c>
      <c r="U711" s="137" t="str">
        <f t="shared" ref="U711:U774" si="132">IF(O711="","",((100-O711)*0.016))</f>
        <v/>
      </c>
      <c r="V711" s="24" t="str">
        <f>IF(B711="","",VLOOKUP(B711,'Tree height category'!$A$2:$E$83,5,FALSE))</f>
        <v/>
      </c>
      <c r="W711" s="137" t="str">
        <f t="shared" si="125"/>
        <v/>
      </c>
      <c r="X711" s="137" t="str">
        <f t="shared" si="126"/>
        <v/>
      </c>
      <c r="Y711" s="23" t="str">
        <f t="shared" ref="Y711:Y774" si="133">IF(B711="","",(((SUM(Q711,R711,S711,T711,W711,X711,U711))*SUM(Q711,R711,S711,T711,W711,X711,U711))*SUM(Q711,R711,S711,T711,W711,X711,U711))/55.5)</f>
        <v/>
      </c>
      <c r="Z711" s="25" t="str">
        <f t="shared" ref="Z711:Z774" si="134">IF(B711="","",(IF(Y711&lt;20,0.032,IF(AND(Y711&gt;=20,Y711&lt;30),0.048,IF(AND(Y711&gt;=30,Y711&lt;41),0.064,IF(AND(Y711&gt;=41,Y711&lt;61),0.08,IF(Y711&gt;=61,0.096,0)))))))</f>
        <v/>
      </c>
      <c r="AA711" s="26" t="str">
        <f t="shared" ref="AA711:AA774" si="135">IF(B711="","",IF(Y711&gt;155.3,15,(Y711*Z711)))</f>
        <v/>
      </c>
      <c r="AB711" s="221" t="str">
        <f t="shared" ref="AB711:AB774" si="136">IF(B711="","",(AA711*(IF(C711="",1,C711))))</f>
        <v/>
      </c>
      <c r="AC711" s="26" t="str">
        <f>IF(P711="","",('SEB Sheet'!$B$8*(AA711*P711)*(IF(C711="",1,C711))))</f>
        <v/>
      </c>
      <c r="AD711" s="158" t="str">
        <f>IF(P711="","",((AC711/'SEB Sheet'!$B$9*'SEB Sheet'!$B$5/1000*'SEB Sheet'!$B$7*'SEB Sheet'!$B$6))*1.055)</f>
        <v/>
      </c>
      <c r="AE711" s="146"/>
      <c r="AF711" s="146"/>
      <c r="AG711" s="147" t="str">
        <f>IF(B711="","",(VLOOKUP(B711,'Tree height category'!$A$2:$C$83,2,FALSE)))</f>
        <v/>
      </c>
      <c r="AH711" s="148" t="str">
        <f>IF(B711="","",(VLOOKUP(B711,'Tree height category'!$A$2:$C$83,3,FALSE)))</f>
        <v/>
      </c>
      <c r="AI711" s="161"/>
      <c r="AJ711" s="161"/>
      <c r="AK711" s="161"/>
      <c r="AL711" s="162" t="str">
        <f>IF(B711="","",(VLOOKUP(B711,'Tree height category'!$A$2:$G$77,7,FALSE)))</f>
        <v/>
      </c>
      <c r="AM711" s="163"/>
    </row>
    <row r="712" spans="1:39" x14ac:dyDescent="0.25">
      <c r="A712" s="154">
        <f t="shared" si="127"/>
        <v>706</v>
      </c>
      <c r="B712" s="203"/>
      <c r="C712" s="209"/>
      <c r="D712" s="208"/>
      <c r="E712" s="208"/>
      <c r="F712" s="208"/>
      <c r="G712" s="208"/>
      <c r="H712" s="208"/>
      <c r="I712" s="208"/>
      <c r="J712" s="208"/>
      <c r="K712" s="208"/>
      <c r="L712" s="208"/>
      <c r="M712" s="208"/>
      <c r="N712" s="207" t="str">
        <f>IF(V712="","",IF((VLOOKUP(V712,'Tree height category'!$E$2:$F$77,2,FALSE))=0,"",(VLOOKUP(V712,'Tree height category'!$E$2:$F$77,2,FALSE))))</f>
        <v/>
      </c>
      <c r="O712" s="207" t="str">
        <f>IF(B712="","",(IF('SEB Sheet'!B$11="","",VLOOKUP('SEB Sheet'!B$11,'IBRA %'!A$4:E$385,4,FALSE))))</f>
        <v/>
      </c>
      <c r="P712" s="27"/>
      <c r="Q712" s="136" t="str">
        <f t="shared" si="128"/>
        <v/>
      </c>
      <c r="R712" s="22">
        <f t="shared" si="129"/>
        <v>0</v>
      </c>
      <c r="S712" s="139" t="str">
        <f t="shared" si="130"/>
        <v/>
      </c>
      <c r="T712" s="39" t="str">
        <f t="shared" si="131"/>
        <v/>
      </c>
      <c r="U712" s="137" t="str">
        <f t="shared" si="132"/>
        <v/>
      </c>
      <c r="V712" s="24" t="str">
        <f>IF(B712="","",VLOOKUP(B712,'Tree height category'!$A$2:$E$83,5,FALSE))</f>
        <v/>
      </c>
      <c r="W712" s="137" t="str">
        <f t="shared" ref="W712:W775" si="137">IF(B712="","",IF((J712*0.125+K712*0.5+L712*4+M712*16)&lt;0.125,0,IF((J712*0.125+K712*0.5+L712*4+M712*16)&lt;0.5,0.6,IF((J712*0.125+K712*0.5+L712*4+M712*16)&lt;4,1,IF((J712*0.125+K712*0.5+L712*4+M712*16)&lt;16,1.4,IF((J712*0.125+K712*0.5+L712*4+M712*16)&gt;=16,1.8))))))</f>
        <v/>
      </c>
      <c r="X712" s="137" t="str">
        <f t="shared" ref="X712:X775" si="138">IF(B712="","",((IF(N712="R",1,IF(N712="V",2,IF(N712="E",3,0)))))*0.3)</f>
        <v/>
      </c>
      <c r="Y712" s="23" t="str">
        <f t="shared" si="133"/>
        <v/>
      </c>
      <c r="Z712" s="25" t="str">
        <f t="shared" si="134"/>
        <v/>
      </c>
      <c r="AA712" s="26" t="str">
        <f t="shared" si="135"/>
        <v/>
      </c>
      <c r="AB712" s="221" t="str">
        <f t="shared" si="136"/>
        <v/>
      </c>
      <c r="AC712" s="26" t="str">
        <f>IF(P712="","",('SEB Sheet'!$B$8*(AA712*P712)*(IF(C712="",1,C712))))</f>
        <v/>
      </c>
      <c r="AD712" s="158" t="str">
        <f>IF(P712="","",((AC712/'SEB Sheet'!$B$9*'SEB Sheet'!$B$5/1000*'SEB Sheet'!$B$7*'SEB Sheet'!$B$6))*1.055)</f>
        <v/>
      </c>
      <c r="AE712" s="146"/>
      <c r="AF712" s="146"/>
      <c r="AG712" s="147" t="str">
        <f>IF(B712="","",(VLOOKUP(B712,'Tree height category'!$A$2:$C$83,2,FALSE)))</f>
        <v/>
      </c>
      <c r="AH712" s="148" t="str">
        <f>IF(B712="","",(VLOOKUP(B712,'Tree height category'!$A$2:$C$83,3,FALSE)))</f>
        <v/>
      </c>
      <c r="AI712" s="161"/>
      <c r="AJ712" s="161"/>
      <c r="AK712" s="161"/>
      <c r="AL712" s="162" t="str">
        <f>IF(B712="","",(VLOOKUP(B712,'Tree height category'!$A$2:$G$77,7,FALSE)))</f>
        <v/>
      </c>
      <c r="AM712" s="163"/>
    </row>
    <row r="713" spans="1:39" x14ac:dyDescent="0.25">
      <c r="A713" s="154">
        <f t="shared" si="127"/>
        <v>707</v>
      </c>
      <c r="B713" s="203"/>
      <c r="C713" s="209"/>
      <c r="D713" s="208"/>
      <c r="E713" s="208"/>
      <c r="F713" s="208"/>
      <c r="G713" s="208"/>
      <c r="H713" s="208"/>
      <c r="I713" s="208"/>
      <c r="J713" s="208"/>
      <c r="K713" s="208"/>
      <c r="L713" s="208"/>
      <c r="M713" s="208"/>
      <c r="N713" s="207" t="str">
        <f>IF(V713="","",IF((VLOOKUP(V713,'Tree height category'!$E$2:$F$77,2,FALSE))=0,"",(VLOOKUP(V713,'Tree height category'!$E$2:$F$77,2,FALSE))))</f>
        <v/>
      </c>
      <c r="O713" s="207" t="str">
        <f>IF(B713="","",(IF('SEB Sheet'!B$11="","",VLOOKUP('SEB Sheet'!B$11,'IBRA %'!A$4:E$385,4,FALSE))))</f>
        <v/>
      </c>
      <c r="P713" s="27"/>
      <c r="Q713" s="136" t="str">
        <f t="shared" si="128"/>
        <v/>
      </c>
      <c r="R713" s="22">
        <f t="shared" si="129"/>
        <v>0</v>
      </c>
      <c r="S713" s="139" t="str">
        <f t="shared" si="130"/>
        <v/>
      </c>
      <c r="T713" s="39" t="str">
        <f t="shared" si="131"/>
        <v/>
      </c>
      <c r="U713" s="137" t="str">
        <f t="shared" si="132"/>
        <v/>
      </c>
      <c r="V713" s="24" t="str">
        <f>IF(B713="","",VLOOKUP(B713,'Tree height category'!$A$2:$E$83,5,FALSE))</f>
        <v/>
      </c>
      <c r="W713" s="137" t="str">
        <f t="shared" si="137"/>
        <v/>
      </c>
      <c r="X713" s="137" t="str">
        <f t="shared" si="138"/>
        <v/>
      </c>
      <c r="Y713" s="23" t="str">
        <f t="shared" si="133"/>
        <v/>
      </c>
      <c r="Z713" s="25" t="str">
        <f t="shared" si="134"/>
        <v/>
      </c>
      <c r="AA713" s="26" t="str">
        <f t="shared" si="135"/>
        <v/>
      </c>
      <c r="AB713" s="221" t="str">
        <f t="shared" si="136"/>
        <v/>
      </c>
      <c r="AC713" s="26" t="str">
        <f>IF(P713="","",('SEB Sheet'!$B$8*(AA713*P713)*(IF(C713="",1,C713))))</f>
        <v/>
      </c>
      <c r="AD713" s="158" t="str">
        <f>IF(P713="","",((AC713/'SEB Sheet'!$B$9*'SEB Sheet'!$B$5/1000*'SEB Sheet'!$B$7*'SEB Sheet'!$B$6))*1.055)</f>
        <v/>
      </c>
      <c r="AE713" s="146"/>
      <c r="AF713" s="146"/>
      <c r="AG713" s="147" t="str">
        <f>IF(B713="","",(VLOOKUP(B713,'Tree height category'!$A$2:$C$83,2,FALSE)))</f>
        <v/>
      </c>
      <c r="AH713" s="148" t="str">
        <f>IF(B713="","",(VLOOKUP(B713,'Tree height category'!$A$2:$C$83,3,FALSE)))</f>
        <v/>
      </c>
      <c r="AI713" s="161"/>
      <c r="AJ713" s="161"/>
      <c r="AK713" s="161"/>
      <c r="AL713" s="162" t="str">
        <f>IF(B713="","",(VLOOKUP(B713,'Tree height category'!$A$2:$G$77,7,FALSE)))</f>
        <v/>
      </c>
      <c r="AM713" s="163"/>
    </row>
    <row r="714" spans="1:39" x14ac:dyDescent="0.25">
      <c r="A714" s="154">
        <f t="shared" si="127"/>
        <v>708</v>
      </c>
      <c r="B714" s="203"/>
      <c r="C714" s="209"/>
      <c r="D714" s="208"/>
      <c r="E714" s="208"/>
      <c r="F714" s="208"/>
      <c r="G714" s="208"/>
      <c r="H714" s="208"/>
      <c r="I714" s="208"/>
      <c r="J714" s="208"/>
      <c r="K714" s="208"/>
      <c r="L714" s="208"/>
      <c r="M714" s="208"/>
      <c r="N714" s="207" t="str">
        <f>IF(V714="","",IF((VLOOKUP(V714,'Tree height category'!$E$2:$F$77,2,FALSE))=0,"",(VLOOKUP(V714,'Tree height category'!$E$2:$F$77,2,FALSE))))</f>
        <v/>
      </c>
      <c r="O714" s="207" t="str">
        <f>IF(B714="","",(IF('SEB Sheet'!B$11="","",VLOOKUP('SEB Sheet'!B$11,'IBRA %'!A$4:E$385,4,FALSE))))</f>
        <v/>
      </c>
      <c r="P714" s="27"/>
      <c r="Q714" s="136" t="str">
        <f t="shared" si="128"/>
        <v/>
      </c>
      <c r="R714" s="22">
        <f t="shared" si="129"/>
        <v>0</v>
      </c>
      <c r="S714" s="139" t="str">
        <f t="shared" si="130"/>
        <v/>
      </c>
      <c r="T714" s="39" t="str">
        <f t="shared" si="131"/>
        <v/>
      </c>
      <c r="U714" s="137" t="str">
        <f t="shared" si="132"/>
        <v/>
      </c>
      <c r="V714" s="24" t="str">
        <f>IF(B714="","",VLOOKUP(B714,'Tree height category'!$A$2:$E$83,5,FALSE))</f>
        <v/>
      </c>
      <c r="W714" s="137" t="str">
        <f t="shared" si="137"/>
        <v/>
      </c>
      <c r="X714" s="137" t="str">
        <f t="shared" si="138"/>
        <v/>
      </c>
      <c r="Y714" s="23" t="str">
        <f t="shared" si="133"/>
        <v/>
      </c>
      <c r="Z714" s="25" t="str">
        <f t="shared" si="134"/>
        <v/>
      </c>
      <c r="AA714" s="26" t="str">
        <f t="shared" si="135"/>
        <v/>
      </c>
      <c r="AB714" s="221" t="str">
        <f t="shared" si="136"/>
        <v/>
      </c>
      <c r="AC714" s="26" t="str">
        <f>IF(P714="","",('SEB Sheet'!$B$8*(AA714*P714)*(IF(C714="",1,C714))))</f>
        <v/>
      </c>
      <c r="AD714" s="158" t="str">
        <f>IF(P714="","",((AC714/'SEB Sheet'!$B$9*'SEB Sheet'!$B$5/1000*'SEB Sheet'!$B$7*'SEB Sheet'!$B$6))*1.055)</f>
        <v/>
      </c>
      <c r="AE714" s="146"/>
      <c r="AF714" s="146"/>
      <c r="AG714" s="147" t="str">
        <f>IF(B714="","",(VLOOKUP(B714,'Tree height category'!$A$2:$C$83,2,FALSE)))</f>
        <v/>
      </c>
      <c r="AH714" s="148" t="str">
        <f>IF(B714="","",(VLOOKUP(B714,'Tree height category'!$A$2:$C$83,3,FALSE)))</f>
        <v/>
      </c>
      <c r="AI714" s="161"/>
      <c r="AJ714" s="161"/>
      <c r="AK714" s="161"/>
      <c r="AL714" s="162" t="str">
        <f>IF(B714="","",(VLOOKUP(B714,'Tree height category'!$A$2:$G$77,7,FALSE)))</f>
        <v/>
      </c>
      <c r="AM714" s="163"/>
    </row>
    <row r="715" spans="1:39" x14ac:dyDescent="0.25">
      <c r="A715" s="154">
        <f t="shared" si="127"/>
        <v>709</v>
      </c>
      <c r="B715" s="203"/>
      <c r="C715" s="209"/>
      <c r="D715" s="208"/>
      <c r="E715" s="208"/>
      <c r="F715" s="208"/>
      <c r="G715" s="208"/>
      <c r="H715" s="208"/>
      <c r="I715" s="208"/>
      <c r="J715" s="208"/>
      <c r="K715" s="208"/>
      <c r="L715" s="208"/>
      <c r="M715" s="208"/>
      <c r="N715" s="207" t="str">
        <f>IF(V715="","",IF((VLOOKUP(V715,'Tree height category'!$E$2:$F$77,2,FALSE))=0,"",(VLOOKUP(V715,'Tree height category'!$E$2:$F$77,2,FALSE))))</f>
        <v/>
      </c>
      <c r="O715" s="207" t="str">
        <f>IF(B715="","",(IF('SEB Sheet'!B$11="","",VLOOKUP('SEB Sheet'!B$11,'IBRA %'!A$4:E$385,4,FALSE))))</f>
        <v/>
      </c>
      <c r="P715" s="27"/>
      <c r="Q715" s="136" t="str">
        <f t="shared" si="128"/>
        <v/>
      </c>
      <c r="R715" s="22">
        <f t="shared" si="129"/>
        <v>0</v>
      </c>
      <c r="S715" s="139" t="str">
        <f t="shared" si="130"/>
        <v/>
      </c>
      <c r="T715" s="39" t="str">
        <f t="shared" si="131"/>
        <v/>
      </c>
      <c r="U715" s="137" t="str">
        <f t="shared" si="132"/>
        <v/>
      </c>
      <c r="V715" s="24" t="str">
        <f>IF(B715="","",VLOOKUP(B715,'Tree height category'!$A$2:$E$83,5,FALSE))</f>
        <v/>
      </c>
      <c r="W715" s="137" t="str">
        <f t="shared" si="137"/>
        <v/>
      </c>
      <c r="X715" s="137" t="str">
        <f t="shared" si="138"/>
        <v/>
      </c>
      <c r="Y715" s="23" t="str">
        <f t="shared" si="133"/>
        <v/>
      </c>
      <c r="Z715" s="25" t="str">
        <f t="shared" si="134"/>
        <v/>
      </c>
      <c r="AA715" s="26" t="str">
        <f t="shared" si="135"/>
        <v/>
      </c>
      <c r="AB715" s="221" t="str">
        <f t="shared" si="136"/>
        <v/>
      </c>
      <c r="AC715" s="26" t="str">
        <f>IF(P715="","",('SEB Sheet'!$B$8*(AA715*P715)*(IF(C715="",1,C715))))</f>
        <v/>
      </c>
      <c r="AD715" s="158" t="str">
        <f>IF(P715="","",((AC715/'SEB Sheet'!$B$9*'SEB Sheet'!$B$5/1000*'SEB Sheet'!$B$7*'SEB Sheet'!$B$6))*1.055)</f>
        <v/>
      </c>
      <c r="AE715" s="146"/>
      <c r="AF715" s="146"/>
      <c r="AG715" s="147" t="str">
        <f>IF(B715="","",(VLOOKUP(B715,'Tree height category'!$A$2:$C$83,2,FALSE)))</f>
        <v/>
      </c>
      <c r="AH715" s="148" t="str">
        <f>IF(B715="","",(VLOOKUP(B715,'Tree height category'!$A$2:$C$83,3,FALSE)))</f>
        <v/>
      </c>
      <c r="AI715" s="161"/>
      <c r="AJ715" s="161"/>
      <c r="AK715" s="161"/>
      <c r="AL715" s="162" t="str">
        <f>IF(B715="","",(VLOOKUP(B715,'Tree height category'!$A$2:$G$77,7,FALSE)))</f>
        <v/>
      </c>
      <c r="AM715" s="163"/>
    </row>
    <row r="716" spans="1:39" x14ac:dyDescent="0.25">
      <c r="A716" s="154">
        <f t="shared" si="127"/>
        <v>710</v>
      </c>
      <c r="B716" s="203"/>
      <c r="C716" s="209"/>
      <c r="D716" s="208"/>
      <c r="E716" s="208"/>
      <c r="F716" s="208"/>
      <c r="G716" s="208"/>
      <c r="H716" s="208"/>
      <c r="I716" s="208"/>
      <c r="J716" s="208"/>
      <c r="K716" s="208"/>
      <c r="L716" s="208"/>
      <c r="M716" s="208"/>
      <c r="N716" s="207" t="str">
        <f>IF(V716="","",IF((VLOOKUP(V716,'Tree height category'!$E$2:$F$77,2,FALSE))=0,"",(VLOOKUP(V716,'Tree height category'!$E$2:$F$77,2,FALSE))))</f>
        <v/>
      </c>
      <c r="O716" s="207" t="str">
        <f>IF(B716="","",(IF('SEB Sheet'!B$11="","",VLOOKUP('SEB Sheet'!B$11,'IBRA %'!A$4:E$385,4,FALSE))))</f>
        <v/>
      </c>
      <c r="P716" s="27"/>
      <c r="Q716" s="136" t="str">
        <f t="shared" si="128"/>
        <v/>
      </c>
      <c r="R716" s="22">
        <f t="shared" si="129"/>
        <v>0</v>
      </c>
      <c r="S716" s="139" t="str">
        <f t="shared" si="130"/>
        <v/>
      </c>
      <c r="T716" s="39" t="str">
        <f t="shared" si="131"/>
        <v/>
      </c>
      <c r="U716" s="137" t="str">
        <f t="shared" si="132"/>
        <v/>
      </c>
      <c r="V716" s="24" t="str">
        <f>IF(B716="","",VLOOKUP(B716,'Tree height category'!$A$2:$E$83,5,FALSE))</f>
        <v/>
      </c>
      <c r="W716" s="137" t="str">
        <f t="shared" si="137"/>
        <v/>
      </c>
      <c r="X716" s="137" t="str">
        <f t="shared" si="138"/>
        <v/>
      </c>
      <c r="Y716" s="23" t="str">
        <f t="shared" si="133"/>
        <v/>
      </c>
      <c r="Z716" s="25" t="str">
        <f t="shared" si="134"/>
        <v/>
      </c>
      <c r="AA716" s="26" t="str">
        <f t="shared" si="135"/>
        <v/>
      </c>
      <c r="AB716" s="221" t="str">
        <f t="shared" si="136"/>
        <v/>
      </c>
      <c r="AC716" s="26" t="str">
        <f>IF(P716="","",('SEB Sheet'!$B$8*(AA716*P716)*(IF(C716="",1,C716))))</f>
        <v/>
      </c>
      <c r="AD716" s="158" t="str">
        <f>IF(P716="","",((AC716/'SEB Sheet'!$B$9*'SEB Sheet'!$B$5/1000*'SEB Sheet'!$B$7*'SEB Sheet'!$B$6))*1.055)</f>
        <v/>
      </c>
      <c r="AE716" s="146"/>
      <c r="AF716" s="146"/>
      <c r="AG716" s="147" t="str">
        <f>IF(B716="","",(VLOOKUP(B716,'Tree height category'!$A$2:$C$83,2,FALSE)))</f>
        <v/>
      </c>
      <c r="AH716" s="148" t="str">
        <f>IF(B716="","",(VLOOKUP(B716,'Tree height category'!$A$2:$C$83,3,FALSE)))</f>
        <v/>
      </c>
      <c r="AI716" s="161"/>
      <c r="AJ716" s="161"/>
      <c r="AK716" s="161"/>
      <c r="AL716" s="162" t="str">
        <f>IF(B716="","",(VLOOKUP(B716,'Tree height category'!$A$2:$G$77,7,FALSE)))</f>
        <v/>
      </c>
      <c r="AM716" s="163"/>
    </row>
    <row r="717" spans="1:39" x14ac:dyDescent="0.25">
      <c r="A717" s="154">
        <f t="shared" si="127"/>
        <v>711</v>
      </c>
      <c r="B717" s="203"/>
      <c r="C717" s="209"/>
      <c r="D717" s="208"/>
      <c r="E717" s="208"/>
      <c r="F717" s="208"/>
      <c r="G717" s="208"/>
      <c r="H717" s="208"/>
      <c r="I717" s="208"/>
      <c r="J717" s="208"/>
      <c r="K717" s="208"/>
      <c r="L717" s="208"/>
      <c r="M717" s="208"/>
      <c r="N717" s="207" t="str">
        <f>IF(V717="","",IF((VLOOKUP(V717,'Tree height category'!$E$2:$F$77,2,FALSE))=0,"",(VLOOKUP(V717,'Tree height category'!$E$2:$F$77,2,FALSE))))</f>
        <v/>
      </c>
      <c r="O717" s="207" t="str">
        <f>IF(B717="","",(IF('SEB Sheet'!B$11="","",VLOOKUP('SEB Sheet'!B$11,'IBRA %'!A$4:E$385,4,FALSE))))</f>
        <v/>
      </c>
      <c r="P717" s="27"/>
      <c r="Q717" s="136" t="str">
        <f t="shared" si="128"/>
        <v/>
      </c>
      <c r="R717" s="22">
        <f t="shared" si="129"/>
        <v>0</v>
      </c>
      <c r="S717" s="139" t="str">
        <f t="shared" si="130"/>
        <v/>
      </c>
      <c r="T717" s="39" t="str">
        <f t="shared" si="131"/>
        <v/>
      </c>
      <c r="U717" s="137" t="str">
        <f t="shared" si="132"/>
        <v/>
      </c>
      <c r="V717" s="24" t="str">
        <f>IF(B717="","",VLOOKUP(B717,'Tree height category'!$A$2:$E$83,5,FALSE))</f>
        <v/>
      </c>
      <c r="W717" s="137" t="str">
        <f t="shared" si="137"/>
        <v/>
      </c>
      <c r="X717" s="137" t="str">
        <f t="shared" si="138"/>
        <v/>
      </c>
      <c r="Y717" s="23" t="str">
        <f t="shared" si="133"/>
        <v/>
      </c>
      <c r="Z717" s="25" t="str">
        <f t="shared" si="134"/>
        <v/>
      </c>
      <c r="AA717" s="26" t="str">
        <f t="shared" si="135"/>
        <v/>
      </c>
      <c r="AB717" s="221" t="str">
        <f t="shared" si="136"/>
        <v/>
      </c>
      <c r="AC717" s="26" t="str">
        <f>IF(P717="","",('SEB Sheet'!$B$8*(AA717*P717)*(IF(C717="",1,C717))))</f>
        <v/>
      </c>
      <c r="AD717" s="158" t="str">
        <f>IF(P717="","",((AC717/'SEB Sheet'!$B$9*'SEB Sheet'!$B$5/1000*'SEB Sheet'!$B$7*'SEB Sheet'!$B$6))*1.055)</f>
        <v/>
      </c>
      <c r="AE717" s="146"/>
      <c r="AF717" s="146"/>
      <c r="AG717" s="147" t="str">
        <f>IF(B717="","",(VLOOKUP(B717,'Tree height category'!$A$2:$C$83,2,FALSE)))</f>
        <v/>
      </c>
      <c r="AH717" s="148" t="str">
        <f>IF(B717="","",(VLOOKUP(B717,'Tree height category'!$A$2:$C$83,3,FALSE)))</f>
        <v/>
      </c>
      <c r="AI717" s="161"/>
      <c r="AJ717" s="161"/>
      <c r="AK717" s="161"/>
      <c r="AL717" s="162" t="str">
        <f>IF(B717="","",(VLOOKUP(B717,'Tree height category'!$A$2:$G$77,7,FALSE)))</f>
        <v/>
      </c>
      <c r="AM717" s="163"/>
    </row>
    <row r="718" spans="1:39" x14ac:dyDescent="0.25">
      <c r="A718" s="154">
        <f t="shared" si="127"/>
        <v>712</v>
      </c>
      <c r="B718" s="203"/>
      <c r="C718" s="209"/>
      <c r="D718" s="208"/>
      <c r="E718" s="208"/>
      <c r="F718" s="208"/>
      <c r="G718" s="208"/>
      <c r="H718" s="208"/>
      <c r="I718" s="208"/>
      <c r="J718" s="208"/>
      <c r="K718" s="208"/>
      <c r="L718" s="208"/>
      <c r="M718" s="208"/>
      <c r="N718" s="207" t="str">
        <f>IF(V718="","",IF((VLOOKUP(V718,'Tree height category'!$E$2:$F$77,2,FALSE))=0,"",(VLOOKUP(V718,'Tree height category'!$E$2:$F$77,2,FALSE))))</f>
        <v/>
      </c>
      <c r="O718" s="207" t="str">
        <f>IF(B718="","",(IF('SEB Sheet'!B$11="","",VLOOKUP('SEB Sheet'!B$11,'IBRA %'!A$4:E$385,4,FALSE))))</f>
        <v/>
      </c>
      <c r="P718" s="27"/>
      <c r="Q718" s="136" t="str">
        <f t="shared" si="128"/>
        <v/>
      </c>
      <c r="R718" s="22">
        <f t="shared" si="129"/>
        <v>0</v>
      </c>
      <c r="S718" s="139" t="str">
        <f t="shared" si="130"/>
        <v/>
      </c>
      <c r="T718" s="39" t="str">
        <f t="shared" si="131"/>
        <v/>
      </c>
      <c r="U718" s="137" t="str">
        <f t="shared" si="132"/>
        <v/>
      </c>
      <c r="V718" s="24" t="str">
        <f>IF(B718="","",VLOOKUP(B718,'Tree height category'!$A$2:$E$83,5,FALSE))</f>
        <v/>
      </c>
      <c r="W718" s="137" t="str">
        <f t="shared" si="137"/>
        <v/>
      </c>
      <c r="X718" s="137" t="str">
        <f t="shared" si="138"/>
        <v/>
      </c>
      <c r="Y718" s="23" t="str">
        <f t="shared" si="133"/>
        <v/>
      </c>
      <c r="Z718" s="25" t="str">
        <f t="shared" si="134"/>
        <v/>
      </c>
      <c r="AA718" s="26" t="str">
        <f t="shared" si="135"/>
        <v/>
      </c>
      <c r="AB718" s="221" t="str">
        <f t="shared" si="136"/>
        <v/>
      </c>
      <c r="AC718" s="26" t="str">
        <f>IF(P718="","",('SEB Sheet'!$B$8*(AA718*P718)*(IF(C718="",1,C718))))</f>
        <v/>
      </c>
      <c r="AD718" s="158" t="str">
        <f>IF(P718="","",((AC718/'SEB Sheet'!$B$9*'SEB Sheet'!$B$5/1000*'SEB Sheet'!$B$7*'SEB Sheet'!$B$6))*1.055)</f>
        <v/>
      </c>
      <c r="AE718" s="146"/>
      <c r="AF718" s="146"/>
      <c r="AG718" s="147" t="str">
        <f>IF(B718="","",(VLOOKUP(B718,'Tree height category'!$A$2:$C$83,2,FALSE)))</f>
        <v/>
      </c>
      <c r="AH718" s="148" t="str">
        <f>IF(B718="","",(VLOOKUP(B718,'Tree height category'!$A$2:$C$83,3,FALSE)))</f>
        <v/>
      </c>
      <c r="AI718" s="161"/>
      <c r="AJ718" s="161"/>
      <c r="AK718" s="161"/>
      <c r="AL718" s="162" t="str">
        <f>IF(B718="","",(VLOOKUP(B718,'Tree height category'!$A$2:$G$77,7,FALSE)))</f>
        <v/>
      </c>
      <c r="AM718" s="163"/>
    </row>
    <row r="719" spans="1:39" x14ac:dyDescent="0.25">
      <c r="A719" s="154">
        <f t="shared" si="127"/>
        <v>713</v>
      </c>
      <c r="B719" s="203"/>
      <c r="C719" s="209"/>
      <c r="D719" s="208"/>
      <c r="E719" s="208"/>
      <c r="F719" s="208"/>
      <c r="G719" s="208"/>
      <c r="H719" s="208"/>
      <c r="I719" s="208"/>
      <c r="J719" s="208"/>
      <c r="K719" s="208"/>
      <c r="L719" s="208"/>
      <c r="M719" s="208"/>
      <c r="N719" s="207" t="str">
        <f>IF(V719="","",IF((VLOOKUP(V719,'Tree height category'!$E$2:$F$77,2,FALSE))=0,"",(VLOOKUP(V719,'Tree height category'!$E$2:$F$77,2,FALSE))))</f>
        <v/>
      </c>
      <c r="O719" s="207" t="str">
        <f>IF(B719="","",(IF('SEB Sheet'!B$11="","",VLOOKUP('SEB Sheet'!B$11,'IBRA %'!A$4:E$385,4,FALSE))))</f>
        <v/>
      </c>
      <c r="P719" s="27"/>
      <c r="Q719" s="136" t="str">
        <f t="shared" si="128"/>
        <v/>
      </c>
      <c r="R719" s="22">
        <f t="shared" si="129"/>
        <v>0</v>
      </c>
      <c r="S719" s="139" t="str">
        <f t="shared" si="130"/>
        <v/>
      </c>
      <c r="T719" s="39" t="str">
        <f t="shared" si="131"/>
        <v/>
      </c>
      <c r="U719" s="137" t="str">
        <f t="shared" si="132"/>
        <v/>
      </c>
      <c r="V719" s="24" t="str">
        <f>IF(B719="","",VLOOKUP(B719,'Tree height category'!$A$2:$E$83,5,FALSE))</f>
        <v/>
      </c>
      <c r="W719" s="137" t="str">
        <f t="shared" si="137"/>
        <v/>
      </c>
      <c r="X719" s="137" t="str">
        <f t="shared" si="138"/>
        <v/>
      </c>
      <c r="Y719" s="23" t="str">
        <f t="shared" si="133"/>
        <v/>
      </c>
      <c r="Z719" s="25" t="str">
        <f t="shared" si="134"/>
        <v/>
      </c>
      <c r="AA719" s="26" t="str">
        <f t="shared" si="135"/>
        <v/>
      </c>
      <c r="AB719" s="221" t="str">
        <f t="shared" si="136"/>
        <v/>
      </c>
      <c r="AC719" s="26" t="str">
        <f>IF(P719="","",('SEB Sheet'!$B$8*(AA719*P719)*(IF(C719="",1,C719))))</f>
        <v/>
      </c>
      <c r="AD719" s="158" t="str">
        <f>IF(P719="","",((AC719/'SEB Sheet'!$B$9*'SEB Sheet'!$B$5/1000*'SEB Sheet'!$B$7*'SEB Sheet'!$B$6))*1.055)</f>
        <v/>
      </c>
      <c r="AE719" s="146"/>
      <c r="AF719" s="146"/>
      <c r="AG719" s="147" t="str">
        <f>IF(B719="","",(VLOOKUP(B719,'Tree height category'!$A$2:$C$83,2,FALSE)))</f>
        <v/>
      </c>
      <c r="AH719" s="148" t="str">
        <f>IF(B719="","",(VLOOKUP(B719,'Tree height category'!$A$2:$C$83,3,FALSE)))</f>
        <v/>
      </c>
      <c r="AI719" s="161"/>
      <c r="AJ719" s="161"/>
      <c r="AK719" s="161"/>
      <c r="AL719" s="162" t="str">
        <f>IF(B719="","",(VLOOKUP(B719,'Tree height category'!$A$2:$G$77,7,FALSE)))</f>
        <v/>
      </c>
      <c r="AM719" s="163"/>
    </row>
    <row r="720" spans="1:39" x14ac:dyDescent="0.25">
      <c r="A720" s="154">
        <f t="shared" si="127"/>
        <v>714</v>
      </c>
      <c r="B720" s="203"/>
      <c r="C720" s="209"/>
      <c r="D720" s="208"/>
      <c r="E720" s="208"/>
      <c r="F720" s="208"/>
      <c r="G720" s="208"/>
      <c r="H720" s="208"/>
      <c r="I720" s="208"/>
      <c r="J720" s="208"/>
      <c r="K720" s="208"/>
      <c r="L720" s="208"/>
      <c r="M720" s="208"/>
      <c r="N720" s="207" t="str">
        <f>IF(V720="","",IF((VLOOKUP(V720,'Tree height category'!$E$2:$F$77,2,FALSE))=0,"",(VLOOKUP(V720,'Tree height category'!$E$2:$F$77,2,FALSE))))</f>
        <v/>
      </c>
      <c r="O720" s="207" t="str">
        <f>IF(B720="","",(IF('SEB Sheet'!B$11="","",VLOOKUP('SEB Sheet'!B$11,'IBRA %'!A$4:E$385,4,FALSE))))</f>
        <v/>
      </c>
      <c r="P720" s="27"/>
      <c r="Q720" s="136" t="str">
        <f t="shared" si="128"/>
        <v/>
      </c>
      <c r="R720" s="22">
        <f t="shared" si="129"/>
        <v>0</v>
      </c>
      <c r="S720" s="139" t="str">
        <f t="shared" si="130"/>
        <v/>
      </c>
      <c r="T720" s="39" t="str">
        <f t="shared" si="131"/>
        <v/>
      </c>
      <c r="U720" s="137" t="str">
        <f t="shared" si="132"/>
        <v/>
      </c>
      <c r="V720" s="24" t="str">
        <f>IF(B720="","",VLOOKUP(B720,'Tree height category'!$A$2:$E$83,5,FALSE))</f>
        <v/>
      </c>
      <c r="W720" s="137" t="str">
        <f t="shared" si="137"/>
        <v/>
      </c>
      <c r="X720" s="137" t="str">
        <f t="shared" si="138"/>
        <v/>
      </c>
      <c r="Y720" s="23" t="str">
        <f t="shared" si="133"/>
        <v/>
      </c>
      <c r="Z720" s="25" t="str">
        <f t="shared" si="134"/>
        <v/>
      </c>
      <c r="AA720" s="26" t="str">
        <f t="shared" si="135"/>
        <v/>
      </c>
      <c r="AB720" s="221" t="str">
        <f t="shared" si="136"/>
        <v/>
      </c>
      <c r="AC720" s="26" t="str">
        <f>IF(P720="","",('SEB Sheet'!$B$8*(AA720*P720)*(IF(C720="",1,C720))))</f>
        <v/>
      </c>
      <c r="AD720" s="158" t="str">
        <f>IF(P720="","",((AC720/'SEB Sheet'!$B$9*'SEB Sheet'!$B$5/1000*'SEB Sheet'!$B$7*'SEB Sheet'!$B$6))*1.055)</f>
        <v/>
      </c>
      <c r="AE720" s="146"/>
      <c r="AF720" s="146"/>
      <c r="AG720" s="147" t="str">
        <f>IF(B720="","",(VLOOKUP(B720,'Tree height category'!$A$2:$C$83,2,FALSE)))</f>
        <v/>
      </c>
      <c r="AH720" s="148" t="str">
        <f>IF(B720="","",(VLOOKUP(B720,'Tree height category'!$A$2:$C$83,3,FALSE)))</f>
        <v/>
      </c>
      <c r="AI720" s="161"/>
      <c r="AJ720" s="161"/>
      <c r="AK720" s="161"/>
      <c r="AL720" s="162" t="str">
        <f>IF(B720="","",(VLOOKUP(B720,'Tree height category'!$A$2:$G$77,7,FALSE)))</f>
        <v/>
      </c>
      <c r="AM720" s="163"/>
    </row>
    <row r="721" spans="1:39" x14ac:dyDescent="0.25">
      <c r="A721" s="154">
        <f t="shared" si="127"/>
        <v>715</v>
      </c>
      <c r="B721" s="203"/>
      <c r="C721" s="209"/>
      <c r="D721" s="208"/>
      <c r="E721" s="208"/>
      <c r="F721" s="208"/>
      <c r="G721" s="208"/>
      <c r="H721" s="208"/>
      <c r="I721" s="208"/>
      <c r="J721" s="208"/>
      <c r="K721" s="208"/>
      <c r="L721" s="208"/>
      <c r="M721" s="208"/>
      <c r="N721" s="207" t="str">
        <f>IF(V721="","",IF((VLOOKUP(V721,'Tree height category'!$E$2:$F$77,2,FALSE))=0,"",(VLOOKUP(V721,'Tree height category'!$E$2:$F$77,2,FALSE))))</f>
        <v/>
      </c>
      <c r="O721" s="207" t="str">
        <f>IF(B721="","",(IF('SEB Sheet'!B$11="","",VLOOKUP('SEB Sheet'!B$11,'IBRA %'!A$4:E$385,4,FALSE))))</f>
        <v/>
      </c>
      <c r="P721" s="27"/>
      <c r="Q721" s="136" t="str">
        <f t="shared" si="128"/>
        <v/>
      </c>
      <c r="R721" s="22">
        <f t="shared" si="129"/>
        <v>0</v>
      </c>
      <c r="S721" s="139" t="str">
        <f t="shared" si="130"/>
        <v/>
      </c>
      <c r="T721" s="39" t="str">
        <f t="shared" si="131"/>
        <v/>
      </c>
      <c r="U721" s="137" t="str">
        <f t="shared" si="132"/>
        <v/>
      </c>
      <c r="V721" s="24" t="str">
        <f>IF(B721="","",VLOOKUP(B721,'Tree height category'!$A$2:$E$83,5,FALSE))</f>
        <v/>
      </c>
      <c r="W721" s="137" t="str">
        <f t="shared" si="137"/>
        <v/>
      </c>
      <c r="X721" s="137" t="str">
        <f t="shared" si="138"/>
        <v/>
      </c>
      <c r="Y721" s="23" t="str">
        <f t="shared" si="133"/>
        <v/>
      </c>
      <c r="Z721" s="25" t="str">
        <f t="shared" si="134"/>
        <v/>
      </c>
      <c r="AA721" s="26" t="str">
        <f t="shared" si="135"/>
        <v/>
      </c>
      <c r="AB721" s="221" t="str">
        <f t="shared" si="136"/>
        <v/>
      </c>
      <c r="AC721" s="26" t="str">
        <f>IF(P721="","",('SEB Sheet'!$B$8*(AA721*P721)*(IF(C721="",1,C721))))</f>
        <v/>
      </c>
      <c r="AD721" s="158" t="str">
        <f>IF(P721="","",((AC721/'SEB Sheet'!$B$9*'SEB Sheet'!$B$5/1000*'SEB Sheet'!$B$7*'SEB Sheet'!$B$6))*1.055)</f>
        <v/>
      </c>
      <c r="AE721" s="146"/>
      <c r="AF721" s="146"/>
      <c r="AG721" s="147" t="str">
        <f>IF(B721="","",(VLOOKUP(B721,'Tree height category'!$A$2:$C$83,2,FALSE)))</f>
        <v/>
      </c>
      <c r="AH721" s="148" t="str">
        <f>IF(B721="","",(VLOOKUP(B721,'Tree height category'!$A$2:$C$83,3,FALSE)))</f>
        <v/>
      </c>
      <c r="AI721" s="161"/>
      <c r="AJ721" s="161"/>
      <c r="AK721" s="161"/>
      <c r="AL721" s="162" t="str">
        <f>IF(B721="","",(VLOOKUP(B721,'Tree height category'!$A$2:$G$77,7,FALSE)))</f>
        <v/>
      </c>
      <c r="AM721" s="163"/>
    </row>
    <row r="722" spans="1:39" x14ac:dyDescent="0.25">
      <c r="A722" s="154">
        <f t="shared" si="127"/>
        <v>716</v>
      </c>
      <c r="B722" s="203"/>
      <c r="C722" s="209"/>
      <c r="D722" s="208"/>
      <c r="E722" s="208"/>
      <c r="F722" s="208"/>
      <c r="G722" s="208"/>
      <c r="H722" s="208"/>
      <c r="I722" s="208"/>
      <c r="J722" s="208"/>
      <c r="K722" s="208"/>
      <c r="L722" s="208"/>
      <c r="M722" s="208"/>
      <c r="N722" s="207" t="str">
        <f>IF(V722="","",IF((VLOOKUP(V722,'Tree height category'!$E$2:$F$77,2,FALSE))=0,"",(VLOOKUP(V722,'Tree height category'!$E$2:$F$77,2,FALSE))))</f>
        <v/>
      </c>
      <c r="O722" s="207" t="str">
        <f>IF(B722="","",(IF('SEB Sheet'!B$11="","",VLOOKUP('SEB Sheet'!B$11,'IBRA %'!A$4:E$385,4,FALSE))))</f>
        <v/>
      </c>
      <c r="P722" s="27"/>
      <c r="Q722" s="136" t="str">
        <f t="shared" si="128"/>
        <v/>
      </c>
      <c r="R722" s="22">
        <f t="shared" si="129"/>
        <v>0</v>
      </c>
      <c r="S722" s="139" t="str">
        <f t="shared" si="130"/>
        <v/>
      </c>
      <c r="T722" s="39" t="str">
        <f t="shared" si="131"/>
        <v/>
      </c>
      <c r="U722" s="137" t="str">
        <f t="shared" si="132"/>
        <v/>
      </c>
      <c r="V722" s="24" t="str">
        <f>IF(B722="","",VLOOKUP(B722,'Tree height category'!$A$2:$E$83,5,FALSE))</f>
        <v/>
      </c>
      <c r="W722" s="137" t="str">
        <f t="shared" si="137"/>
        <v/>
      </c>
      <c r="X722" s="137" t="str">
        <f t="shared" si="138"/>
        <v/>
      </c>
      <c r="Y722" s="23" t="str">
        <f t="shared" si="133"/>
        <v/>
      </c>
      <c r="Z722" s="25" t="str">
        <f t="shared" si="134"/>
        <v/>
      </c>
      <c r="AA722" s="26" t="str">
        <f t="shared" si="135"/>
        <v/>
      </c>
      <c r="AB722" s="221" t="str">
        <f t="shared" si="136"/>
        <v/>
      </c>
      <c r="AC722" s="26" t="str">
        <f>IF(P722="","",('SEB Sheet'!$B$8*(AA722*P722)*(IF(C722="",1,C722))))</f>
        <v/>
      </c>
      <c r="AD722" s="158" t="str">
        <f>IF(P722="","",((AC722/'SEB Sheet'!$B$9*'SEB Sheet'!$B$5/1000*'SEB Sheet'!$B$7*'SEB Sheet'!$B$6))*1.055)</f>
        <v/>
      </c>
      <c r="AE722" s="146"/>
      <c r="AF722" s="146"/>
      <c r="AG722" s="147" t="str">
        <f>IF(B722="","",(VLOOKUP(B722,'Tree height category'!$A$2:$C$83,2,FALSE)))</f>
        <v/>
      </c>
      <c r="AH722" s="148" t="str">
        <f>IF(B722="","",(VLOOKUP(B722,'Tree height category'!$A$2:$C$83,3,FALSE)))</f>
        <v/>
      </c>
      <c r="AI722" s="161"/>
      <c r="AJ722" s="161"/>
      <c r="AK722" s="161"/>
      <c r="AL722" s="162" t="str">
        <f>IF(B722="","",(VLOOKUP(B722,'Tree height category'!$A$2:$G$77,7,FALSE)))</f>
        <v/>
      </c>
      <c r="AM722" s="163"/>
    </row>
    <row r="723" spans="1:39" x14ac:dyDescent="0.25">
      <c r="A723" s="154">
        <f t="shared" si="127"/>
        <v>717</v>
      </c>
      <c r="B723" s="203"/>
      <c r="C723" s="209"/>
      <c r="D723" s="208"/>
      <c r="E723" s="208"/>
      <c r="F723" s="208"/>
      <c r="G723" s="208"/>
      <c r="H723" s="208"/>
      <c r="I723" s="208"/>
      <c r="J723" s="208"/>
      <c r="K723" s="208"/>
      <c r="L723" s="208"/>
      <c r="M723" s="208"/>
      <c r="N723" s="207" t="str">
        <f>IF(V723="","",IF((VLOOKUP(V723,'Tree height category'!$E$2:$F$77,2,FALSE))=0,"",(VLOOKUP(V723,'Tree height category'!$E$2:$F$77,2,FALSE))))</f>
        <v/>
      </c>
      <c r="O723" s="207" t="str">
        <f>IF(B723="","",(IF('SEB Sheet'!B$11="","",VLOOKUP('SEB Sheet'!B$11,'IBRA %'!A$4:E$385,4,FALSE))))</f>
        <v/>
      </c>
      <c r="P723" s="27"/>
      <c r="Q723" s="136" t="str">
        <f t="shared" si="128"/>
        <v/>
      </c>
      <c r="R723" s="22">
        <f t="shared" si="129"/>
        <v>0</v>
      </c>
      <c r="S723" s="139" t="str">
        <f t="shared" si="130"/>
        <v/>
      </c>
      <c r="T723" s="39" t="str">
        <f t="shared" si="131"/>
        <v/>
      </c>
      <c r="U723" s="137" t="str">
        <f t="shared" si="132"/>
        <v/>
      </c>
      <c r="V723" s="24" t="str">
        <f>IF(B723="","",VLOOKUP(B723,'Tree height category'!$A$2:$E$83,5,FALSE))</f>
        <v/>
      </c>
      <c r="W723" s="137" t="str">
        <f t="shared" si="137"/>
        <v/>
      </c>
      <c r="X723" s="137" t="str">
        <f t="shared" si="138"/>
        <v/>
      </c>
      <c r="Y723" s="23" t="str">
        <f t="shared" si="133"/>
        <v/>
      </c>
      <c r="Z723" s="25" t="str">
        <f t="shared" si="134"/>
        <v/>
      </c>
      <c r="AA723" s="26" t="str">
        <f t="shared" si="135"/>
        <v/>
      </c>
      <c r="AB723" s="221" t="str">
        <f t="shared" si="136"/>
        <v/>
      </c>
      <c r="AC723" s="26" t="str">
        <f>IF(P723="","",('SEB Sheet'!$B$8*(AA723*P723)*(IF(C723="",1,C723))))</f>
        <v/>
      </c>
      <c r="AD723" s="158" t="str">
        <f>IF(P723="","",((AC723/'SEB Sheet'!$B$9*'SEB Sheet'!$B$5/1000*'SEB Sheet'!$B$7*'SEB Sheet'!$B$6))*1.055)</f>
        <v/>
      </c>
      <c r="AE723" s="146"/>
      <c r="AF723" s="146"/>
      <c r="AG723" s="147" t="str">
        <f>IF(B723="","",(VLOOKUP(B723,'Tree height category'!$A$2:$C$83,2,FALSE)))</f>
        <v/>
      </c>
      <c r="AH723" s="148" t="str">
        <f>IF(B723="","",(VLOOKUP(B723,'Tree height category'!$A$2:$C$83,3,FALSE)))</f>
        <v/>
      </c>
      <c r="AI723" s="161"/>
      <c r="AJ723" s="161"/>
      <c r="AK723" s="161"/>
      <c r="AL723" s="162" t="str">
        <f>IF(B723="","",(VLOOKUP(B723,'Tree height category'!$A$2:$G$77,7,FALSE)))</f>
        <v/>
      </c>
      <c r="AM723" s="163"/>
    </row>
    <row r="724" spans="1:39" x14ac:dyDescent="0.25">
      <c r="A724" s="154">
        <f t="shared" si="127"/>
        <v>718</v>
      </c>
      <c r="B724" s="203"/>
      <c r="C724" s="209"/>
      <c r="D724" s="208"/>
      <c r="E724" s="208"/>
      <c r="F724" s="208"/>
      <c r="G724" s="208"/>
      <c r="H724" s="208"/>
      <c r="I724" s="208"/>
      <c r="J724" s="208"/>
      <c r="K724" s="208"/>
      <c r="L724" s="208"/>
      <c r="M724" s="208"/>
      <c r="N724" s="207" t="str">
        <f>IF(V724="","",IF((VLOOKUP(V724,'Tree height category'!$E$2:$F$77,2,FALSE))=0,"",(VLOOKUP(V724,'Tree height category'!$E$2:$F$77,2,FALSE))))</f>
        <v/>
      </c>
      <c r="O724" s="207" t="str">
        <f>IF(B724="","",(IF('SEB Sheet'!B$11="","",VLOOKUP('SEB Sheet'!B$11,'IBRA %'!A$4:E$385,4,FALSE))))</f>
        <v/>
      </c>
      <c r="P724" s="27"/>
      <c r="Q724" s="136" t="str">
        <f t="shared" si="128"/>
        <v/>
      </c>
      <c r="R724" s="22">
        <f t="shared" si="129"/>
        <v>0</v>
      </c>
      <c r="S724" s="139" t="str">
        <f t="shared" si="130"/>
        <v/>
      </c>
      <c r="T724" s="39" t="str">
        <f t="shared" si="131"/>
        <v/>
      </c>
      <c r="U724" s="137" t="str">
        <f t="shared" si="132"/>
        <v/>
      </c>
      <c r="V724" s="24" t="str">
        <f>IF(B724="","",VLOOKUP(B724,'Tree height category'!$A$2:$E$83,5,FALSE))</f>
        <v/>
      </c>
      <c r="W724" s="137" t="str">
        <f t="shared" si="137"/>
        <v/>
      </c>
      <c r="X724" s="137" t="str">
        <f t="shared" si="138"/>
        <v/>
      </c>
      <c r="Y724" s="23" t="str">
        <f t="shared" si="133"/>
        <v/>
      </c>
      <c r="Z724" s="25" t="str">
        <f t="shared" si="134"/>
        <v/>
      </c>
      <c r="AA724" s="26" t="str">
        <f t="shared" si="135"/>
        <v/>
      </c>
      <c r="AB724" s="221" t="str">
        <f t="shared" si="136"/>
        <v/>
      </c>
      <c r="AC724" s="26" t="str">
        <f>IF(P724="","",('SEB Sheet'!$B$8*(AA724*P724)*(IF(C724="",1,C724))))</f>
        <v/>
      </c>
      <c r="AD724" s="158" t="str">
        <f>IF(P724="","",((AC724/'SEB Sheet'!$B$9*'SEB Sheet'!$B$5/1000*'SEB Sheet'!$B$7*'SEB Sheet'!$B$6))*1.055)</f>
        <v/>
      </c>
      <c r="AE724" s="146"/>
      <c r="AF724" s="146"/>
      <c r="AG724" s="147" t="str">
        <f>IF(B724="","",(VLOOKUP(B724,'Tree height category'!$A$2:$C$83,2,FALSE)))</f>
        <v/>
      </c>
      <c r="AH724" s="148" t="str">
        <f>IF(B724="","",(VLOOKUP(B724,'Tree height category'!$A$2:$C$83,3,FALSE)))</f>
        <v/>
      </c>
      <c r="AI724" s="161"/>
      <c r="AJ724" s="161"/>
      <c r="AK724" s="161"/>
      <c r="AL724" s="162" t="str">
        <f>IF(B724="","",(VLOOKUP(B724,'Tree height category'!$A$2:$G$77,7,FALSE)))</f>
        <v/>
      </c>
      <c r="AM724" s="163"/>
    </row>
    <row r="725" spans="1:39" x14ac:dyDescent="0.25">
      <c r="A725" s="154">
        <f t="shared" si="127"/>
        <v>719</v>
      </c>
      <c r="B725" s="203"/>
      <c r="C725" s="209"/>
      <c r="D725" s="208"/>
      <c r="E725" s="208"/>
      <c r="F725" s="208"/>
      <c r="G725" s="208"/>
      <c r="H725" s="208"/>
      <c r="I725" s="208"/>
      <c r="J725" s="208"/>
      <c r="K725" s="208"/>
      <c r="L725" s="208"/>
      <c r="M725" s="208"/>
      <c r="N725" s="207" t="str">
        <f>IF(V725="","",IF((VLOOKUP(V725,'Tree height category'!$E$2:$F$77,2,FALSE))=0,"",(VLOOKUP(V725,'Tree height category'!$E$2:$F$77,2,FALSE))))</f>
        <v/>
      </c>
      <c r="O725" s="207" t="str">
        <f>IF(B725="","",(IF('SEB Sheet'!B$11="","",VLOOKUP('SEB Sheet'!B$11,'IBRA %'!A$4:E$385,4,FALSE))))</f>
        <v/>
      </c>
      <c r="P725" s="27"/>
      <c r="Q725" s="136" t="str">
        <f t="shared" si="128"/>
        <v/>
      </c>
      <c r="R725" s="22">
        <f t="shared" si="129"/>
        <v>0</v>
      </c>
      <c r="S725" s="139" t="str">
        <f t="shared" si="130"/>
        <v/>
      </c>
      <c r="T725" s="39" t="str">
        <f t="shared" si="131"/>
        <v/>
      </c>
      <c r="U725" s="137" t="str">
        <f t="shared" si="132"/>
        <v/>
      </c>
      <c r="V725" s="24" t="str">
        <f>IF(B725="","",VLOOKUP(B725,'Tree height category'!$A$2:$E$83,5,FALSE))</f>
        <v/>
      </c>
      <c r="W725" s="137" t="str">
        <f t="shared" si="137"/>
        <v/>
      </c>
      <c r="X725" s="137" t="str">
        <f t="shared" si="138"/>
        <v/>
      </c>
      <c r="Y725" s="23" t="str">
        <f t="shared" si="133"/>
        <v/>
      </c>
      <c r="Z725" s="25" t="str">
        <f t="shared" si="134"/>
        <v/>
      </c>
      <c r="AA725" s="26" t="str">
        <f t="shared" si="135"/>
        <v/>
      </c>
      <c r="AB725" s="221" t="str">
        <f t="shared" si="136"/>
        <v/>
      </c>
      <c r="AC725" s="26" t="str">
        <f>IF(P725="","",('SEB Sheet'!$B$8*(AA725*P725)*(IF(C725="",1,C725))))</f>
        <v/>
      </c>
      <c r="AD725" s="158" t="str">
        <f>IF(P725="","",((AC725/'SEB Sheet'!$B$9*'SEB Sheet'!$B$5/1000*'SEB Sheet'!$B$7*'SEB Sheet'!$B$6))*1.055)</f>
        <v/>
      </c>
      <c r="AE725" s="146"/>
      <c r="AF725" s="146"/>
      <c r="AG725" s="147" t="str">
        <f>IF(B725="","",(VLOOKUP(B725,'Tree height category'!$A$2:$C$83,2,FALSE)))</f>
        <v/>
      </c>
      <c r="AH725" s="148" t="str">
        <f>IF(B725="","",(VLOOKUP(B725,'Tree height category'!$A$2:$C$83,3,FALSE)))</f>
        <v/>
      </c>
      <c r="AI725" s="161"/>
      <c r="AJ725" s="161"/>
      <c r="AK725" s="161"/>
      <c r="AL725" s="162" t="str">
        <f>IF(B725="","",(VLOOKUP(B725,'Tree height category'!$A$2:$G$77,7,FALSE)))</f>
        <v/>
      </c>
      <c r="AM725" s="163"/>
    </row>
    <row r="726" spans="1:39" x14ac:dyDescent="0.25">
      <c r="A726" s="154">
        <f t="shared" si="127"/>
        <v>720</v>
      </c>
      <c r="B726" s="203"/>
      <c r="C726" s="209"/>
      <c r="D726" s="208"/>
      <c r="E726" s="208"/>
      <c r="F726" s="208"/>
      <c r="G726" s="208"/>
      <c r="H726" s="208"/>
      <c r="I726" s="208"/>
      <c r="J726" s="208"/>
      <c r="K726" s="208"/>
      <c r="L726" s="208"/>
      <c r="M726" s="208"/>
      <c r="N726" s="207" t="str">
        <f>IF(V726="","",IF((VLOOKUP(V726,'Tree height category'!$E$2:$F$77,2,FALSE))=0,"",(VLOOKUP(V726,'Tree height category'!$E$2:$F$77,2,FALSE))))</f>
        <v/>
      </c>
      <c r="O726" s="207" t="str">
        <f>IF(B726="","",(IF('SEB Sheet'!B$11="","",VLOOKUP('SEB Sheet'!B$11,'IBRA %'!A$4:E$385,4,FALSE))))</f>
        <v/>
      </c>
      <c r="P726" s="27"/>
      <c r="Q726" s="136" t="str">
        <f t="shared" si="128"/>
        <v/>
      </c>
      <c r="R726" s="22">
        <f t="shared" si="129"/>
        <v>0</v>
      </c>
      <c r="S726" s="139" t="str">
        <f t="shared" si="130"/>
        <v/>
      </c>
      <c r="T726" s="39" t="str">
        <f t="shared" si="131"/>
        <v/>
      </c>
      <c r="U726" s="137" t="str">
        <f t="shared" si="132"/>
        <v/>
      </c>
      <c r="V726" s="24" t="str">
        <f>IF(B726="","",VLOOKUP(B726,'Tree height category'!$A$2:$E$83,5,FALSE))</f>
        <v/>
      </c>
      <c r="W726" s="137" t="str">
        <f t="shared" si="137"/>
        <v/>
      </c>
      <c r="X726" s="137" t="str">
        <f t="shared" si="138"/>
        <v/>
      </c>
      <c r="Y726" s="23" t="str">
        <f t="shared" si="133"/>
        <v/>
      </c>
      <c r="Z726" s="25" t="str">
        <f t="shared" si="134"/>
        <v/>
      </c>
      <c r="AA726" s="26" t="str">
        <f t="shared" si="135"/>
        <v/>
      </c>
      <c r="AB726" s="221" t="str">
        <f t="shared" si="136"/>
        <v/>
      </c>
      <c r="AC726" s="26" t="str">
        <f>IF(P726="","",('SEB Sheet'!$B$8*(AA726*P726)*(IF(C726="",1,C726))))</f>
        <v/>
      </c>
      <c r="AD726" s="158" t="str">
        <f>IF(P726="","",((AC726/'SEB Sheet'!$B$9*'SEB Sheet'!$B$5/1000*'SEB Sheet'!$B$7*'SEB Sheet'!$B$6))*1.055)</f>
        <v/>
      </c>
      <c r="AE726" s="146"/>
      <c r="AF726" s="146"/>
      <c r="AG726" s="147" t="str">
        <f>IF(B726="","",(VLOOKUP(B726,'Tree height category'!$A$2:$C$83,2,FALSE)))</f>
        <v/>
      </c>
      <c r="AH726" s="148" t="str">
        <f>IF(B726="","",(VLOOKUP(B726,'Tree height category'!$A$2:$C$83,3,FALSE)))</f>
        <v/>
      </c>
      <c r="AI726" s="161"/>
      <c r="AJ726" s="161"/>
      <c r="AK726" s="161"/>
      <c r="AL726" s="162" t="str">
        <f>IF(B726="","",(VLOOKUP(B726,'Tree height category'!$A$2:$G$77,7,FALSE)))</f>
        <v/>
      </c>
      <c r="AM726" s="163"/>
    </row>
    <row r="727" spans="1:39" x14ac:dyDescent="0.25">
      <c r="A727" s="154">
        <f t="shared" si="127"/>
        <v>721</v>
      </c>
      <c r="B727" s="203"/>
      <c r="C727" s="209"/>
      <c r="D727" s="208"/>
      <c r="E727" s="208"/>
      <c r="F727" s="208"/>
      <c r="G727" s="208"/>
      <c r="H727" s="208"/>
      <c r="I727" s="208"/>
      <c r="J727" s="208"/>
      <c r="K727" s="208"/>
      <c r="L727" s="208"/>
      <c r="M727" s="208"/>
      <c r="N727" s="207" t="str">
        <f>IF(V727="","",IF((VLOOKUP(V727,'Tree height category'!$E$2:$F$77,2,FALSE))=0,"",(VLOOKUP(V727,'Tree height category'!$E$2:$F$77,2,FALSE))))</f>
        <v/>
      </c>
      <c r="O727" s="207" t="str">
        <f>IF(B727="","",(IF('SEB Sheet'!B$11="","",VLOOKUP('SEB Sheet'!B$11,'IBRA %'!A$4:E$385,4,FALSE))))</f>
        <v/>
      </c>
      <c r="P727" s="27"/>
      <c r="Q727" s="136" t="str">
        <f t="shared" si="128"/>
        <v/>
      </c>
      <c r="R727" s="22">
        <f t="shared" si="129"/>
        <v>0</v>
      </c>
      <c r="S727" s="139" t="str">
        <f t="shared" si="130"/>
        <v/>
      </c>
      <c r="T727" s="39" t="str">
        <f t="shared" si="131"/>
        <v/>
      </c>
      <c r="U727" s="137" t="str">
        <f t="shared" si="132"/>
        <v/>
      </c>
      <c r="V727" s="24" t="str">
        <f>IF(B727="","",VLOOKUP(B727,'Tree height category'!$A$2:$E$83,5,FALSE))</f>
        <v/>
      </c>
      <c r="W727" s="137" t="str">
        <f t="shared" si="137"/>
        <v/>
      </c>
      <c r="X727" s="137" t="str">
        <f t="shared" si="138"/>
        <v/>
      </c>
      <c r="Y727" s="23" t="str">
        <f t="shared" si="133"/>
        <v/>
      </c>
      <c r="Z727" s="25" t="str">
        <f t="shared" si="134"/>
        <v/>
      </c>
      <c r="AA727" s="26" t="str">
        <f t="shared" si="135"/>
        <v/>
      </c>
      <c r="AB727" s="221" t="str">
        <f t="shared" si="136"/>
        <v/>
      </c>
      <c r="AC727" s="26" t="str">
        <f>IF(P727="","",('SEB Sheet'!$B$8*(AA727*P727)*(IF(C727="",1,C727))))</f>
        <v/>
      </c>
      <c r="AD727" s="158" t="str">
        <f>IF(P727="","",((AC727/'SEB Sheet'!$B$9*'SEB Sheet'!$B$5/1000*'SEB Sheet'!$B$7*'SEB Sheet'!$B$6))*1.055)</f>
        <v/>
      </c>
      <c r="AE727" s="146"/>
      <c r="AF727" s="146"/>
      <c r="AG727" s="147" t="str">
        <f>IF(B727="","",(VLOOKUP(B727,'Tree height category'!$A$2:$C$83,2,FALSE)))</f>
        <v/>
      </c>
      <c r="AH727" s="148" t="str">
        <f>IF(B727="","",(VLOOKUP(B727,'Tree height category'!$A$2:$C$83,3,FALSE)))</f>
        <v/>
      </c>
      <c r="AI727" s="161"/>
      <c r="AJ727" s="161"/>
      <c r="AK727" s="161"/>
      <c r="AL727" s="162" t="str">
        <f>IF(B727="","",(VLOOKUP(B727,'Tree height category'!$A$2:$G$77,7,FALSE)))</f>
        <v/>
      </c>
      <c r="AM727" s="163"/>
    </row>
    <row r="728" spans="1:39" x14ac:dyDescent="0.25">
      <c r="A728" s="154">
        <f t="shared" si="127"/>
        <v>722</v>
      </c>
      <c r="B728" s="203"/>
      <c r="C728" s="209"/>
      <c r="D728" s="208"/>
      <c r="E728" s="208"/>
      <c r="F728" s="208"/>
      <c r="G728" s="208"/>
      <c r="H728" s="208"/>
      <c r="I728" s="208"/>
      <c r="J728" s="208"/>
      <c r="K728" s="208"/>
      <c r="L728" s="208"/>
      <c r="M728" s="208"/>
      <c r="N728" s="207" t="str">
        <f>IF(V728="","",IF((VLOOKUP(V728,'Tree height category'!$E$2:$F$77,2,FALSE))=0,"",(VLOOKUP(V728,'Tree height category'!$E$2:$F$77,2,FALSE))))</f>
        <v/>
      </c>
      <c r="O728" s="207" t="str">
        <f>IF(B728="","",(IF('SEB Sheet'!B$11="","",VLOOKUP('SEB Sheet'!B$11,'IBRA %'!A$4:E$385,4,FALSE))))</f>
        <v/>
      </c>
      <c r="P728" s="27"/>
      <c r="Q728" s="136" t="str">
        <f t="shared" si="128"/>
        <v/>
      </c>
      <c r="R728" s="22">
        <f t="shared" si="129"/>
        <v>0</v>
      </c>
      <c r="S728" s="139" t="str">
        <f t="shared" si="130"/>
        <v/>
      </c>
      <c r="T728" s="39" t="str">
        <f t="shared" si="131"/>
        <v/>
      </c>
      <c r="U728" s="137" t="str">
        <f t="shared" si="132"/>
        <v/>
      </c>
      <c r="V728" s="24" t="str">
        <f>IF(B728="","",VLOOKUP(B728,'Tree height category'!$A$2:$E$83,5,FALSE))</f>
        <v/>
      </c>
      <c r="W728" s="137" t="str">
        <f t="shared" si="137"/>
        <v/>
      </c>
      <c r="X728" s="137" t="str">
        <f t="shared" si="138"/>
        <v/>
      </c>
      <c r="Y728" s="23" t="str">
        <f t="shared" si="133"/>
        <v/>
      </c>
      <c r="Z728" s="25" t="str">
        <f t="shared" si="134"/>
        <v/>
      </c>
      <c r="AA728" s="26" t="str">
        <f t="shared" si="135"/>
        <v/>
      </c>
      <c r="AB728" s="221" t="str">
        <f t="shared" si="136"/>
        <v/>
      </c>
      <c r="AC728" s="26" t="str">
        <f>IF(P728="","",('SEB Sheet'!$B$8*(AA728*P728)*(IF(C728="",1,C728))))</f>
        <v/>
      </c>
      <c r="AD728" s="158" t="str">
        <f>IF(P728="","",((AC728/'SEB Sheet'!$B$9*'SEB Sheet'!$B$5/1000*'SEB Sheet'!$B$7*'SEB Sheet'!$B$6))*1.055)</f>
        <v/>
      </c>
      <c r="AE728" s="146"/>
      <c r="AF728" s="146"/>
      <c r="AG728" s="147" t="str">
        <f>IF(B728="","",(VLOOKUP(B728,'Tree height category'!$A$2:$C$83,2,FALSE)))</f>
        <v/>
      </c>
      <c r="AH728" s="148" t="str">
        <f>IF(B728="","",(VLOOKUP(B728,'Tree height category'!$A$2:$C$83,3,FALSE)))</f>
        <v/>
      </c>
      <c r="AI728" s="161"/>
      <c r="AJ728" s="161"/>
      <c r="AK728" s="161"/>
      <c r="AL728" s="162" t="str">
        <f>IF(B728="","",(VLOOKUP(B728,'Tree height category'!$A$2:$G$77,7,FALSE)))</f>
        <v/>
      </c>
      <c r="AM728" s="163"/>
    </row>
    <row r="729" spans="1:39" x14ac:dyDescent="0.25">
      <c r="A729" s="154">
        <f t="shared" si="127"/>
        <v>723</v>
      </c>
      <c r="B729" s="203"/>
      <c r="C729" s="209"/>
      <c r="D729" s="208"/>
      <c r="E729" s="208"/>
      <c r="F729" s="208"/>
      <c r="G729" s="208"/>
      <c r="H729" s="208"/>
      <c r="I729" s="208"/>
      <c r="J729" s="208"/>
      <c r="K729" s="208"/>
      <c r="L729" s="208"/>
      <c r="M729" s="208"/>
      <c r="N729" s="207" t="str">
        <f>IF(V729="","",IF((VLOOKUP(V729,'Tree height category'!$E$2:$F$77,2,FALSE))=0,"",(VLOOKUP(V729,'Tree height category'!$E$2:$F$77,2,FALSE))))</f>
        <v/>
      </c>
      <c r="O729" s="207" t="str">
        <f>IF(B729="","",(IF('SEB Sheet'!B$11="","",VLOOKUP('SEB Sheet'!B$11,'IBRA %'!A$4:E$385,4,FALSE))))</f>
        <v/>
      </c>
      <c r="P729" s="27"/>
      <c r="Q729" s="136" t="str">
        <f t="shared" si="128"/>
        <v/>
      </c>
      <c r="R729" s="22">
        <f t="shared" si="129"/>
        <v>0</v>
      </c>
      <c r="S729" s="139" t="str">
        <f t="shared" si="130"/>
        <v/>
      </c>
      <c r="T729" s="39" t="str">
        <f t="shared" si="131"/>
        <v/>
      </c>
      <c r="U729" s="137" t="str">
        <f t="shared" si="132"/>
        <v/>
      </c>
      <c r="V729" s="24" t="str">
        <f>IF(B729="","",VLOOKUP(B729,'Tree height category'!$A$2:$E$83,5,FALSE))</f>
        <v/>
      </c>
      <c r="W729" s="137" t="str">
        <f t="shared" si="137"/>
        <v/>
      </c>
      <c r="X729" s="137" t="str">
        <f t="shared" si="138"/>
        <v/>
      </c>
      <c r="Y729" s="23" t="str">
        <f t="shared" si="133"/>
        <v/>
      </c>
      <c r="Z729" s="25" t="str">
        <f t="shared" si="134"/>
        <v/>
      </c>
      <c r="AA729" s="26" t="str">
        <f t="shared" si="135"/>
        <v/>
      </c>
      <c r="AB729" s="221" t="str">
        <f t="shared" si="136"/>
        <v/>
      </c>
      <c r="AC729" s="26" t="str">
        <f>IF(P729="","",('SEB Sheet'!$B$8*(AA729*P729)*(IF(C729="",1,C729))))</f>
        <v/>
      </c>
      <c r="AD729" s="158" t="str">
        <f>IF(P729="","",((AC729/'SEB Sheet'!$B$9*'SEB Sheet'!$B$5/1000*'SEB Sheet'!$B$7*'SEB Sheet'!$B$6))*1.055)</f>
        <v/>
      </c>
      <c r="AE729" s="146"/>
      <c r="AF729" s="146"/>
      <c r="AG729" s="147" t="str">
        <f>IF(B729="","",(VLOOKUP(B729,'Tree height category'!$A$2:$C$83,2,FALSE)))</f>
        <v/>
      </c>
      <c r="AH729" s="148" t="str">
        <f>IF(B729="","",(VLOOKUP(B729,'Tree height category'!$A$2:$C$83,3,FALSE)))</f>
        <v/>
      </c>
      <c r="AI729" s="161"/>
      <c r="AJ729" s="161"/>
      <c r="AK729" s="161"/>
      <c r="AL729" s="162" t="str">
        <f>IF(B729="","",(VLOOKUP(B729,'Tree height category'!$A$2:$G$77,7,FALSE)))</f>
        <v/>
      </c>
      <c r="AM729" s="163"/>
    </row>
    <row r="730" spans="1:39" x14ac:dyDescent="0.25">
      <c r="A730" s="154">
        <f t="shared" si="127"/>
        <v>724</v>
      </c>
      <c r="B730" s="203"/>
      <c r="C730" s="209"/>
      <c r="D730" s="208"/>
      <c r="E730" s="208"/>
      <c r="F730" s="208"/>
      <c r="G730" s="208"/>
      <c r="H730" s="208"/>
      <c r="I730" s="208"/>
      <c r="J730" s="208"/>
      <c r="K730" s="208"/>
      <c r="L730" s="208"/>
      <c r="M730" s="208"/>
      <c r="N730" s="207" t="str">
        <f>IF(V730="","",IF((VLOOKUP(V730,'Tree height category'!$E$2:$F$77,2,FALSE))=0,"",(VLOOKUP(V730,'Tree height category'!$E$2:$F$77,2,FALSE))))</f>
        <v/>
      </c>
      <c r="O730" s="207" t="str">
        <f>IF(B730="","",(IF('SEB Sheet'!B$11="","",VLOOKUP('SEB Sheet'!B$11,'IBRA %'!A$4:E$385,4,FALSE))))</f>
        <v/>
      </c>
      <c r="P730" s="27"/>
      <c r="Q730" s="136" t="str">
        <f t="shared" si="128"/>
        <v/>
      </c>
      <c r="R730" s="22">
        <f t="shared" si="129"/>
        <v>0</v>
      </c>
      <c r="S730" s="139" t="str">
        <f t="shared" si="130"/>
        <v/>
      </c>
      <c r="T730" s="39" t="str">
        <f t="shared" si="131"/>
        <v/>
      </c>
      <c r="U730" s="137" t="str">
        <f t="shared" si="132"/>
        <v/>
      </c>
      <c r="V730" s="24" t="str">
        <f>IF(B730="","",VLOOKUP(B730,'Tree height category'!$A$2:$E$83,5,FALSE))</f>
        <v/>
      </c>
      <c r="W730" s="137" t="str">
        <f t="shared" si="137"/>
        <v/>
      </c>
      <c r="X730" s="137" t="str">
        <f t="shared" si="138"/>
        <v/>
      </c>
      <c r="Y730" s="23" t="str">
        <f t="shared" si="133"/>
        <v/>
      </c>
      <c r="Z730" s="25" t="str">
        <f t="shared" si="134"/>
        <v/>
      </c>
      <c r="AA730" s="26" t="str">
        <f t="shared" si="135"/>
        <v/>
      </c>
      <c r="AB730" s="221" t="str">
        <f t="shared" si="136"/>
        <v/>
      </c>
      <c r="AC730" s="26" t="str">
        <f>IF(P730="","",('SEB Sheet'!$B$8*(AA730*P730)*(IF(C730="",1,C730))))</f>
        <v/>
      </c>
      <c r="AD730" s="158" t="str">
        <f>IF(P730="","",((AC730/'SEB Sheet'!$B$9*'SEB Sheet'!$B$5/1000*'SEB Sheet'!$B$7*'SEB Sheet'!$B$6))*1.055)</f>
        <v/>
      </c>
      <c r="AE730" s="146"/>
      <c r="AF730" s="146"/>
      <c r="AG730" s="147" t="str">
        <f>IF(B730="","",(VLOOKUP(B730,'Tree height category'!$A$2:$C$83,2,FALSE)))</f>
        <v/>
      </c>
      <c r="AH730" s="148" t="str">
        <f>IF(B730="","",(VLOOKUP(B730,'Tree height category'!$A$2:$C$83,3,FALSE)))</f>
        <v/>
      </c>
      <c r="AI730" s="161"/>
      <c r="AJ730" s="161"/>
      <c r="AK730" s="161"/>
      <c r="AL730" s="162" t="str">
        <f>IF(B730="","",(VLOOKUP(B730,'Tree height category'!$A$2:$G$77,7,FALSE)))</f>
        <v/>
      </c>
      <c r="AM730" s="163"/>
    </row>
    <row r="731" spans="1:39" x14ac:dyDescent="0.25">
      <c r="A731" s="154">
        <f t="shared" si="127"/>
        <v>725</v>
      </c>
      <c r="B731" s="203"/>
      <c r="C731" s="209"/>
      <c r="D731" s="208"/>
      <c r="E731" s="208"/>
      <c r="F731" s="208"/>
      <c r="G731" s="208"/>
      <c r="H731" s="208"/>
      <c r="I731" s="208"/>
      <c r="J731" s="208"/>
      <c r="K731" s="208"/>
      <c r="L731" s="208"/>
      <c r="M731" s="208"/>
      <c r="N731" s="207" t="str">
        <f>IF(V731="","",IF((VLOOKUP(V731,'Tree height category'!$E$2:$F$77,2,FALSE))=0,"",(VLOOKUP(V731,'Tree height category'!$E$2:$F$77,2,FALSE))))</f>
        <v/>
      </c>
      <c r="O731" s="207" t="str">
        <f>IF(B731="","",(IF('SEB Sheet'!B$11="","",VLOOKUP('SEB Sheet'!B$11,'IBRA %'!A$4:E$385,4,FALSE))))</f>
        <v/>
      </c>
      <c r="P731" s="27"/>
      <c r="Q731" s="136" t="str">
        <f t="shared" si="128"/>
        <v/>
      </c>
      <c r="R731" s="22">
        <f t="shared" si="129"/>
        <v>0</v>
      </c>
      <c r="S731" s="139" t="str">
        <f t="shared" si="130"/>
        <v/>
      </c>
      <c r="T731" s="39" t="str">
        <f t="shared" si="131"/>
        <v/>
      </c>
      <c r="U731" s="137" t="str">
        <f t="shared" si="132"/>
        <v/>
      </c>
      <c r="V731" s="24" t="str">
        <f>IF(B731="","",VLOOKUP(B731,'Tree height category'!$A$2:$E$83,5,FALSE))</f>
        <v/>
      </c>
      <c r="W731" s="137" t="str">
        <f t="shared" si="137"/>
        <v/>
      </c>
      <c r="X731" s="137" t="str">
        <f t="shared" si="138"/>
        <v/>
      </c>
      <c r="Y731" s="23" t="str">
        <f t="shared" si="133"/>
        <v/>
      </c>
      <c r="Z731" s="25" t="str">
        <f t="shared" si="134"/>
        <v/>
      </c>
      <c r="AA731" s="26" t="str">
        <f t="shared" si="135"/>
        <v/>
      </c>
      <c r="AB731" s="221" t="str">
        <f t="shared" si="136"/>
        <v/>
      </c>
      <c r="AC731" s="26" t="str">
        <f>IF(P731="","",('SEB Sheet'!$B$8*(AA731*P731)*(IF(C731="",1,C731))))</f>
        <v/>
      </c>
      <c r="AD731" s="158" t="str">
        <f>IF(P731="","",((AC731/'SEB Sheet'!$B$9*'SEB Sheet'!$B$5/1000*'SEB Sheet'!$B$7*'SEB Sheet'!$B$6))*1.055)</f>
        <v/>
      </c>
      <c r="AE731" s="146"/>
      <c r="AF731" s="146"/>
      <c r="AG731" s="147" t="str">
        <f>IF(B731="","",(VLOOKUP(B731,'Tree height category'!$A$2:$C$83,2,FALSE)))</f>
        <v/>
      </c>
      <c r="AH731" s="148" t="str">
        <f>IF(B731="","",(VLOOKUP(B731,'Tree height category'!$A$2:$C$83,3,FALSE)))</f>
        <v/>
      </c>
      <c r="AI731" s="161"/>
      <c r="AJ731" s="161"/>
      <c r="AK731" s="161"/>
      <c r="AL731" s="162" t="str">
        <f>IF(B731="","",(VLOOKUP(B731,'Tree height category'!$A$2:$G$77,7,FALSE)))</f>
        <v/>
      </c>
      <c r="AM731" s="163"/>
    </row>
    <row r="732" spans="1:39" x14ac:dyDescent="0.25">
      <c r="A732" s="154">
        <f t="shared" si="127"/>
        <v>726</v>
      </c>
      <c r="B732" s="203"/>
      <c r="C732" s="209"/>
      <c r="D732" s="208"/>
      <c r="E732" s="208"/>
      <c r="F732" s="208"/>
      <c r="G732" s="208"/>
      <c r="H732" s="208"/>
      <c r="I732" s="208"/>
      <c r="J732" s="208"/>
      <c r="K732" s="208"/>
      <c r="L732" s="208"/>
      <c r="M732" s="208"/>
      <c r="N732" s="207" t="str">
        <f>IF(V732="","",IF((VLOOKUP(V732,'Tree height category'!$E$2:$F$77,2,FALSE))=0,"",(VLOOKUP(V732,'Tree height category'!$E$2:$F$77,2,FALSE))))</f>
        <v/>
      </c>
      <c r="O732" s="207" t="str">
        <f>IF(B732="","",(IF('SEB Sheet'!B$11="","",VLOOKUP('SEB Sheet'!B$11,'IBRA %'!A$4:E$385,4,FALSE))))</f>
        <v/>
      </c>
      <c r="P732" s="27"/>
      <c r="Q732" s="136" t="str">
        <f t="shared" si="128"/>
        <v/>
      </c>
      <c r="R732" s="22">
        <f t="shared" si="129"/>
        <v>0</v>
      </c>
      <c r="S732" s="139" t="str">
        <f t="shared" si="130"/>
        <v/>
      </c>
      <c r="T732" s="39" t="str">
        <f t="shared" si="131"/>
        <v/>
      </c>
      <c r="U732" s="137" t="str">
        <f t="shared" si="132"/>
        <v/>
      </c>
      <c r="V732" s="24" t="str">
        <f>IF(B732="","",VLOOKUP(B732,'Tree height category'!$A$2:$E$83,5,FALSE))</f>
        <v/>
      </c>
      <c r="W732" s="137" t="str">
        <f t="shared" si="137"/>
        <v/>
      </c>
      <c r="X732" s="137" t="str">
        <f t="shared" si="138"/>
        <v/>
      </c>
      <c r="Y732" s="23" t="str">
        <f t="shared" si="133"/>
        <v/>
      </c>
      <c r="Z732" s="25" t="str">
        <f t="shared" si="134"/>
        <v/>
      </c>
      <c r="AA732" s="26" t="str">
        <f t="shared" si="135"/>
        <v/>
      </c>
      <c r="AB732" s="221" t="str">
        <f t="shared" si="136"/>
        <v/>
      </c>
      <c r="AC732" s="26" t="str">
        <f>IF(P732="","",('SEB Sheet'!$B$8*(AA732*P732)*(IF(C732="",1,C732))))</f>
        <v/>
      </c>
      <c r="AD732" s="158" t="str">
        <f>IF(P732="","",((AC732/'SEB Sheet'!$B$9*'SEB Sheet'!$B$5/1000*'SEB Sheet'!$B$7*'SEB Sheet'!$B$6))*1.055)</f>
        <v/>
      </c>
      <c r="AE732" s="146"/>
      <c r="AF732" s="146"/>
      <c r="AG732" s="147" t="str">
        <f>IF(B732="","",(VLOOKUP(B732,'Tree height category'!$A$2:$C$83,2,FALSE)))</f>
        <v/>
      </c>
      <c r="AH732" s="148" t="str">
        <f>IF(B732="","",(VLOOKUP(B732,'Tree height category'!$A$2:$C$83,3,FALSE)))</f>
        <v/>
      </c>
      <c r="AI732" s="161"/>
      <c r="AJ732" s="161"/>
      <c r="AK732" s="161"/>
      <c r="AL732" s="162" t="str">
        <f>IF(B732="","",(VLOOKUP(B732,'Tree height category'!$A$2:$G$77,7,FALSE)))</f>
        <v/>
      </c>
      <c r="AM732" s="163"/>
    </row>
    <row r="733" spans="1:39" x14ac:dyDescent="0.25">
      <c r="A733" s="154">
        <f t="shared" si="127"/>
        <v>727</v>
      </c>
      <c r="B733" s="203"/>
      <c r="C733" s="209"/>
      <c r="D733" s="208"/>
      <c r="E733" s="208"/>
      <c r="F733" s="208"/>
      <c r="G733" s="208"/>
      <c r="H733" s="208"/>
      <c r="I733" s="208"/>
      <c r="J733" s="208"/>
      <c r="K733" s="208"/>
      <c r="L733" s="208"/>
      <c r="M733" s="208"/>
      <c r="N733" s="207" t="str">
        <f>IF(V733="","",IF((VLOOKUP(V733,'Tree height category'!$E$2:$F$77,2,FALSE))=0,"",(VLOOKUP(V733,'Tree height category'!$E$2:$F$77,2,FALSE))))</f>
        <v/>
      </c>
      <c r="O733" s="207" t="str">
        <f>IF(B733="","",(IF('SEB Sheet'!B$11="","",VLOOKUP('SEB Sheet'!B$11,'IBRA %'!A$4:E$385,4,FALSE))))</f>
        <v/>
      </c>
      <c r="P733" s="27"/>
      <c r="Q733" s="136" t="str">
        <f t="shared" si="128"/>
        <v/>
      </c>
      <c r="R733" s="22">
        <f t="shared" si="129"/>
        <v>0</v>
      </c>
      <c r="S733" s="139" t="str">
        <f t="shared" si="130"/>
        <v/>
      </c>
      <c r="T733" s="39" t="str">
        <f t="shared" si="131"/>
        <v/>
      </c>
      <c r="U733" s="137" t="str">
        <f t="shared" si="132"/>
        <v/>
      </c>
      <c r="V733" s="24" t="str">
        <f>IF(B733="","",VLOOKUP(B733,'Tree height category'!$A$2:$E$83,5,FALSE))</f>
        <v/>
      </c>
      <c r="W733" s="137" t="str">
        <f t="shared" si="137"/>
        <v/>
      </c>
      <c r="X733" s="137" t="str">
        <f t="shared" si="138"/>
        <v/>
      </c>
      <c r="Y733" s="23" t="str">
        <f t="shared" si="133"/>
        <v/>
      </c>
      <c r="Z733" s="25" t="str">
        <f t="shared" si="134"/>
        <v/>
      </c>
      <c r="AA733" s="26" t="str">
        <f t="shared" si="135"/>
        <v/>
      </c>
      <c r="AB733" s="221" t="str">
        <f t="shared" si="136"/>
        <v/>
      </c>
      <c r="AC733" s="26" t="str">
        <f>IF(P733="","",('SEB Sheet'!$B$8*(AA733*P733)*(IF(C733="",1,C733))))</f>
        <v/>
      </c>
      <c r="AD733" s="158" t="str">
        <f>IF(P733="","",((AC733/'SEB Sheet'!$B$9*'SEB Sheet'!$B$5/1000*'SEB Sheet'!$B$7*'SEB Sheet'!$B$6))*1.055)</f>
        <v/>
      </c>
      <c r="AE733" s="146"/>
      <c r="AF733" s="146"/>
      <c r="AG733" s="147" t="str">
        <f>IF(B733="","",(VLOOKUP(B733,'Tree height category'!$A$2:$C$83,2,FALSE)))</f>
        <v/>
      </c>
      <c r="AH733" s="148" t="str">
        <f>IF(B733="","",(VLOOKUP(B733,'Tree height category'!$A$2:$C$83,3,FALSE)))</f>
        <v/>
      </c>
      <c r="AI733" s="161"/>
      <c r="AJ733" s="161"/>
      <c r="AK733" s="161"/>
      <c r="AL733" s="162" t="str">
        <f>IF(B733="","",(VLOOKUP(B733,'Tree height category'!$A$2:$G$77,7,FALSE)))</f>
        <v/>
      </c>
      <c r="AM733" s="163"/>
    </row>
    <row r="734" spans="1:39" x14ac:dyDescent="0.25">
      <c r="A734" s="154">
        <f t="shared" si="127"/>
        <v>728</v>
      </c>
      <c r="B734" s="203"/>
      <c r="C734" s="209"/>
      <c r="D734" s="208"/>
      <c r="E734" s="208"/>
      <c r="F734" s="208"/>
      <c r="G734" s="208"/>
      <c r="H734" s="208"/>
      <c r="I734" s="208"/>
      <c r="J734" s="208"/>
      <c r="K734" s="208"/>
      <c r="L734" s="208"/>
      <c r="M734" s="208"/>
      <c r="N734" s="207" t="str">
        <f>IF(V734="","",IF((VLOOKUP(V734,'Tree height category'!$E$2:$F$77,2,FALSE))=0,"",(VLOOKUP(V734,'Tree height category'!$E$2:$F$77,2,FALSE))))</f>
        <v/>
      </c>
      <c r="O734" s="207" t="str">
        <f>IF(B734="","",(IF('SEB Sheet'!B$11="","",VLOOKUP('SEB Sheet'!B$11,'IBRA %'!A$4:E$385,4,FALSE))))</f>
        <v/>
      </c>
      <c r="P734" s="27"/>
      <c r="Q734" s="136" t="str">
        <f t="shared" si="128"/>
        <v/>
      </c>
      <c r="R734" s="22">
        <f t="shared" si="129"/>
        <v>0</v>
      </c>
      <c r="S734" s="139" t="str">
        <f t="shared" si="130"/>
        <v/>
      </c>
      <c r="T734" s="39" t="str">
        <f t="shared" si="131"/>
        <v/>
      </c>
      <c r="U734" s="137" t="str">
        <f t="shared" si="132"/>
        <v/>
      </c>
      <c r="V734" s="24" t="str">
        <f>IF(B734="","",VLOOKUP(B734,'Tree height category'!$A$2:$E$83,5,FALSE))</f>
        <v/>
      </c>
      <c r="W734" s="137" t="str">
        <f t="shared" si="137"/>
        <v/>
      </c>
      <c r="X734" s="137" t="str">
        <f t="shared" si="138"/>
        <v/>
      </c>
      <c r="Y734" s="23" t="str">
        <f t="shared" si="133"/>
        <v/>
      </c>
      <c r="Z734" s="25" t="str">
        <f t="shared" si="134"/>
        <v/>
      </c>
      <c r="AA734" s="26" t="str">
        <f t="shared" si="135"/>
        <v/>
      </c>
      <c r="AB734" s="221" t="str">
        <f t="shared" si="136"/>
        <v/>
      </c>
      <c r="AC734" s="26" t="str">
        <f>IF(P734="","",('SEB Sheet'!$B$8*(AA734*P734)*(IF(C734="",1,C734))))</f>
        <v/>
      </c>
      <c r="AD734" s="158" t="str">
        <f>IF(P734="","",((AC734/'SEB Sheet'!$B$9*'SEB Sheet'!$B$5/1000*'SEB Sheet'!$B$7*'SEB Sheet'!$B$6))*1.055)</f>
        <v/>
      </c>
      <c r="AE734" s="146"/>
      <c r="AF734" s="146"/>
      <c r="AG734" s="147" t="str">
        <f>IF(B734="","",(VLOOKUP(B734,'Tree height category'!$A$2:$C$83,2,FALSE)))</f>
        <v/>
      </c>
      <c r="AH734" s="148" t="str">
        <f>IF(B734="","",(VLOOKUP(B734,'Tree height category'!$A$2:$C$83,3,FALSE)))</f>
        <v/>
      </c>
      <c r="AI734" s="161"/>
      <c r="AJ734" s="161"/>
      <c r="AK734" s="161"/>
      <c r="AL734" s="162" t="str">
        <f>IF(B734="","",(VLOOKUP(B734,'Tree height category'!$A$2:$G$77,7,FALSE)))</f>
        <v/>
      </c>
      <c r="AM734" s="163"/>
    </row>
    <row r="735" spans="1:39" x14ac:dyDescent="0.25">
      <c r="A735" s="154">
        <f t="shared" si="127"/>
        <v>729</v>
      </c>
      <c r="B735" s="203"/>
      <c r="C735" s="209"/>
      <c r="D735" s="208"/>
      <c r="E735" s="208"/>
      <c r="F735" s="208"/>
      <c r="G735" s="208"/>
      <c r="H735" s="208"/>
      <c r="I735" s="208"/>
      <c r="J735" s="208"/>
      <c r="K735" s="208"/>
      <c r="L735" s="208"/>
      <c r="M735" s="208"/>
      <c r="N735" s="207" t="str">
        <f>IF(V735="","",IF((VLOOKUP(V735,'Tree height category'!$E$2:$F$77,2,FALSE))=0,"",(VLOOKUP(V735,'Tree height category'!$E$2:$F$77,2,FALSE))))</f>
        <v/>
      </c>
      <c r="O735" s="207" t="str">
        <f>IF(B735="","",(IF('SEB Sheet'!B$11="","",VLOOKUP('SEB Sheet'!B$11,'IBRA %'!A$4:E$385,4,FALSE))))</f>
        <v/>
      </c>
      <c r="P735" s="27"/>
      <c r="Q735" s="136" t="str">
        <f t="shared" si="128"/>
        <v/>
      </c>
      <c r="R735" s="22">
        <f t="shared" si="129"/>
        <v>0</v>
      </c>
      <c r="S735" s="139" t="str">
        <f t="shared" si="130"/>
        <v/>
      </c>
      <c r="T735" s="39" t="str">
        <f t="shared" si="131"/>
        <v/>
      </c>
      <c r="U735" s="137" t="str">
        <f t="shared" si="132"/>
        <v/>
      </c>
      <c r="V735" s="24" t="str">
        <f>IF(B735="","",VLOOKUP(B735,'Tree height category'!$A$2:$E$83,5,FALSE))</f>
        <v/>
      </c>
      <c r="W735" s="137" t="str">
        <f t="shared" si="137"/>
        <v/>
      </c>
      <c r="X735" s="137" t="str">
        <f t="shared" si="138"/>
        <v/>
      </c>
      <c r="Y735" s="23" t="str">
        <f t="shared" si="133"/>
        <v/>
      </c>
      <c r="Z735" s="25" t="str">
        <f t="shared" si="134"/>
        <v/>
      </c>
      <c r="AA735" s="26" t="str">
        <f t="shared" si="135"/>
        <v/>
      </c>
      <c r="AB735" s="221" t="str">
        <f t="shared" si="136"/>
        <v/>
      </c>
      <c r="AC735" s="26" t="str">
        <f>IF(P735="","",('SEB Sheet'!$B$8*(AA735*P735)*(IF(C735="",1,C735))))</f>
        <v/>
      </c>
      <c r="AD735" s="158" t="str">
        <f>IF(P735="","",((AC735/'SEB Sheet'!$B$9*'SEB Sheet'!$B$5/1000*'SEB Sheet'!$B$7*'SEB Sheet'!$B$6))*1.055)</f>
        <v/>
      </c>
      <c r="AE735" s="146"/>
      <c r="AF735" s="146"/>
      <c r="AG735" s="147" t="str">
        <f>IF(B735="","",(VLOOKUP(B735,'Tree height category'!$A$2:$C$83,2,FALSE)))</f>
        <v/>
      </c>
      <c r="AH735" s="148" t="str">
        <f>IF(B735="","",(VLOOKUP(B735,'Tree height category'!$A$2:$C$83,3,FALSE)))</f>
        <v/>
      </c>
      <c r="AI735" s="161"/>
      <c r="AJ735" s="161"/>
      <c r="AK735" s="161"/>
      <c r="AL735" s="162" t="str">
        <f>IF(B735="","",(VLOOKUP(B735,'Tree height category'!$A$2:$G$77,7,FALSE)))</f>
        <v/>
      </c>
      <c r="AM735" s="163"/>
    </row>
    <row r="736" spans="1:39" x14ac:dyDescent="0.25">
      <c r="A736" s="154">
        <f t="shared" si="127"/>
        <v>730</v>
      </c>
      <c r="B736" s="203"/>
      <c r="C736" s="209"/>
      <c r="D736" s="208"/>
      <c r="E736" s="208"/>
      <c r="F736" s="208"/>
      <c r="G736" s="208"/>
      <c r="H736" s="208"/>
      <c r="I736" s="208"/>
      <c r="J736" s="208"/>
      <c r="K736" s="208"/>
      <c r="L736" s="208"/>
      <c r="M736" s="208"/>
      <c r="N736" s="207" t="str">
        <f>IF(V736="","",IF((VLOOKUP(V736,'Tree height category'!$E$2:$F$77,2,FALSE))=0,"",(VLOOKUP(V736,'Tree height category'!$E$2:$F$77,2,FALSE))))</f>
        <v/>
      </c>
      <c r="O736" s="207" t="str">
        <f>IF(B736="","",(IF('SEB Sheet'!B$11="","",VLOOKUP('SEB Sheet'!B$11,'IBRA %'!A$4:E$385,4,FALSE))))</f>
        <v/>
      </c>
      <c r="P736" s="27"/>
      <c r="Q736" s="136" t="str">
        <f t="shared" si="128"/>
        <v/>
      </c>
      <c r="R736" s="22">
        <f t="shared" si="129"/>
        <v>0</v>
      </c>
      <c r="S736" s="139" t="str">
        <f t="shared" si="130"/>
        <v/>
      </c>
      <c r="T736" s="39" t="str">
        <f t="shared" si="131"/>
        <v/>
      </c>
      <c r="U736" s="137" t="str">
        <f t="shared" si="132"/>
        <v/>
      </c>
      <c r="V736" s="24" t="str">
        <f>IF(B736="","",VLOOKUP(B736,'Tree height category'!$A$2:$E$83,5,FALSE))</f>
        <v/>
      </c>
      <c r="W736" s="137" t="str">
        <f t="shared" si="137"/>
        <v/>
      </c>
      <c r="X736" s="137" t="str">
        <f t="shared" si="138"/>
        <v/>
      </c>
      <c r="Y736" s="23" t="str">
        <f t="shared" si="133"/>
        <v/>
      </c>
      <c r="Z736" s="25" t="str">
        <f t="shared" si="134"/>
        <v/>
      </c>
      <c r="AA736" s="26" t="str">
        <f t="shared" si="135"/>
        <v/>
      </c>
      <c r="AB736" s="221" t="str">
        <f t="shared" si="136"/>
        <v/>
      </c>
      <c r="AC736" s="26" t="str">
        <f>IF(P736="","",('SEB Sheet'!$B$8*(AA736*P736)*(IF(C736="",1,C736))))</f>
        <v/>
      </c>
      <c r="AD736" s="158" t="str">
        <f>IF(P736="","",((AC736/'SEB Sheet'!$B$9*'SEB Sheet'!$B$5/1000*'SEB Sheet'!$B$7*'SEB Sheet'!$B$6))*1.055)</f>
        <v/>
      </c>
      <c r="AE736" s="146"/>
      <c r="AF736" s="146"/>
      <c r="AG736" s="147" t="str">
        <f>IF(B736="","",(VLOOKUP(B736,'Tree height category'!$A$2:$C$83,2,FALSE)))</f>
        <v/>
      </c>
      <c r="AH736" s="148" t="str">
        <f>IF(B736="","",(VLOOKUP(B736,'Tree height category'!$A$2:$C$83,3,FALSE)))</f>
        <v/>
      </c>
      <c r="AI736" s="161"/>
      <c r="AJ736" s="161"/>
      <c r="AK736" s="161"/>
      <c r="AL736" s="162" t="str">
        <f>IF(B736="","",(VLOOKUP(B736,'Tree height category'!$A$2:$G$77,7,FALSE)))</f>
        <v/>
      </c>
      <c r="AM736" s="163"/>
    </row>
    <row r="737" spans="1:39" x14ac:dyDescent="0.25">
      <c r="A737" s="154">
        <f t="shared" si="127"/>
        <v>731</v>
      </c>
      <c r="B737" s="203"/>
      <c r="C737" s="209"/>
      <c r="D737" s="208"/>
      <c r="E737" s="208"/>
      <c r="F737" s="208"/>
      <c r="G737" s="208"/>
      <c r="H737" s="208"/>
      <c r="I737" s="208"/>
      <c r="J737" s="208"/>
      <c r="K737" s="208"/>
      <c r="L737" s="208"/>
      <c r="M737" s="208"/>
      <c r="N737" s="207" t="str">
        <f>IF(V737="","",IF((VLOOKUP(V737,'Tree height category'!$E$2:$F$77,2,FALSE))=0,"",(VLOOKUP(V737,'Tree height category'!$E$2:$F$77,2,FALSE))))</f>
        <v/>
      </c>
      <c r="O737" s="207" t="str">
        <f>IF(B737="","",(IF('SEB Sheet'!B$11="","",VLOOKUP('SEB Sheet'!B$11,'IBRA %'!A$4:E$385,4,FALSE))))</f>
        <v/>
      </c>
      <c r="P737" s="27"/>
      <c r="Q737" s="136" t="str">
        <f t="shared" si="128"/>
        <v/>
      </c>
      <c r="R737" s="22">
        <f t="shared" si="129"/>
        <v>0</v>
      </c>
      <c r="S737" s="139" t="str">
        <f t="shared" si="130"/>
        <v/>
      </c>
      <c r="T737" s="39" t="str">
        <f t="shared" si="131"/>
        <v/>
      </c>
      <c r="U737" s="137" t="str">
        <f t="shared" si="132"/>
        <v/>
      </c>
      <c r="V737" s="24" t="str">
        <f>IF(B737="","",VLOOKUP(B737,'Tree height category'!$A$2:$E$83,5,FALSE))</f>
        <v/>
      </c>
      <c r="W737" s="137" t="str">
        <f t="shared" si="137"/>
        <v/>
      </c>
      <c r="X737" s="137" t="str">
        <f t="shared" si="138"/>
        <v/>
      </c>
      <c r="Y737" s="23" t="str">
        <f t="shared" si="133"/>
        <v/>
      </c>
      <c r="Z737" s="25" t="str">
        <f t="shared" si="134"/>
        <v/>
      </c>
      <c r="AA737" s="26" t="str">
        <f t="shared" si="135"/>
        <v/>
      </c>
      <c r="AB737" s="221" t="str">
        <f t="shared" si="136"/>
        <v/>
      </c>
      <c r="AC737" s="26" t="str">
        <f>IF(P737="","",('SEB Sheet'!$B$8*(AA737*P737)*(IF(C737="",1,C737))))</f>
        <v/>
      </c>
      <c r="AD737" s="158" t="str">
        <f>IF(P737="","",((AC737/'SEB Sheet'!$B$9*'SEB Sheet'!$B$5/1000*'SEB Sheet'!$B$7*'SEB Sheet'!$B$6))*1.055)</f>
        <v/>
      </c>
      <c r="AE737" s="146"/>
      <c r="AF737" s="146"/>
      <c r="AG737" s="147" t="str">
        <f>IF(B737="","",(VLOOKUP(B737,'Tree height category'!$A$2:$C$83,2,FALSE)))</f>
        <v/>
      </c>
      <c r="AH737" s="148" t="str">
        <f>IF(B737="","",(VLOOKUP(B737,'Tree height category'!$A$2:$C$83,3,FALSE)))</f>
        <v/>
      </c>
      <c r="AI737" s="161"/>
      <c r="AJ737" s="161"/>
      <c r="AK737" s="161"/>
      <c r="AL737" s="162" t="str">
        <f>IF(B737="","",(VLOOKUP(B737,'Tree height category'!$A$2:$G$77,7,FALSE)))</f>
        <v/>
      </c>
      <c r="AM737" s="163"/>
    </row>
    <row r="738" spans="1:39" x14ac:dyDescent="0.25">
      <c r="A738" s="154">
        <f t="shared" si="127"/>
        <v>732</v>
      </c>
      <c r="B738" s="203"/>
      <c r="C738" s="209"/>
      <c r="D738" s="208"/>
      <c r="E738" s="208"/>
      <c r="F738" s="208"/>
      <c r="G738" s="208"/>
      <c r="H738" s="208"/>
      <c r="I738" s="208"/>
      <c r="J738" s="208"/>
      <c r="K738" s="208"/>
      <c r="L738" s="208"/>
      <c r="M738" s="208"/>
      <c r="N738" s="207" t="str">
        <f>IF(V738="","",IF((VLOOKUP(V738,'Tree height category'!$E$2:$F$77,2,FALSE))=0,"",(VLOOKUP(V738,'Tree height category'!$E$2:$F$77,2,FALSE))))</f>
        <v/>
      </c>
      <c r="O738" s="207" t="str">
        <f>IF(B738="","",(IF('SEB Sheet'!B$11="","",VLOOKUP('SEB Sheet'!B$11,'IBRA %'!A$4:E$385,4,FALSE))))</f>
        <v/>
      </c>
      <c r="P738" s="27"/>
      <c r="Q738" s="136" t="str">
        <f t="shared" si="128"/>
        <v/>
      </c>
      <c r="R738" s="22">
        <f t="shared" si="129"/>
        <v>0</v>
      </c>
      <c r="S738" s="139" t="str">
        <f t="shared" si="130"/>
        <v/>
      </c>
      <c r="T738" s="39" t="str">
        <f t="shared" si="131"/>
        <v/>
      </c>
      <c r="U738" s="137" t="str">
        <f t="shared" si="132"/>
        <v/>
      </c>
      <c r="V738" s="24" t="str">
        <f>IF(B738="","",VLOOKUP(B738,'Tree height category'!$A$2:$E$83,5,FALSE))</f>
        <v/>
      </c>
      <c r="W738" s="137" t="str">
        <f t="shared" si="137"/>
        <v/>
      </c>
      <c r="X738" s="137" t="str">
        <f t="shared" si="138"/>
        <v/>
      </c>
      <c r="Y738" s="23" t="str">
        <f t="shared" si="133"/>
        <v/>
      </c>
      <c r="Z738" s="25" t="str">
        <f t="shared" si="134"/>
        <v/>
      </c>
      <c r="AA738" s="26" t="str">
        <f t="shared" si="135"/>
        <v/>
      </c>
      <c r="AB738" s="221" t="str">
        <f t="shared" si="136"/>
        <v/>
      </c>
      <c r="AC738" s="26" t="str">
        <f>IF(P738="","",('SEB Sheet'!$B$8*(AA738*P738)*(IF(C738="",1,C738))))</f>
        <v/>
      </c>
      <c r="AD738" s="158" t="str">
        <f>IF(P738="","",((AC738/'SEB Sheet'!$B$9*'SEB Sheet'!$B$5/1000*'SEB Sheet'!$B$7*'SEB Sheet'!$B$6))*1.055)</f>
        <v/>
      </c>
      <c r="AE738" s="146"/>
      <c r="AF738" s="146"/>
      <c r="AG738" s="147" t="str">
        <f>IF(B738="","",(VLOOKUP(B738,'Tree height category'!$A$2:$C$83,2,FALSE)))</f>
        <v/>
      </c>
      <c r="AH738" s="148" t="str">
        <f>IF(B738="","",(VLOOKUP(B738,'Tree height category'!$A$2:$C$83,3,FALSE)))</f>
        <v/>
      </c>
      <c r="AI738" s="161"/>
      <c r="AJ738" s="161"/>
      <c r="AK738" s="161"/>
      <c r="AL738" s="162" t="str">
        <f>IF(B738="","",(VLOOKUP(B738,'Tree height category'!$A$2:$G$77,7,FALSE)))</f>
        <v/>
      </c>
      <c r="AM738" s="163"/>
    </row>
    <row r="739" spans="1:39" x14ac:dyDescent="0.25">
      <c r="A739" s="154">
        <f t="shared" si="127"/>
        <v>733</v>
      </c>
      <c r="B739" s="203"/>
      <c r="C739" s="209"/>
      <c r="D739" s="208"/>
      <c r="E739" s="208"/>
      <c r="F739" s="208"/>
      <c r="G739" s="208"/>
      <c r="H739" s="208"/>
      <c r="I739" s="208"/>
      <c r="J739" s="208"/>
      <c r="K739" s="208"/>
      <c r="L739" s="208"/>
      <c r="M739" s="208"/>
      <c r="N739" s="207" t="str">
        <f>IF(V739="","",IF((VLOOKUP(V739,'Tree height category'!$E$2:$F$77,2,FALSE))=0,"",(VLOOKUP(V739,'Tree height category'!$E$2:$F$77,2,FALSE))))</f>
        <v/>
      </c>
      <c r="O739" s="207" t="str">
        <f>IF(B739="","",(IF('SEB Sheet'!B$11="","",VLOOKUP('SEB Sheet'!B$11,'IBRA %'!A$4:E$385,4,FALSE))))</f>
        <v/>
      </c>
      <c r="P739" s="27"/>
      <c r="Q739" s="136" t="str">
        <f t="shared" si="128"/>
        <v/>
      </c>
      <c r="R739" s="22">
        <f t="shared" si="129"/>
        <v>0</v>
      </c>
      <c r="S739" s="139" t="str">
        <f t="shared" si="130"/>
        <v/>
      </c>
      <c r="T739" s="39" t="str">
        <f t="shared" si="131"/>
        <v/>
      </c>
      <c r="U739" s="137" t="str">
        <f t="shared" si="132"/>
        <v/>
      </c>
      <c r="V739" s="24" t="str">
        <f>IF(B739="","",VLOOKUP(B739,'Tree height category'!$A$2:$E$83,5,FALSE))</f>
        <v/>
      </c>
      <c r="W739" s="137" t="str">
        <f t="shared" si="137"/>
        <v/>
      </c>
      <c r="X739" s="137" t="str">
        <f t="shared" si="138"/>
        <v/>
      </c>
      <c r="Y739" s="23" t="str">
        <f t="shared" si="133"/>
        <v/>
      </c>
      <c r="Z739" s="25" t="str">
        <f t="shared" si="134"/>
        <v/>
      </c>
      <c r="AA739" s="26" t="str">
        <f t="shared" si="135"/>
        <v/>
      </c>
      <c r="AB739" s="221" t="str">
        <f t="shared" si="136"/>
        <v/>
      </c>
      <c r="AC739" s="26" t="str">
        <f>IF(P739="","",('SEB Sheet'!$B$8*(AA739*P739)*(IF(C739="",1,C739))))</f>
        <v/>
      </c>
      <c r="AD739" s="158" t="str">
        <f>IF(P739="","",((AC739/'SEB Sheet'!$B$9*'SEB Sheet'!$B$5/1000*'SEB Sheet'!$B$7*'SEB Sheet'!$B$6))*1.055)</f>
        <v/>
      </c>
      <c r="AE739" s="146"/>
      <c r="AF739" s="146"/>
      <c r="AG739" s="147" t="str">
        <f>IF(B739="","",(VLOOKUP(B739,'Tree height category'!$A$2:$C$83,2,FALSE)))</f>
        <v/>
      </c>
      <c r="AH739" s="148" t="str">
        <f>IF(B739="","",(VLOOKUP(B739,'Tree height category'!$A$2:$C$83,3,FALSE)))</f>
        <v/>
      </c>
      <c r="AI739" s="161"/>
      <c r="AJ739" s="161"/>
      <c r="AK739" s="161"/>
      <c r="AL739" s="162" t="str">
        <f>IF(B739="","",(VLOOKUP(B739,'Tree height category'!$A$2:$G$77,7,FALSE)))</f>
        <v/>
      </c>
      <c r="AM739" s="163"/>
    </row>
    <row r="740" spans="1:39" x14ac:dyDescent="0.25">
      <c r="A740" s="154">
        <f t="shared" si="127"/>
        <v>734</v>
      </c>
      <c r="B740" s="203"/>
      <c r="C740" s="209"/>
      <c r="D740" s="208"/>
      <c r="E740" s="208"/>
      <c r="F740" s="208"/>
      <c r="G740" s="208"/>
      <c r="H740" s="208"/>
      <c r="I740" s="208"/>
      <c r="J740" s="208"/>
      <c r="K740" s="208"/>
      <c r="L740" s="208"/>
      <c r="M740" s="208"/>
      <c r="N740" s="207" t="str">
        <f>IF(V740="","",IF((VLOOKUP(V740,'Tree height category'!$E$2:$F$77,2,FALSE))=0,"",(VLOOKUP(V740,'Tree height category'!$E$2:$F$77,2,FALSE))))</f>
        <v/>
      </c>
      <c r="O740" s="207" t="str">
        <f>IF(B740="","",(IF('SEB Sheet'!B$11="","",VLOOKUP('SEB Sheet'!B$11,'IBRA %'!A$4:E$385,4,FALSE))))</f>
        <v/>
      </c>
      <c r="P740" s="27"/>
      <c r="Q740" s="136" t="str">
        <f t="shared" si="128"/>
        <v/>
      </c>
      <c r="R740" s="22">
        <f t="shared" si="129"/>
        <v>0</v>
      </c>
      <c r="S740" s="139" t="str">
        <f t="shared" si="130"/>
        <v/>
      </c>
      <c r="T740" s="39" t="str">
        <f t="shared" si="131"/>
        <v/>
      </c>
      <c r="U740" s="137" t="str">
        <f t="shared" si="132"/>
        <v/>
      </c>
      <c r="V740" s="24" t="str">
        <f>IF(B740="","",VLOOKUP(B740,'Tree height category'!$A$2:$E$83,5,FALSE))</f>
        <v/>
      </c>
      <c r="W740" s="137" t="str">
        <f t="shared" si="137"/>
        <v/>
      </c>
      <c r="X740" s="137" t="str">
        <f t="shared" si="138"/>
        <v/>
      </c>
      <c r="Y740" s="23" t="str">
        <f t="shared" si="133"/>
        <v/>
      </c>
      <c r="Z740" s="25" t="str">
        <f t="shared" si="134"/>
        <v/>
      </c>
      <c r="AA740" s="26" t="str">
        <f t="shared" si="135"/>
        <v/>
      </c>
      <c r="AB740" s="221" t="str">
        <f t="shared" si="136"/>
        <v/>
      </c>
      <c r="AC740" s="26" t="str">
        <f>IF(P740="","",('SEB Sheet'!$B$8*(AA740*P740)*(IF(C740="",1,C740))))</f>
        <v/>
      </c>
      <c r="AD740" s="158" t="str">
        <f>IF(P740="","",((AC740/'SEB Sheet'!$B$9*'SEB Sheet'!$B$5/1000*'SEB Sheet'!$B$7*'SEB Sheet'!$B$6))*1.055)</f>
        <v/>
      </c>
      <c r="AE740" s="146"/>
      <c r="AF740" s="146"/>
      <c r="AG740" s="147" t="str">
        <f>IF(B740="","",(VLOOKUP(B740,'Tree height category'!$A$2:$C$83,2,FALSE)))</f>
        <v/>
      </c>
      <c r="AH740" s="148" t="str">
        <f>IF(B740="","",(VLOOKUP(B740,'Tree height category'!$A$2:$C$83,3,FALSE)))</f>
        <v/>
      </c>
      <c r="AI740" s="161"/>
      <c r="AJ740" s="161"/>
      <c r="AK740" s="161"/>
      <c r="AL740" s="162" t="str">
        <f>IF(B740="","",(VLOOKUP(B740,'Tree height category'!$A$2:$G$77,7,FALSE)))</f>
        <v/>
      </c>
      <c r="AM740" s="163"/>
    </row>
    <row r="741" spans="1:39" x14ac:dyDescent="0.25">
      <c r="A741" s="154">
        <f t="shared" si="127"/>
        <v>735</v>
      </c>
      <c r="B741" s="203"/>
      <c r="C741" s="209"/>
      <c r="D741" s="208"/>
      <c r="E741" s="208"/>
      <c r="F741" s="208"/>
      <c r="G741" s="208"/>
      <c r="H741" s="208"/>
      <c r="I741" s="208"/>
      <c r="J741" s="208"/>
      <c r="K741" s="208"/>
      <c r="L741" s="208"/>
      <c r="M741" s="208"/>
      <c r="N741" s="207" t="str">
        <f>IF(V741="","",IF((VLOOKUP(V741,'Tree height category'!$E$2:$F$77,2,FALSE))=0,"",(VLOOKUP(V741,'Tree height category'!$E$2:$F$77,2,FALSE))))</f>
        <v/>
      </c>
      <c r="O741" s="207" t="str">
        <f>IF(B741="","",(IF('SEB Sheet'!B$11="","",VLOOKUP('SEB Sheet'!B$11,'IBRA %'!A$4:E$385,4,FALSE))))</f>
        <v/>
      </c>
      <c r="P741" s="27"/>
      <c r="Q741" s="136" t="str">
        <f t="shared" si="128"/>
        <v/>
      </c>
      <c r="R741" s="22">
        <f t="shared" si="129"/>
        <v>0</v>
      </c>
      <c r="S741" s="139" t="str">
        <f t="shared" si="130"/>
        <v/>
      </c>
      <c r="T741" s="39" t="str">
        <f t="shared" si="131"/>
        <v/>
      </c>
      <c r="U741" s="137" t="str">
        <f t="shared" si="132"/>
        <v/>
      </c>
      <c r="V741" s="24" t="str">
        <f>IF(B741="","",VLOOKUP(B741,'Tree height category'!$A$2:$E$83,5,FALSE))</f>
        <v/>
      </c>
      <c r="W741" s="137" t="str">
        <f t="shared" si="137"/>
        <v/>
      </c>
      <c r="X741" s="137" t="str">
        <f t="shared" si="138"/>
        <v/>
      </c>
      <c r="Y741" s="23" t="str">
        <f t="shared" si="133"/>
        <v/>
      </c>
      <c r="Z741" s="25" t="str">
        <f t="shared" si="134"/>
        <v/>
      </c>
      <c r="AA741" s="26" t="str">
        <f t="shared" si="135"/>
        <v/>
      </c>
      <c r="AB741" s="221" t="str">
        <f t="shared" si="136"/>
        <v/>
      </c>
      <c r="AC741" s="26" t="str">
        <f>IF(P741="","",('SEB Sheet'!$B$8*(AA741*P741)*(IF(C741="",1,C741))))</f>
        <v/>
      </c>
      <c r="AD741" s="158" t="str">
        <f>IF(P741="","",((AC741/'SEB Sheet'!$B$9*'SEB Sheet'!$B$5/1000*'SEB Sheet'!$B$7*'SEB Sheet'!$B$6))*1.055)</f>
        <v/>
      </c>
      <c r="AE741" s="146"/>
      <c r="AF741" s="146"/>
      <c r="AG741" s="147" t="str">
        <f>IF(B741="","",(VLOOKUP(B741,'Tree height category'!$A$2:$C$83,2,FALSE)))</f>
        <v/>
      </c>
      <c r="AH741" s="148" t="str">
        <f>IF(B741="","",(VLOOKUP(B741,'Tree height category'!$A$2:$C$83,3,FALSE)))</f>
        <v/>
      </c>
      <c r="AI741" s="161"/>
      <c r="AJ741" s="161"/>
      <c r="AK741" s="161"/>
      <c r="AL741" s="162" t="str">
        <f>IF(B741="","",(VLOOKUP(B741,'Tree height category'!$A$2:$G$77,7,FALSE)))</f>
        <v/>
      </c>
      <c r="AM741" s="163"/>
    </row>
    <row r="742" spans="1:39" x14ac:dyDescent="0.25">
      <c r="A742" s="154">
        <f t="shared" si="127"/>
        <v>736</v>
      </c>
      <c r="B742" s="203"/>
      <c r="C742" s="209"/>
      <c r="D742" s="208"/>
      <c r="E742" s="208"/>
      <c r="F742" s="208"/>
      <c r="G742" s="208"/>
      <c r="H742" s="208"/>
      <c r="I742" s="208"/>
      <c r="J742" s="208"/>
      <c r="K742" s="208"/>
      <c r="L742" s="208"/>
      <c r="M742" s="208"/>
      <c r="N742" s="207" t="str">
        <f>IF(V742="","",IF((VLOOKUP(V742,'Tree height category'!$E$2:$F$77,2,FALSE))=0,"",(VLOOKUP(V742,'Tree height category'!$E$2:$F$77,2,FALSE))))</f>
        <v/>
      </c>
      <c r="O742" s="207" t="str">
        <f>IF(B742="","",(IF('SEB Sheet'!B$11="","",VLOOKUP('SEB Sheet'!B$11,'IBRA %'!A$4:E$385,4,FALSE))))</f>
        <v/>
      </c>
      <c r="P742" s="27"/>
      <c r="Q742" s="136" t="str">
        <f t="shared" si="128"/>
        <v/>
      </c>
      <c r="R742" s="22">
        <f t="shared" si="129"/>
        <v>0</v>
      </c>
      <c r="S742" s="139" t="str">
        <f t="shared" si="130"/>
        <v/>
      </c>
      <c r="T742" s="39" t="str">
        <f t="shared" si="131"/>
        <v/>
      </c>
      <c r="U742" s="137" t="str">
        <f t="shared" si="132"/>
        <v/>
      </c>
      <c r="V742" s="24" t="str">
        <f>IF(B742="","",VLOOKUP(B742,'Tree height category'!$A$2:$E$83,5,FALSE))</f>
        <v/>
      </c>
      <c r="W742" s="137" t="str">
        <f t="shared" si="137"/>
        <v/>
      </c>
      <c r="X742" s="137" t="str">
        <f t="shared" si="138"/>
        <v/>
      </c>
      <c r="Y742" s="23" t="str">
        <f t="shared" si="133"/>
        <v/>
      </c>
      <c r="Z742" s="25" t="str">
        <f t="shared" si="134"/>
        <v/>
      </c>
      <c r="AA742" s="26" t="str">
        <f t="shared" si="135"/>
        <v/>
      </c>
      <c r="AB742" s="221" t="str">
        <f t="shared" si="136"/>
        <v/>
      </c>
      <c r="AC742" s="26" t="str">
        <f>IF(P742="","",('SEB Sheet'!$B$8*(AA742*P742)*(IF(C742="",1,C742))))</f>
        <v/>
      </c>
      <c r="AD742" s="158" t="str">
        <f>IF(P742="","",((AC742/'SEB Sheet'!$B$9*'SEB Sheet'!$B$5/1000*'SEB Sheet'!$B$7*'SEB Sheet'!$B$6))*1.055)</f>
        <v/>
      </c>
      <c r="AE742" s="146"/>
      <c r="AF742" s="146"/>
      <c r="AG742" s="147" t="str">
        <f>IF(B742="","",(VLOOKUP(B742,'Tree height category'!$A$2:$C$83,2,FALSE)))</f>
        <v/>
      </c>
      <c r="AH742" s="148" t="str">
        <f>IF(B742="","",(VLOOKUP(B742,'Tree height category'!$A$2:$C$83,3,FALSE)))</f>
        <v/>
      </c>
      <c r="AI742" s="161"/>
      <c r="AJ742" s="161"/>
      <c r="AK742" s="161"/>
      <c r="AL742" s="162" t="str">
        <f>IF(B742="","",(VLOOKUP(B742,'Tree height category'!$A$2:$G$77,7,FALSE)))</f>
        <v/>
      </c>
      <c r="AM742" s="163"/>
    </row>
    <row r="743" spans="1:39" x14ac:dyDescent="0.25">
      <c r="A743" s="154">
        <f t="shared" si="127"/>
        <v>737</v>
      </c>
      <c r="B743" s="203"/>
      <c r="C743" s="209"/>
      <c r="D743" s="208"/>
      <c r="E743" s="208"/>
      <c r="F743" s="208"/>
      <c r="G743" s="208"/>
      <c r="H743" s="208"/>
      <c r="I743" s="208"/>
      <c r="J743" s="208"/>
      <c r="K743" s="208"/>
      <c r="L743" s="208"/>
      <c r="M743" s="208"/>
      <c r="N743" s="207" t="str">
        <f>IF(V743="","",IF((VLOOKUP(V743,'Tree height category'!$E$2:$F$77,2,FALSE))=0,"",(VLOOKUP(V743,'Tree height category'!$E$2:$F$77,2,FALSE))))</f>
        <v/>
      </c>
      <c r="O743" s="207" t="str">
        <f>IF(B743="","",(IF('SEB Sheet'!B$11="","",VLOOKUP('SEB Sheet'!B$11,'IBRA %'!A$4:E$385,4,FALSE))))</f>
        <v/>
      </c>
      <c r="P743" s="27"/>
      <c r="Q743" s="136" t="str">
        <f t="shared" si="128"/>
        <v/>
      </c>
      <c r="R743" s="22">
        <f t="shared" si="129"/>
        <v>0</v>
      </c>
      <c r="S743" s="139" t="str">
        <f t="shared" si="130"/>
        <v/>
      </c>
      <c r="T743" s="39" t="str">
        <f t="shared" si="131"/>
        <v/>
      </c>
      <c r="U743" s="137" t="str">
        <f t="shared" si="132"/>
        <v/>
      </c>
      <c r="V743" s="24" t="str">
        <f>IF(B743="","",VLOOKUP(B743,'Tree height category'!$A$2:$E$83,5,FALSE))</f>
        <v/>
      </c>
      <c r="W743" s="137" t="str">
        <f t="shared" si="137"/>
        <v/>
      </c>
      <c r="X743" s="137" t="str">
        <f t="shared" si="138"/>
        <v/>
      </c>
      <c r="Y743" s="23" t="str">
        <f t="shared" si="133"/>
        <v/>
      </c>
      <c r="Z743" s="25" t="str">
        <f t="shared" si="134"/>
        <v/>
      </c>
      <c r="AA743" s="26" t="str">
        <f t="shared" si="135"/>
        <v/>
      </c>
      <c r="AB743" s="221" t="str">
        <f t="shared" si="136"/>
        <v/>
      </c>
      <c r="AC743" s="26" t="str">
        <f>IF(P743="","",('SEB Sheet'!$B$8*(AA743*P743)*(IF(C743="",1,C743))))</f>
        <v/>
      </c>
      <c r="AD743" s="158" t="str">
        <f>IF(P743="","",((AC743/'SEB Sheet'!$B$9*'SEB Sheet'!$B$5/1000*'SEB Sheet'!$B$7*'SEB Sheet'!$B$6))*1.055)</f>
        <v/>
      </c>
      <c r="AE743" s="146"/>
      <c r="AF743" s="146"/>
      <c r="AG743" s="147" t="str">
        <f>IF(B743="","",(VLOOKUP(B743,'Tree height category'!$A$2:$C$83,2,FALSE)))</f>
        <v/>
      </c>
      <c r="AH743" s="148" t="str">
        <f>IF(B743="","",(VLOOKUP(B743,'Tree height category'!$A$2:$C$83,3,FALSE)))</f>
        <v/>
      </c>
      <c r="AI743" s="161"/>
      <c r="AJ743" s="161"/>
      <c r="AK743" s="161"/>
      <c r="AL743" s="162" t="str">
        <f>IF(B743="","",(VLOOKUP(B743,'Tree height category'!$A$2:$G$77,7,FALSE)))</f>
        <v/>
      </c>
      <c r="AM743" s="163"/>
    </row>
    <row r="744" spans="1:39" x14ac:dyDescent="0.25">
      <c r="A744" s="154">
        <f t="shared" si="127"/>
        <v>738</v>
      </c>
      <c r="B744" s="203"/>
      <c r="C744" s="209"/>
      <c r="D744" s="208"/>
      <c r="E744" s="208"/>
      <c r="F744" s="208"/>
      <c r="G744" s="208"/>
      <c r="H744" s="208"/>
      <c r="I744" s="208"/>
      <c r="J744" s="208"/>
      <c r="K744" s="208"/>
      <c r="L744" s="208"/>
      <c r="M744" s="208"/>
      <c r="N744" s="207" t="str">
        <f>IF(V744="","",IF((VLOOKUP(V744,'Tree height category'!$E$2:$F$77,2,FALSE))=0,"",(VLOOKUP(V744,'Tree height category'!$E$2:$F$77,2,FALSE))))</f>
        <v/>
      </c>
      <c r="O744" s="207" t="str">
        <f>IF(B744="","",(IF('SEB Sheet'!B$11="","",VLOOKUP('SEB Sheet'!B$11,'IBRA %'!A$4:E$385,4,FALSE))))</f>
        <v/>
      </c>
      <c r="P744" s="27"/>
      <c r="Q744" s="136" t="str">
        <f t="shared" si="128"/>
        <v/>
      </c>
      <c r="R744" s="22">
        <f t="shared" si="129"/>
        <v>0</v>
      </c>
      <c r="S744" s="139" t="str">
        <f t="shared" si="130"/>
        <v/>
      </c>
      <c r="T744" s="39" t="str">
        <f t="shared" si="131"/>
        <v/>
      </c>
      <c r="U744" s="137" t="str">
        <f t="shared" si="132"/>
        <v/>
      </c>
      <c r="V744" s="24" t="str">
        <f>IF(B744="","",VLOOKUP(B744,'Tree height category'!$A$2:$E$83,5,FALSE))</f>
        <v/>
      </c>
      <c r="W744" s="137" t="str">
        <f t="shared" si="137"/>
        <v/>
      </c>
      <c r="X744" s="137" t="str">
        <f t="shared" si="138"/>
        <v/>
      </c>
      <c r="Y744" s="23" t="str">
        <f t="shared" si="133"/>
        <v/>
      </c>
      <c r="Z744" s="25" t="str">
        <f t="shared" si="134"/>
        <v/>
      </c>
      <c r="AA744" s="26" t="str">
        <f t="shared" si="135"/>
        <v/>
      </c>
      <c r="AB744" s="221" t="str">
        <f t="shared" si="136"/>
        <v/>
      </c>
      <c r="AC744" s="26" t="str">
        <f>IF(P744="","",('SEB Sheet'!$B$8*(AA744*P744)*(IF(C744="",1,C744))))</f>
        <v/>
      </c>
      <c r="AD744" s="158" t="str">
        <f>IF(P744="","",((AC744/'SEB Sheet'!$B$9*'SEB Sheet'!$B$5/1000*'SEB Sheet'!$B$7*'SEB Sheet'!$B$6))*1.055)</f>
        <v/>
      </c>
      <c r="AE744" s="146"/>
      <c r="AF744" s="146"/>
      <c r="AG744" s="147" t="str">
        <f>IF(B744="","",(VLOOKUP(B744,'Tree height category'!$A$2:$C$83,2,FALSE)))</f>
        <v/>
      </c>
      <c r="AH744" s="148" t="str">
        <f>IF(B744="","",(VLOOKUP(B744,'Tree height category'!$A$2:$C$83,3,FALSE)))</f>
        <v/>
      </c>
      <c r="AI744" s="161"/>
      <c r="AJ744" s="161"/>
      <c r="AK744" s="161"/>
      <c r="AL744" s="162" t="str">
        <f>IF(B744="","",(VLOOKUP(B744,'Tree height category'!$A$2:$G$77,7,FALSE)))</f>
        <v/>
      </c>
      <c r="AM744" s="163"/>
    </row>
    <row r="745" spans="1:39" x14ac:dyDescent="0.25">
      <c r="A745" s="154">
        <f t="shared" ref="A745:A808" si="139">A744+1</f>
        <v>739</v>
      </c>
      <c r="B745" s="203"/>
      <c r="C745" s="209"/>
      <c r="D745" s="208"/>
      <c r="E745" s="208"/>
      <c r="F745" s="208"/>
      <c r="G745" s="208"/>
      <c r="H745" s="208"/>
      <c r="I745" s="208"/>
      <c r="J745" s="208"/>
      <c r="K745" s="208"/>
      <c r="L745" s="208"/>
      <c r="M745" s="208"/>
      <c r="N745" s="207" t="str">
        <f>IF(V745="","",IF((VLOOKUP(V745,'Tree height category'!$E$2:$F$77,2,FALSE))=0,"",(VLOOKUP(V745,'Tree height category'!$E$2:$F$77,2,FALSE))))</f>
        <v/>
      </c>
      <c r="O745" s="207" t="str">
        <f>IF(B745="","",(IF('SEB Sheet'!B$11="","",VLOOKUP('SEB Sheet'!B$11,'IBRA %'!A$4:E$385,4,FALSE))))</f>
        <v/>
      </c>
      <c r="P745" s="27"/>
      <c r="Q745" s="136" t="str">
        <f t="shared" si="128"/>
        <v/>
      </c>
      <c r="R745" s="22">
        <f t="shared" si="129"/>
        <v>0</v>
      </c>
      <c r="S745" s="139" t="str">
        <f t="shared" si="130"/>
        <v/>
      </c>
      <c r="T745" s="39" t="str">
        <f t="shared" si="131"/>
        <v/>
      </c>
      <c r="U745" s="137" t="str">
        <f t="shared" si="132"/>
        <v/>
      </c>
      <c r="V745" s="24" t="str">
        <f>IF(B745="","",VLOOKUP(B745,'Tree height category'!$A$2:$E$83,5,FALSE))</f>
        <v/>
      </c>
      <c r="W745" s="137" t="str">
        <f t="shared" si="137"/>
        <v/>
      </c>
      <c r="X745" s="137" t="str">
        <f t="shared" si="138"/>
        <v/>
      </c>
      <c r="Y745" s="23" t="str">
        <f t="shared" si="133"/>
        <v/>
      </c>
      <c r="Z745" s="25" t="str">
        <f t="shared" si="134"/>
        <v/>
      </c>
      <c r="AA745" s="26" t="str">
        <f t="shared" si="135"/>
        <v/>
      </c>
      <c r="AB745" s="221" t="str">
        <f t="shared" si="136"/>
        <v/>
      </c>
      <c r="AC745" s="26" t="str">
        <f>IF(P745="","",('SEB Sheet'!$B$8*(AA745*P745)*(IF(C745="",1,C745))))</f>
        <v/>
      </c>
      <c r="AD745" s="158" t="str">
        <f>IF(P745="","",((AC745/'SEB Sheet'!$B$9*'SEB Sheet'!$B$5/1000*'SEB Sheet'!$B$7*'SEB Sheet'!$B$6))*1.055)</f>
        <v/>
      </c>
      <c r="AE745" s="146"/>
      <c r="AF745" s="146"/>
      <c r="AG745" s="147" t="str">
        <f>IF(B745="","",(VLOOKUP(B745,'Tree height category'!$A$2:$C$83,2,FALSE)))</f>
        <v/>
      </c>
      <c r="AH745" s="148" t="str">
        <f>IF(B745="","",(VLOOKUP(B745,'Tree height category'!$A$2:$C$83,3,FALSE)))</f>
        <v/>
      </c>
      <c r="AI745" s="161"/>
      <c r="AJ745" s="161"/>
      <c r="AK745" s="161"/>
      <c r="AL745" s="162" t="str">
        <f>IF(B745="","",(VLOOKUP(B745,'Tree height category'!$A$2:$G$77,7,FALSE)))</f>
        <v/>
      </c>
      <c r="AM745" s="163"/>
    </row>
    <row r="746" spans="1:39" x14ac:dyDescent="0.25">
      <c r="A746" s="154">
        <f t="shared" si="139"/>
        <v>740</v>
      </c>
      <c r="B746" s="203"/>
      <c r="C746" s="209"/>
      <c r="D746" s="208"/>
      <c r="E746" s="208"/>
      <c r="F746" s="208"/>
      <c r="G746" s="208"/>
      <c r="H746" s="208"/>
      <c r="I746" s="208"/>
      <c r="J746" s="208"/>
      <c r="K746" s="208"/>
      <c r="L746" s="208"/>
      <c r="M746" s="208"/>
      <c r="N746" s="207" t="str">
        <f>IF(V746="","",IF((VLOOKUP(V746,'Tree height category'!$E$2:$F$77,2,FALSE))=0,"",(VLOOKUP(V746,'Tree height category'!$E$2:$F$77,2,FALSE))))</f>
        <v/>
      </c>
      <c r="O746" s="207" t="str">
        <f>IF(B746="","",(IF('SEB Sheet'!B$11="","",VLOOKUP('SEB Sheet'!B$11,'IBRA %'!A$4:E$385,4,FALSE))))</f>
        <v/>
      </c>
      <c r="P746" s="27"/>
      <c r="Q746" s="136" t="str">
        <f t="shared" si="128"/>
        <v/>
      </c>
      <c r="R746" s="22">
        <f t="shared" si="129"/>
        <v>0</v>
      </c>
      <c r="S746" s="139" t="str">
        <f t="shared" si="130"/>
        <v/>
      </c>
      <c r="T746" s="39" t="str">
        <f t="shared" si="131"/>
        <v/>
      </c>
      <c r="U746" s="137" t="str">
        <f t="shared" si="132"/>
        <v/>
      </c>
      <c r="V746" s="24" t="str">
        <f>IF(B746="","",VLOOKUP(B746,'Tree height category'!$A$2:$E$83,5,FALSE))</f>
        <v/>
      </c>
      <c r="W746" s="137" t="str">
        <f t="shared" si="137"/>
        <v/>
      </c>
      <c r="X746" s="137" t="str">
        <f t="shared" si="138"/>
        <v/>
      </c>
      <c r="Y746" s="23" t="str">
        <f t="shared" si="133"/>
        <v/>
      </c>
      <c r="Z746" s="25" t="str">
        <f t="shared" si="134"/>
        <v/>
      </c>
      <c r="AA746" s="26" t="str">
        <f t="shared" si="135"/>
        <v/>
      </c>
      <c r="AB746" s="221" t="str">
        <f t="shared" si="136"/>
        <v/>
      </c>
      <c r="AC746" s="26" t="str">
        <f>IF(P746="","",('SEB Sheet'!$B$8*(AA746*P746)*(IF(C746="",1,C746))))</f>
        <v/>
      </c>
      <c r="AD746" s="158" t="str">
        <f>IF(P746="","",((AC746/'SEB Sheet'!$B$9*'SEB Sheet'!$B$5/1000*'SEB Sheet'!$B$7*'SEB Sheet'!$B$6))*1.055)</f>
        <v/>
      </c>
      <c r="AE746" s="146"/>
      <c r="AF746" s="146"/>
      <c r="AG746" s="147" t="str">
        <f>IF(B746="","",(VLOOKUP(B746,'Tree height category'!$A$2:$C$83,2,FALSE)))</f>
        <v/>
      </c>
      <c r="AH746" s="148" t="str">
        <f>IF(B746="","",(VLOOKUP(B746,'Tree height category'!$A$2:$C$83,3,FALSE)))</f>
        <v/>
      </c>
      <c r="AI746" s="161"/>
      <c r="AJ746" s="161"/>
      <c r="AK746" s="161"/>
      <c r="AL746" s="162" t="str">
        <f>IF(B746="","",(VLOOKUP(B746,'Tree height category'!$A$2:$G$77,7,FALSE)))</f>
        <v/>
      </c>
      <c r="AM746" s="163"/>
    </row>
    <row r="747" spans="1:39" x14ac:dyDescent="0.25">
      <c r="A747" s="154">
        <f t="shared" si="139"/>
        <v>741</v>
      </c>
      <c r="B747" s="203"/>
      <c r="C747" s="209"/>
      <c r="D747" s="208"/>
      <c r="E747" s="208"/>
      <c r="F747" s="208"/>
      <c r="G747" s="208"/>
      <c r="H747" s="208"/>
      <c r="I747" s="208"/>
      <c r="J747" s="208"/>
      <c r="K747" s="208"/>
      <c r="L747" s="208"/>
      <c r="M747" s="208"/>
      <c r="N747" s="207" t="str">
        <f>IF(V747="","",IF((VLOOKUP(V747,'Tree height category'!$E$2:$F$77,2,FALSE))=0,"",(VLOOKUP(V747,'Tree height category'!$E$2:$F$77,2,FALSE))))</f>
        <v/>
      </c>
      <c r="O747" s="207" t="str">
        <f>IF(B747="","",(IF('SEB Sheet'!B$11="","",VLOOKUP('SEB Sheet'!B$11,'IBRA %'!A$4:E$385,4,FALSE))))</f>
        <v/>
      </c>
      <c r="P747" s="27"/>
      <c r="Q747" s="136" t="str">
        <f t="shared" si="128"/>
        <v/>
      </c>
      <c r="R747" s="22">
        <f t="shared" si="129"/>
        <v>0</v>
      </c>
      <c r="S747" s="139" t="str">
        <f t="shared" si="130"/>
        <v/>
      </c>
      <c r="T747" s="39" t="str">
        <f t="shared" si="131"/>
        <v/>
      </c>
      <c r="U747" s="137" t="str">
        <f t="shared" si="132"/>
        <v/>
      </c>
      <c r="V747" s="24" t="str">
        <f>IF(B747="","",VLOOKUP(B747,'Tree height category'!$A$2:$E$83,5,FALSE))</f>
        <v/>
      </c>
      <c r="W747" s="137" t="str">
        <f t="shared" si="137"/>
        <v/>
      </c>
      <c r="X747" s="137" t="str">
        <f t="shared" si="138"/>
        <v/>
      </c>
      <c r="Y747" s="23" t="str">
        <f t="shared" si="133"/>
        <v/>
      </c>
      <c r="Z747" s="25" t="str">
        <f t="shared" si="134"/>
        <v/>
      </c>
      <c r="AA747" s="26" t="str">
        <f t="shared" si="135"/>
        <v/>
      </c>
      <c r="AB747" s="221" t="str">
        <f t="shared" si="136"/>
        <v/>
      </c>
      <c r="AC747" s="26" t="str">
        <f>IF(P747="","",('SEB Sheet'!$B$8*(AA747*P747)*(IF(C747="",1,C747))))</f>
        <v/>
      </c>
      <c r="AD747" s="158" t="str">
        <f>IF(P747="","",((AC747/'SEB Sheet'!$B$9*'SEB Sheet'!$B$5/1000*'SEB Sheet'!$B$7*'SEB Sheet'!$B$6))*1.055)</f>
        <v/>
      </c>
      <c r="AE747" s="146"/>
      <c r="AF747" s="146"/>
      <c r="AG747" s="147" t="str">
        <f>IF(B747="","",(VLOOKUP(B747,'Tree height category'!$A$2:$C$83,2,FALSE)))</f>
        <v/>
      </c>
      <c r="AH747" s="148" t="str">
        <f>IF(B747="","",(VLOOKUP(B747,'Tree height category'!$A$2:$C$83,3,FALSE)))</f>
        <v/>
      </c>
      <c r="AI747" s="161"/>
      <c r="AJ747" s="161"/>
      <c r="AK747" s="161"/>
      <c r="AL747" s="162" t="str">
        <f>IF(B747="","",(VLOOKUP(B747,'Tree height category'!$A$2:$G$77,7,FALSE)))</f>
        <v/>
      </c>
      <c r="AM747" s="163"/>
    </row>
    <row r="748" spans="1:39" x14ac:dyDescent="0.25">
      <c r="A748" s="154">
        <f t="shared" si="139"/>
        <v>742</v>
      </c>
      <c r="B748" s="203"/>
      <c r="C748" s="209"/>
      <c r="D748" s="208"/>
      <c r="E748" s="208"/>
      <c r="F748" s="208"/>
      <c r="G748" s="208"/>
      <c r="H748" s="208"/>
      <c r="I748" s="208"/>
      <c r="J748" s="208"/>
      <c r="K748" s="208"/>
      <c r="L748" s="208"/>
      <c r="M748" s="208"/>
      <c r="N748" s="207" t="str">
        <f>IF(V748="","",IF((VLOOKUP(V748,'Tree height category'!$E$2:$F$77,2,FALSE))=0,"",(VLOOKUP(V748,'Tree height category'!$E$2:$F$77,2,FALSE))))</f>
        <v/>
      </c>
      <c r="O748" s="207" t="str">
        <f>IF(B748="","",(IF('SEB Sheet'!B$11="","",VLOOKUP('SEB Sheet'!B$11,'IBRA %'!A$4:E$385,4,FALSE))))</f>
        <v/>
      </c>
      <c r="P748" s="27"/>
      <c r="Q748" s="136" t="str">
        <f t="shared" si="128"/>
        <v/>
      </c>
      <c r="R748" s="22">
        <f t="shared" si="129"/>
        <v>0</v>
      </c>
      <c r="S748" s="139" t="str">
        <f t="shared" si="130"/>
        <v/>
      </c>
      <c r="T748" s="39" t="str">
        <f t="shared" si="131"/>
        <v/>
      </c>
      <c r="U748" s="137" t="str">
        <f t="shared" si="132"/>
        <v/>
      </c>
      <c r="V748" s="24" t="str">
        <f>IF(B748="","",VLOOKUP(B748,'Tree height category'!$A$2:$E$83,5,FALSE))</f>
        <v/>
      </c>
      <c r="W748" s="137" t="str">
        <f t="shared" si="137"/>
        <v/>
      </c>
      <c r="X748" s="137" t="str">
        <f t="shared" si="138"/>
        <v/>
      </c>
      <c r="Y748" s="23" t="str">
        <f t="shared" si="133"/>
        <v/>
      </c>
      <c r="Z748" s="25" t="str">
        <f t="shared" si="134"/>
        <v/>
      </c>
      <c r="AA748" s="26" t="str">
        <f t="shared" si="135"/>
        <v/>
      </c>
      <c r="AB748" s="221" t="str">
        <f t="shared" si="136"/>
        <v/>
      </c>
      <c r="AC748" s="26" t="str">
        <f>IF(P748="","",('SEB Sheet'!$B$8*(AA748*P748)*(IF(C748="",1,C748))))</f>
        <v/>
      </c>
      <c r="AD748" s="158" t="str">
        <f>IF(P748="","",((AC748/'SEB Sheet'!$B$9*'SEB Sheet'!$B$5/1000*'SEB Sheet'!$B$7*'SEB Sheet'!$B$6))*1.055)</f>
        <v/>
      </c>
      <c r="AE748" s="146"/>
      <c r="AF748" s="146"/>
      <c r="AG748" s="147" t="str">
        <f>IF(B748="","",(VLOOKUP(B748,'Tree height category'!$A$2:$C$83,2,FALSE)))</f>
        <v/>
      </c>
      <c r="AH748" s="148" t="str">
        <f>IF(B748="","",(VLOOKUP(B748,'Tree height category'!$A$2:$C$83,3,FALSE)))</f>
        <v/>
      </c>
      <c r="AI748" s="161"/>
      <c r="AJ748" s="161"/>
      <c r="AK748" s="161"/>
      <c r="AL748" s="162" t="str">
        <f>IF(B748="","",(VLOOKUP(B748,'Tree height category'!$A$2:$G$77,7,FALSE)))</f>
        <v/>
      </c>
      <c r="AM748" s="163"/>
    </row>
    <row r="749" spans="1:39" x14ac:dyDescent="0.25">
      <c r="A749" s="154">
        <f t="shared" si="139"/>
        <v>743</v>
      </c>
      <c r="B749" s="203"/>
      <c r="C749" s="209"/>
      <c r="D749" s="208"/>
      <c r="E749" s="208"/>
      <c r="F749" s="208"/>
      <c r="G749" s="208"/>
      <c r="H749" s="208"/>
      <c r="I749" s="208"/>
      <c r="J749" s="208"/>
      <c r="K749" s="208"/>
      <c r="L749" s="208"/>
      <c r="M749" s="208"/>
      <c r="N749" s="207" t="str">
        <f>IF(V749="","",IF((VLOOKUP(V749,'Tree height category'!$E$2:$F$77,2,FALSE))=0,"",(VLOOKUP(V749,'Tree height category'!$E$2:$F$77,2,FALSE))))</f>
        <v/>
      </c>
      <c r="O749" s="207" t="str">
        <f>IF(B749="","",(IF('SEB Sheet'!B$11="","",VLOOKUP('SEB Sheet'!B$11,'IBRA %'!A$4:E$385,4,FALSE))))</f>
        <v/>
      </c>
      <c r="P749" s="27"/>
      <c r="Q749" s="136" t="str">
        <f t="shared" si="128"/>
        <v/>
      </c>
      <c r="R749" s="22">
        <f t="shared" si="129"/>
        <v>0</v>
      </c>
      <c r="S749" s="139" t="str">
        <f t="shared" si="130"/>
        <v/>
      </c>
      <c r="T749" s="39" t="str">
        <f t="shared" si="131"/>
        <v/>
      </c>
      <c r="U749" s="137" t="str">
        <f t="shared" si="132"/>
        <v/>
      </c>
      <c r="V749" s="24" t="str">
        <f>IF(B749="","",VLOOKUP(B749,'Tree height category'!$A$2:$E$83,5,FALSE))</f>
        <v/>
      </c>
      <c r="W749" s="137" t="str">
        <f t="shared" si="137"/>
        <v/>
      </c>
      <c r="X749" s="137" t="str">
        <f t="shared" si="138"/>
        <v/>
      </c>
      <c r="Y749" s="23" t="str">
        <f t="shared" si="133"/>
        <v/>
      </c>
      <c r="Z749" s="25" t="str">
        <f t="shared" si="134"/>
        <v/>
      </c>
      <c r="AA749" s="26" t="str">
        <f t="shared" si="135"/>
        <v/>
      </c>
      <c r="AB749" s="221" t="str">
        <f t="shared" si="136"/>
        <v/>
      </c>
      <c r="AC749" s="26" t="str">
        <f>IF(P749="","",('SEB Sheet'!$B$8*(AA749*P749)*(IF(C749="",1,C749))))</f>
        <v/>
      </c>
      <c r="AD749" s="158" t="str">
        <f>IF(P749="","",((AC749/'SEB Sheet'!$B$9*'SEB Sheet'!$B$5/1000*'SEB Sheet'!$B$7*'SEB Sheet'!$B$6))*1.055)</f>
        <v/>
      </c>
      <c r="AE749" s="146"/>
      <c r="AF749" s="146"/>
      <c r="AG749" s="147" t="str">
        <f>IF(B749="","",(VLOOKUP(B749,'Tree height category'!$A$2:$C$83,2,FALSE)))</f>
        <v/>
      </c>
      <c r="AH749" s="148" t="str">
        <f>IF(B749="","",(VLOOKUP(B749,'Tree height category'!$A$2:$C$83,3,FALSE)))</f>
        <v/>
      </c>
      <c r="AI749" s="161"/>
      <c r="AJ749" s="161"/>
      <c r="AK749" s="161"/>
      <c r="AL749" s="162" t="str">
        <f>IF(B749="","",(VLOOKUP(B749,'Tree height category'!$A$2:$G$77,7,FALSE)))</f>
        <v/>
      </c>
      <c r="AM749" s="163"/>
    </row>
    <row r="750" spans="1:39" x14ac:dyDescent="0.25">
      <c r="A750" s="154">
        <f t="shared" si="139"/>
        <v>744</v>
      </c>
      <c r="B750" s="203"/>
      <c r="C750" s="209"/>
      <c r="D750" s="208"/>
      <c r="E750" s="208"/>
      <c r="F750" s="208"/>
      <c r="G750" s="208"/>
      <c r="H750" s="208"/>
      <c r="I750" s="208"/>
      <c r="J750" s="208"/>
      <c r="K750" s="208"/>
      <c r="L750" s="208"/>
      <c r="M750" s="208"/>
      <c r="N750" s="207" t="str">
        <f>IF(V750="","",IF((VLOOKUP(V750,'Tree height category'!$E$2:$F$77,2,FALSE))=0,"",(VLOOKUP(V750,'Tree height category'!$E$2:$F$77,2,FALSE))))</f>
        <v/>
      </c>
      <c r="O750" s="207" t="str">
        <f>IF(B750="","",(IF('SEB Sheet'!B$11="","",VLOOKUP('SEB Sheet'!B$11,'IBRA %'!A$4:E$385,4,FALSE))))</f>
        <v/>
      </c>
      <c r="P750" s="27"/>
      <c r="Q750" s="136" t="str">
        <f t="shared" si="128"/>
        <v/>
      </c>
      <c r="R750" s="22">
        <f t="shared" si="129"/>
        <v>0</v>
      </c>
      <c r="S750" s="139" t="str">
        <f t="shared" si="130"/>
        <v/>
      </c>
      <c r="T750" s="39" t="str">
        <f t="shared" si="131"/>
        <v/>
      </c>
      <c r="U750" s="137" t="str">
        <f t="shared" si="132"/>
        <v/>
      </c>
      <c r="V750" s="24" t="str">
        <f>IF(B750="","",VLOOKUP(B750,'Tree height category'!$A$2:$E$83,5,FALSE))</f>
        <v/>
      </c>
      <c r="W750" s="137" t="str">
        <f t="shared" si="137"/>
        <v/>
      </c>
      <c r="X750" s="137" t="str">
        <f t="shared" si="138"/>
        <v/>
      </c>
      <c r="Y750" s="23" t="str">
        <f t="shared" si="133"/>
        <v/>
      </c>
      <c r="Z750" s="25" t="str">
        <f t="shared" si="134"/>
        <v/>
      </c>
      <c r="AA750" s="26" t="str">
        <f t="shared" si="135"/>
        <v/>
      </c>
      <c r="AB750" s="221" t="str">
        <f t="shared" si="136"/>
        <v/>
      </c>
      <c r="AC750" s="26" t="str">
        <f>IF(P750="","",('SEB Sheet'!$B$8*(AA750*P750)*(IF(C750="",1,C750))))</f>
        <v/>
      </c>
      <c r="AD750" s="158" t="str">
        <f>IF(P750="","",((AC750/'SEB Sheet'!$B$9*'SEB Sheet'!$B$5/1000*'SEB Sheet'!$B$7*'SEB Sheet'!$B$6))*1.055)</f>
        <v/>
      </c>
      <c r="AE750" s="146"/>
      <c r="AF750" s="146"/>
      <c r="AG750" s="147" t="str">
        <f>IF(B750="","",(VLOOKUP(B750,'Tree height category'!$A$2:$C$83,2,FALSE)))</f>
        <v/>
      </c>
      <c r="AH750" s="148" t="str">
        <f>IF(B750="","",(VLOOKUP(B750,'Tree height category'!$A$2:$C$83,3,FALSE)))</f>
        <v/>
      </c>
      <c r="AI750" s="161"/>
      <c r="AJ750" s="161"/>
      <c r="AK750" s="161"/>
      <c r="AL750" s="162" t="str">
        <f>IF(B750="","",(VLOOKUP(B750,'Tree height category'!$A$2:$G$77,7,FALSE)))</f>
        <v/>
      </c>
      <c r="AM750" s="163"/>
    </row>
    <row r="751" spans="1:39" x14ac:dyDescent="0.25">
      <c r="A751" s="154">
        <f t="shared" si="139"/>
        <v>745</v>
      </c>
      <c r="B751" s="203"/>
      <c r="C751" s="209"/>
      <c r="D751" s="208"/>
      <c r="E751" s="208"/>
      <c r="F751" s="208"/>
      <c r="G751" s="208"/>
      <c r="H751" s="208"/>
      <c r="I751" s="208"/>
      <c r="J751" s="208"/>
      <c r="K751" s="208"/>
      <c r="L751" s="208"/>
      <c r="M751" s="208"/>
      <c r="N751" s="207" t="str">
        <f>IF(V751="","",IF((VLOOKUP(V751,'Tree height category'!$E$2:$F$77,2,FALSE))=0,"",(VLOOKUP(V751,'Tree height category'!$E$2:$F$77,2,FALSE))))</f>
        <v/>
      </c>
      <c r="O751" s="207" t="str">
        <f>IF(B751="","",(IF('SEB Sheet'!B$11="","",VLOOKUP('SEB Sheet'!B$11,'IBRA %'!A$4:E$385,4,FALSE))))</f>
        <v/>
      </c>
      <c r="P751" s="27"/>
      <c r="Q751" s="136" t="str">
        <f t="shared" si="128"/>
        <v/>
      </c>
      <c r="R751" s="22">
        <f t="shared" si="129"/>
        <v>0</v>
      </c>
      <c r="S751" s="139" t="str">
        <f t="shared" si="130"/>
        <v/>
      </c>
      <c r="T751" s="39" t="str">
        <f t="shared" si="131"/>
        <v/>
      </c>
      <c r="U751" s="137" t="str">
        <f t="shared" si="132"/>
        <v/>
      </c>
      <c r="V751" s="24" t="str">
        <f>IF(B751="","",VLOOKUP(B751,'Tree height category'!$A$2:$E$83,5,FALSE))</f>
        <v/>
      </c>
      <c r="W751" s="137" t="str">
        <f t="shared" si="137"/>
        <v/>
      </c>
      <c r="X751" s="137" t="str">
        <f t="shared" si="138"/>
        <v/>
      </c>
      <c r="Y751" s="23" t="str">
        <f t="shared" si="133"/>
        <v/>
      </c>
      <c r="Z751" s="25" t="str">
        <f t="shared" si="134"/>
        <v/>
      </c>
      <c r="AA751" s="26" t="str">
        <f t="shared" si="135"/>
        <v/>
      </c>
      <c r="AB751" s="221" t="str">
        <f t="shared" si="136"/>
        <v/>
      </c>
      <c r="AC751" s="26" t="str">
        <f>IF(P751="","",('SEB Sheet'!$B$8*(AA751*P751)*(IF(C751="",1,C751))))</f>
        <v/>
      </c>
      <c r="AD751" s="158" t="str">
        <f>IF(P751="","",((AC751/'SEB Sheet'!$B$9*'SEB Sheet'!$B$5/1000*'SEB Sheet'!$B$7*'SEB Sheet'!$B$6))*1.055)</f>
        <v/>
      </c>
      <c r="AE751" s="146"/>
      <c r="AF751" s="146"/>
      <c r="AG751" s="147" t="str">
        <f>IF(B751="","",(VLOOKUP(B751,'Tree height category'!$A$2:$C$83,2,FALSE)))</f>
        <v/>
      </c>
      <c r="AH751" s="148" t="str">
        <f>IF(B751="","",(VLOOKUP(B751,'Tree height category'!$A$2:$C$83,3,FALSE)))</f>
        <v/>
      </c>
      <c r="AI751" s="161"/>
      <c r="AJ751" s="161"/>
      <c r="AK751" s="161"/>
      <c r="AL751" s="162" t="str">
        <f>IF(B751="","",(VLOOKUP(B751,'Tree height category'!$A$2:$G$77,7,FALSE)))</f>
        <v/>
      </c>
      <c r="AM751" s="163"/>
    </row>
    <row r="752" spans="1:39" x14ac:dyDescent="0.25">
      <c r="A752" s="154">
        <f t="shared" si="139"/>
        <v>746</v>
      </c>
      <c r="B752" s="203"/>
      <c r="C752" s="209"/>
      <c r="D752" s="208"/>
      <c r="E752" s="208"/>
      <c r="F752" s="208"/>
      <c r="G752" s="208"/>
      <c r="H752" s="208"/>
      <c r="I752" s="208"/>
      <c r="J752" s="208"/>
      <c r="K752" s="208"/>
      <c r="L752" s="208"/>
      <c r="M752" s="208"/>
      <c r="N752" s="207" t="str">
        <f>IF(V752="","",IF((VLOOKUP(V752,'Tree height category'!$E$2:$F$77,2,FALSE))=0,"",(VLOOKUP(V752,'Tree height category'!$E$2:$F$77,2,FALSE))))</f>
        <v/>
      </c>
      <c r="O752" s="207" t="str">
        <f>IF(B752="","",(IF('SEB Sheet'!B$11="","",VLOOKUP('SEB Sheet'!B$11,'IBRA %'!A$4:E$385,4,FALSE))))</f>
        <v/>
      </c>
      <c r="P752" s="27"/>
      <c r="Q752" s="136" t="str">
        <f t="shared" si="128"/>
        <v/>
      </c>
      <c r="R752" s="22">
        <f t="shared" si="129"/>
        <v>0</v>
      </c>
      <c r="S752" s="139" t="str">
        <f t="shared" si="130"/>
        <v/>
      </c>
      <c r="T752" s="39" t="str">
        <f t="shared" si="131"/>
        <v/>
      </c>
      <c r="U752" s="137" t="str">
        <f t="shared" si="132"/>
        <v/>
      </c>
      <c r="V752" s="24" t="str">
        <f>IF(B752="","",VLOOKUP(B752,'Tree height category'!$A$2:$E$83,5,FALSE))</f>
        <v/>
      </c>
      <c r="W752" s="137" t="str">
        <f t="shared" si="137"/>
        <v/>
      </c>
      <c r="X752" s="137" t="str">
        <f t="shared" si="138"/>
        <v/>
      </c>
      <c r="Y752" s="23" t="str">
        <f t="shared" si="133"/>
        <v/>
      </c>
      <c r="Z752" s="25" t="str">
        <f t="shared" si="134"/>
        <v/>
      </c>
      <c r="AA752" s="26" t="str">
        <f t="shared" si="135"/>
        <v/>
      </c>
      <c r="AB752" s="221" t="str">
        <f t="shared" si="136"/>
        <v/>
      </c>
      <c r="AC752" s="26" t="str">
        <f>IF(P752="","",('SEB Sheet'!$B$8*(AA752*P752)*(IF(C752="",1,C752))))</f>
        <v/>
      </c>
      <c r="AD752" s="158" t="str">
        <f>IF(P752="","",((AC752/'SEB Sheet'!$B$9*'SEB Sheet'!$B$5/1000*'SEB Sheet'!$B$7*'SEB Sheet'!$B$6))*1.055)</f>
        <v/>
      </c>
      <c r="AE752" s="146"/>
      <c r="AF752" s="146"/>
      <c r="AG752" s="147" t="str">
        <f>IF(B752="","",(VLOOKUP(B752,'Tree height category'!$A$2:$C$83,2,FALSE)))</f>
        <v/>
      </c>
      <c r="AH752" s="148" t="str">
        <f>IF(B752="","",(VLOOKUP(B752,'Tree height category'!$A$2:$C$83,3,FALSE)))</f>
        <v/>
      </c>
      <c r="AI752" s="161"/>
      <c r="AJ752" s="161"/>
      <c r="AK752" s="161"/>
      <c r="AL752" s="162" t="str">
        <f>IF(B752="","",(VLOOKUP(B752,'Tree height category'!$A$2:$G$77,7,FALSE)))</f>
        <v/>
      </c>
      <c r="AM752" s="163"/>
    </row>
    <row r="753" spans="1:39" x14ac:dyDescent="0.25">
      <c r="A753" s="154">
        <f t="shared" si="139"/>
        <v>747</v>
      </c>
      <c r="B753" s="203"/>
      <c r="C753" s="209"/>
      <c r="D753" s="208"/>
      <c r="E753" s="208"/>
      <c r="F753" s="208"/>
      <c r="G753" s="208"/>
      <c r="H753" s="208"/>
      <c r="I753" s="208"/>
      <c r="J753" s="208"/>
      <c r="K753" s="208"/>
      <c r="L753" s="208"/>
      <c r="M753" s="208"/>
      <c r="N753" s="207" t="str">
        <f>IF(V753="","",IF((VLOOKUP(V753,'Tree height category'!$E$2:$F$77,2,FALSE))=0,"",(VLOOKUP(V753,'Tree height category'!$E$2:$F$77,2,FALSE))))</f>
        <v/>
      </c>
      <c r="O753" s="207" t="str">
        <f>IF(B753="","",(IF('SEB Sheet'!B$11="","",VLOOKUP('SEB Sheet'!B$11,'IBRA %'!A$4:E$385,4,FALSE))))</f>
        <v/>
      </c>
      <c r="P753" s="27"/>
      <c r="Q753" s="136" t="str">
        <f t="shared" si="128"/>
        <v/>
      </c>
      <c r="R753" s="22">
        <f t="shared" si="129"/>
        <v>0</v>
      </c>
      <c r="S753" s="139" t="str">
        <f t="shared" si="130"/>
        <v/>
      </c>
      <c r="T753" s="39" t="str">
        <f t="shared" si="131"/>
        <v/>
      </c>
      <c r="U753" s="137" t="str">
        <f t="shared" si="132"/>
        <v/>
      </c>
      <c r="V753" s="24" t="str">
        <f>IF(B753="","",VLOOKUP(B753,'Tree height category'!$A$2:$E$83,5,FALSE))</f>
        <v/>
      </c>
      <c r="W753" s="137" t="str">
        <f t="shared" si="137"/>
        <v/>
      </c>
      <c r="X753" s="137" t="str">
        <f t="shared" si="138"/>
        <v/>
      </c>
      <c r="Y753" s="23" t="str">
        <f t="shared" si="133"/>
        <v/>
      </c>
      <c r="Z753" s="25" t="str">
        <f t="shared" si="134"/>
        <v/>
      </c>
      <c r="AA753" s="26" t="str">
        <f t="shared" si="135"/>
        <v/>
      </c>
      <c r="AB753" s="221" t="str">
        <f t="shared" si="136"/>
        <v/>
      </c>
      <c r="AC753" s="26" t="str">
        <f>IF(P753="","",('SEB Sheet'!$B$8*(AA753*P753)*(IF(C753="",1,C753))))</f>
        <v/>
      </c>
      <c r="AD753" s="158" t="str">
        <f>IF(P753="","",((AC753/'SEB Sheet'!$B$9*'SEB Sheet'!$B$5/1000*'SEB Sheet'!$B$7*'SEB Sheet'!$B$6))*1.055)</f>
        <v/>
      </c>
      <c r="AE753" s="146"/>
      <c r="AF753" s="146"/>
      <c r="AG753" s="147" t="str">
        <f>IF(B753="","",(VLOOKUP(B753,'Tree height category'!$A$2:$C$83,2,FALSE)))</f>
        <v/>
      </c>
      <c r="AH753" s="148" t="str">
        <f>IF(B753="","",(VLOOKUP(B753,'Tree height category'!$A$2:$C$83,3,FALSE)))</f>
        <v/>
      </c>
      <c r="AI753" s="161"/>
      <c r="AJ753" s="161"/>
      <c r="AK753" s="161"/>
      <c r="AL753" s="162" t="str">
        <f>IF(B753="","",(VLOOKUP(B753,'Tree height category'!$A$2:$G$77,7,FALSE)))</f>
        <v/>
      </c>
      <c r="AM753" s="163"/>
    </row>
    <row r="754" spans="1:39" x14ac:dyDescent="0.25">
      <c r="A754" s="154">
        <f t="shared" si="139"/>
        <v>748</v>
      </c>
      <c r="B754" s="203"/>
      <c r="C754" s="209"/>
      <c r="D754" s="208"/>
      <c r="E754" s="208"/>
      <c r="F754" s="208"/>
      <c r="G754" s="208"/>
      <c r="H754" s="208"/>
      <c r="I754" s="208"/>
      <c r="J754" s="208"/>
      <c r="K754" s="208"/>
      <c r="L754" s="208"/>
      <c r="M754" s="208"/>
      <c r="N754" s="207" t="str">
        <f>IF(V754="","",IF((VLOOKUP(V754,'Tree height category'!$E$2:$F$77,2,FALSE))=0,"",(VLOOKUP(V754,'Tree height category'!$E$2:$F$77,2,FALSE))))</f>
        <v/>
      </c>
      <c r="O754" s="207" t="str">
        <f>IF(B754="","",(IF('SEB Sheet'!B$11="","",VLOOKUP('SEB Sheet'!B$11,'IBRA %'!A$4:E$385,4,FALSE))))</f>
        <v/>
      </c>
      <c r="P754" s="27"/>
      <c r="Q754" s="136" t="str">
        <f t="shared" si="128"/>
        <v/>
      </c>
      <c r="R754" s="22">
        <f t="shared" si="129"/>
        <v>0</v>
      </c>
      <c r="S754" s="139" t="str">
        <f t="shared" si="130"/>
        <v/>
      </c>
      <c r="T754" s="39" t="str">
        <f t="shared" si="131"/>
        <v/>
      </c>
      <c r="U754" s="137" t="str">
        <f t="shared" si="132"/>
        <v/>
      </c>
      <c r="V754" s="24" t="str">
        <f>IF(B754="","",VLOOKUP(B754,'Tree height category'!$A$2:$E$83,5,FALSE))</f>
        <v/>
      </c>
      <c r="W754" s="137" t="str">
        <f t="shared" si="137"/>
        <v/>
      </c>
      <c r="X754" s="137" t="str">
        <f t="shared" si="138"/>
        <v/>
      </c>
      <c r="Y754" s="23" t="str">
        <f t="shared" si="133"/>
        <v/>
      </c>
      <c r="Z754" s="25" t="str">
        <f t="shared" si="134"/>
        <v/>
      </c>
      <c r="AA754" s="26" t="str">
        <f t="shared" si="135"/>
        <v/>
      </c>
      <c r="AB754" s="221" t="str">
        <f t="shared" si="136"/>
        <v/>
      </c>
      <c r="AC754" s="26" t="str">
        <f>IF(P754="","",('SEB Sheet'!$B$8*(AA754*P754)*(IF(C754="",1,C754))))</f>
        <v/>
      </c>
      <c r="AD754" s="158" t="str">
        <f>IF(P754="","",((AC754/'SEB Sheet'!$B$9*'SEB Sheet'!$B$5/1000*'SEB Sheet'!$B$7*'SEB Sheet'!$B$6))*1.055)</f>
        <v/>
      </c>
      <c r="AE754" s="146"/>
      <c r="AF754" s="146"/>
      <c r="AG754" s="147" t="str">
        <f>IF(B754="","",(VLOOKUP(B754,'Tree height category'!$A$2:$C$83,2,FALSE)))</f>
        <v/>
      </c>
      <c r="AH754" s="148" t="str">
        <f>IF(B754="","",(VLOOKUP(B754,'Tree height category'!$A$2:$C$83,3,FALSE)))</f>
        <v/>
      </c>
      <c r="AI754" s="161"/>
      <c r="AJ754" s="161"/>
      <c r="AK754" s="161"/>
      <c r="AL754" s="162" t="str">
        <f>IF(B754="","",(VLOOKUP(B754,'Tree height category'!$A$2:$G$77,7,FALSE)))</f>
        <v/>
      </c>
      <c r="AM754" s="163"/>
    </row>
    <row r="755" spans="1:39" x14ac:dyDescent="0.25">
      <c r="A755" s="154">
        <f t="shared" si="139"/>
        <v>749</v>
      </c>
      <c r="B755" s="203"/>
      <c r="C755" s="209"/>
      <c r="D755" s="208"/>
      <c r="E755" s="208"/>
      <c r="F755" s="208"/>
      <c r="G755" s="208"/>
      <c r="H755" s="208"/>
      <c r="I755" s="208"/>
      <c r="J755" s="208"/>
      <c r="K755" s="208"/>
      <c r="L755" s="208"/>
      <c r="M755" s="208"/>
      <c r="N755" s="207" t="str">
        <f>IF(V755="","",IF((VLOOKUP(V755,'Tree height category'!$E$2:$F$77,2,FALSE))=0,"",(VLOOKUP(V755,'Tree height category'!$E$2:$F$77,2,FALSE))))</f>
        <v/>
      </c>
      <c r="O755" s="207" t="str">
        <f>IF(B755="","",(IF('SEB Sheet'!B$11="","",VLOOKUP('SEB Sheet'!B$11,'IBRA %'!A$4:E$385,4,FALSE))))</f>
        <v/>
      </c>
      <c r="P755" s="27"/>
      <c r="Q755" s="136" t="str">
        <f t="shared" si="128"/>
        <v/>
      </c>
      <c r="R755" s="22">
        <f t="shared" si="129"/>
        <v>0</v>
      </c>
      <c r="S755" s="139" t="str">
        <f t="shared" si="130"/>
        <v/>
      </c>
      <c r="T755" s="39" t="str">
        <f t="shared" si="131"/>
        <v/>
      </c>
      <c r="U755" s="137" t="str">
        <f t="shared" si="132"/>
        <v/>
      </c>
      <c r="V755" s="24" t="str">
        <f>IF(B755="","",VLOOKUP(B755,'Tree height category'!$A$2:$E$83,5,FALSE))</f>
        <v/>
      </c>
      <c r="W755" s="137" t="str">
        <f t="shared" si="137"/>
        <v/>
      </c>
      <c r="X755" s="137" t="str">
        <f t="shared" si="138"/>
        <v/>
      </c>
      <c r="Y755" s="23" t="str">
        <f t="shared" si="133"/>
        <v/>
      </c>
      <c r="Z755" s="25" t="str">
        <f t="shared" si="134"/>
        <v/>
      </c>
      <c r="AA755" s="26" t="str">
        <f t="shared" si="135"/>
        <v/>
      </c>
      <c r="AB755" s="221" t="str">
        <f t="shared" si="136"/>
        <v/>
      </c>
      <c r="AC755" s="26" t="str">
        <f>IF(P755="","",('SEB Sheet'!$B$8*(AA755*P755)*(IF(C755="",1,C755))))</f>
        <v/>
      </c>
      <c r="AD755" s="158" t="str">
        <f>IF(P755="","",((AC755/'SEB Sheet'!$B$9*'SEB Sheet'!$B$5/1000*'SEB Sheet'!$B$7*'SEB Sheet'!$B$6))*1.055)</f>
        <v/>
      </c>
      <c r="AE755" s="146"/>
      <c r="AF755" s="146"/>
      <c r="AG755" s="147" t="str">
        <f>IF(B755="","",(VLOOKUP(B755,'Tree height category'!$A$2:$C$83,2,FALSE)))</f>
        <v/>
      </c>
      <c r="AH755" s="148" t="str">
        <f>IF(B755="","",(VLOOKUP(B755,'Tree height category'!$A$2:$C$83,3,FALSE)))</f>
        <v/>
      </c>
      <c r="AI755" s="161"/>
      <c r="AJ755" s="161"/>
      <c r="AK755" s="161"/>
      <c r="AL755" s="162" t="str">
        <f>IF(B755="","",(VLOOKUP(B755,'Tree height category'!$A$2:$G$77,7,FALSE)))</f>
        <v/>
      </c>
      <c r="AM755" s="163"/>
    </row>
    <row r="756" spans="1:39" x14ac:dyDescent="0.25">
      <c r="A756" s="154">
        <f t="shared" si="139"/>
        <v>750</v>
      </c>
      <c r="B756" s="203"/>
      <c r="C756" s="209"/>
      <c r="D756" s="208"/>
      <c r="E756" s="208"/>
      <c r="F756" s="208"/>
      <c r="G756" s="208"/>
      <c r="H756" s="208"/>
      <c r="I756" s="208"/>
      <c r="J756" s="208"/>
      <c r="K756" s="208"/>
      <c r="L756" s="208"/>
      <c r="M756" s="208"/>
      <c r="N756" s="207" t="str">
        <f>IF(V756="","",IF((VLOOKUP(V756,'Tree height category'!$E$2:$F$77,2,FALSE))=0,"",(VLOOKUP(V756,'Tree height category'!$E$2:$F$77,2,FALSE))))</f>
        <v/>
      </c>
      <c r="O756" s="207" t="str">
        <f>IF(B756="","",(IF('SEB Sheet'!B$11="","",VLOOKUP('SEB Sheet'!B$11,'IBRA %'!A$4:E$385,4,FALSE))))</f>
        <v/>
      </c>
      <c r="P756" s="27"/>
      <c r="Q756" s="136" t="str">
        <f t="shared" si="128"/>
        <v/>
      </c>
      <c r="R756" s="22">
        <f t="shared" si="129"/>
        <v>0</v>
      </c>
      <c r="S756" s="139" t="str">
        <f t="shared" si="130"/>
        <v/>
      </c>
      <c r="T756" s="39" t="str">
        <f t="shared" si="131"/>
        <v/>
      </c>
      <c r="U756" s="137" t="str">
        <f t="shared" si="132"/>
        <v/>
      </c>
      <c r="V756" s="24" t="str">
        <f>IF(B756="","",VLOOKUP(B756,'Tree height category'!$A$2:$E$83,5,FALSE))</f>
        <v/>
      </c>
      <c r="W756" s="137" t="str">
        <f t="shared" si="137"/>
        <v/>
      </c>
      <c r="X756" s="137" t="str">
        <f t="shared" si="138"/>
        <v/>
      </c>
      <c r="Y756" s="23" t="str">
        <f t="shared" si="133"/>
        <v/>
      </c>
      <c r="Z756" s="25" t="str">
        <f t="shared" si="134"/>
        <v/>
      </c>
      <c r="AA756" s="26" t="str">
        <f t="shared" si="135"/>
        <v/>
      </c>
      <c r="AB756" s="221" t="str">
        <f t="shared" si="136"/>
        <v/>
      </c>
      <c r="AC756" s="26" t="str">
        <f>IF(P756="","",('SEB Sheet'!$B$8*(AA756*P756)*(IF(C756="",1,C756))))</f>
        <v/>
      </c>
      <c r="AD756" s="158" t="str">
        <f>IF(P756="","",((AC756/'SEB Sheet'!$B$9*'SEB Sheet'!$B$5/1000*'SEB Sheet'!$B$7*'SEB Sheet'!$B$6))*1.055)</f>
        <v/>
      </c>
      <c r="AE756" s="146"/>
      <c r="AF756" s="146"/>
      <c r="AG756" s="147" t="str">
        <f>IF(B756="","",(VLOOKUP(B756,'Tree height category'!$A$2:$C$83,2,FALSE)))</f>
        <v/>
      </c>
      <c r="AH756" s="148" t="str">
        <f>IF(B756="","",(VLOOKUP(B756,'Tree height category'!$A$2:$C$83,3,FALSE)))</f>
        <v/>
      </c>
      <c r="AI756" s="161"/>
      <c r="AJ756" s="161"/>
      <c r="AK756" s="161"/>
      <c r="AL756" s="162" t="str">
        <f>IF(B756="","",(VLOOKUP(B756,'Tree height category'!$A$2:$G$77,7,FALSE)))</f>
        <v/>
      </c>
      <c r="AM756" s="163"/>
    </row>
    <row r="757" spans="1:39" x14ac:dyDescent="0.25">
      <c r="A757" s="154">
        <f t="shared" si="139"/>
        <v>751</v>
      </c>
      <c r="B757" s="203"/>
      <c r="C757" s="209"/>
      <c r="D757" s="208"/>
      <c r="E757" s="208"/>
      <c r="F757" s="208"/>
      <c r="G757" s="208"/>
      <c r="H757" s="208"/>
      <c r="I757" s="208"/>
      <c r="J757" s="208"/>
      <c r="K757" s="208"/>
      <c r="L757" s="208"/>
      <c r="M757" s="208"/>
      <c r="N757" s="207" t="str">
        <f>IF(V757="","",IF((VLOOKUP(V757,'Tree height category'!$E$2:$F$77,2,FALSE))=0,"",(VLOOKUP(V757,'Tree height category'!$E$2:$F$77,2,FALSE))))</f>
        <v/>
      </c>
      <c r="O757" s="207" t="str">
        <f>IF(B757="","",(IF('SEB Sheet'!B$11="","",VLOOKUP('SEB Sheet'!B$11,'IBRA %'!A$4:E$385,4,FALSE))))</f>
        <v/>
      </c>
      <c r="P757" s="27"/>
      <c r="Q757" s="136" t="str">
        <f t="shared" si="128"/>
        <v/>
      </c>
      <c r="R757" s="22">
        <f t="shared" si="129"/>
        <v>0</v>
      </c>
      <c r="S757" s="139" t="str">
        <f t="shared" si="130"/>
        <v/>
      </c>
      <c r="T757" s="39" t="str">
        <f t="shared" si="131"/>
        <v/>
      </c>
      <c r="U757" s="137" t="str">
        <f t="shared" si="132"/>
        <v/>
      </c>
      <c r="V757" s="24" t="str">
        <f>IF(B757="","",VLOOKUP(B757,'Tree height category'!$A$2:$E$83,5,FALSE))</f>
        <v/>
      </c>
      <c r="W757" s="137" t="str">
        <f t="shared" si="137"/>
        <v/>
      </c>
      <c r="X757" s="137" t="str">
        <f t="shared" si="138"/>
        <v/>
      </c>
      <c r="Y757" s="23" t="str">
        <f t="shared" si="133"/>
        <v/>
      </c>
      <c r="Z757" s="25" t="str">
        <f t="shared" si="134"/>
        <v/>
      </c>
      <c r="AA757" s="26" t="str">
        <f t="shared" si="135"/>
        <v/>
      </c>
      <c r="AB757" s="221" t="str">
        <f t="shared" si="136"/>
        <v/>
      </c>
      <c r="AC757" s="26" t="str">
        <f>IF(P757="","",('SEB Sheet'!$B$8*(AA757*P757)*(IF(C757="",1,C757))))</f>
        <v/>
      </c>
      <c r="AD757" s="158" t="str">
        <f>IF(P757="","",((AC757/'SEB Sheet'!$B$9*'SEB Sheet'!$B$5/1000*'SEB Sheet'!$B$7*'SEB Sheet'!$B$6))*1.055)</f>
        <v/>
      </c>
      <c r="AE757" s="146"/>
      <c r="AF757" s="146"/>
      <c r="AG757" s="147" t="str">
        <f>IF(B757="","",(VLOOKUP(B757,'Tree height category'!$A$2:$C$83,2,FALSE)))</f>
        <v/>
      </c>
      <c r="AH757" s="148" t="str">
        <f>IF(B757="","",(VLOOKUP(B757,'Tree height category'!$A$2:$C$83,3,FALSE)))</f>
        <v/>
      </c>
      <c r="AI757" s="161"/>
      <c r="AJ757" s="161"/>
      <c r="AK757" s="161"/>
      <c r="AL757" s="162" t="str">
        <f>IF(B757="","",(VLOOKUP(B757,'Tree height category'!$A$2:$G$77,7,FALSE)))</f>
        <v/>
      </c>
      <c r="AM757" s="163"/>
    </row>
    <row r="758" spans="1:39" x14ac:dyDescent="0.25">
      <c r="A758" s="154">
        <f t="shared" si="139"/>
        <v>752</v>
      </c>
      <c r="B758" s="203"/>
      <c r="C758" s="209"/>
      <c r="D758" s="208"/>
      <c r="E758" s="208"/>
      <c r="F758" s="208"/>
      <c r="G758" s="208"/>
      <c r="H758" s="208"/>
      <c r="I758" s="208"/>
      <c r="J758" s="208"/>
      <c r="K758" s="208"/>
      <c r="L758" s="208"/>
      <c r="M758" s="208"/>
      <c r="N758" s="207" t="str">
        <f>IF(V758="","",IF((VLOOKUP(V758,'Tree height category'!$E$2:$F$77,2,FALSE))=0,"",(VLOOKUP(V758,'Tree height category'!$E$2:$F$77,2,FALSE))))</f>
        <v/>
      </c>
      <c r="O758" s="207" t="str">
        <f>IF(B758="","",(IF('SEB Sheet'!B$11="","",VLOOKUP('SEB Sheet'!B$11,'IBRA %'!A$4:E$385,4,FALSE))))</f>
        <v/>
      </c>
      <c r="P758" s="27"/>
      <c r="Q758" s="136" t="str">
        <f t="shared" si="128"/>
        <v/>
      </c>
      <c r="R758" s="22">
        <f t="shared" si="129"/>
        <v>0</v>
      </c>
      <c r="S758" s="139" t="str">
        <f t="shared" si="130"/>
        <v/>
      </c>
      <c r="T758" s="39" t="str">
        <f t="shared" si="131"/>
        <v/>
      </c>
      <c r="U758" s="137" t="str">
        <f t="shared" si="132"/>
        <v/>
      </c>
      <c r="V758" s="24" t="str">
        <f>IF(B758="","",VLOOKUP(B758,'Tree height category'!$A$2:$E$83,5,FALSE))</f>
        <v/>
      </c>
      <c r="W758" s="137" t="str">
        <f t="shared" si="137"/>
        <v/>
      </c>
      <c r="X758" s="137" t="str">
        <f t="shared" si="138"/>
        <v/>
      </c>
      <c r="Y758" s="23" t="str">
        <f t="shared" si="133"/>
        <v/>
      </c>
      <c r="Z758" s="25" t="str">
        <f t="shared" si="134"/>
        <v/>
      </c>
      <c r="AA758" s="26" t="str">
        <f t="shared" si="135"/>
        <v/>
      </c>
      <c r="AB758" s="221" t="str">
        <f t="shared" si="136"/>
        <v/>
      </c>
      <c r="AC758" s="26" t="str">
        <f>IF(P758="","",('SEB Sheet'!$B$8*(AA758*P758)*(IF(C758="",1,C758))))</f>
        <v/>
      </c>
      <c r="AD758" s="158" t="str">
        <f>IF(P758="","",((AC758/'SEB Sheet'!$B$9*'SEB Sheet'!$B$5/1000*'SEB Sheet'!$B$7*'SEB Sheet'!$B$6))*1.055)</f>
        <v/>
      </c>
      <c r="AE758" s="146"/>
      <c r="AF758" s="146"/>
      <c r="AG758" s="147" t="str">
        <f>IF(B758="","",(VLOOKUP(B758,'Tree height category'!$A$2:$C$83,2,FALSE)))</f>
        <v/>
      </c>
      <c r="AH758" s="148" t="str">
        <f>IF(B758="","",(VLOOKUP(B758,'Tree height category'!$A$2:$C$83,3,FALSE)))</f>
        <v/>
      </c>
      <c r="AI758" s="161"/>
      <c r="AJ758" s="161"/>
      <c r="AK758" s="161"/>
      <c r="AL758" s="162" t="str">
        <f>IF(B758="","",(VLOOKUP(B758,'Tree height category'!$A$2:$G$77,7,FALSE)))</f>
        <v/>
      </c>
      <c r="AM758" s="163"/>
    </row>
    <row r="759" spans="1:39" x14ac:dyDescent="0.25">
      <c r="A759" s="154">
        <f t="shared" si="139"/>
        <v>753</v>
      </c>
      <c r="B759" s="203"/>
      <c r="C759" s="209"/>
      <c r="D759" s="208"/>
      <c r="E759" s="208"/>
      <c r="F759" s="208"/>
      <c r="G759" s="208"/>
      <c r="H759" s="208"/>
      <c r="I759" s="208"/>
      <c r="J759" s="208"/>
      <c r="K759" s="208"/>
      <c r="L759" s="208"/>
      <c r="M759" s="208"/>
      <c r="N759" s="207" t="str">
        <f>IF(V759="","",IF((VLOOKUP(V759,'Tree height category'!$E$2:$F$77,2,FALSE))=0,"",(VLOOKUP(V759,'Tree height category'!$E$2:$F$77,2,FALSE))))</f>
        <v/>
      </c>
      <c r="O759" s="207" t="str">
        <f>IF(B759="","",(IF('SEB Sheet'!B$11="","",VLOOKUP('SEB Sheet'!B$11,'IBRA %'!A$4:E$385,4,FALSE))))</f>
        <v/>
      </c>
      <c r="P759" s="27"/>
      <c r="Q759" s="136" t="str">
        <f t="shared" si="128"/>
        <v/>
      </c>
      <c r="R759" s="22">
        <f t="shared" si="129"/>
        <v>0</v>
      </c>
      <c r="S759" s="139" t="str">
        <f t="shared" si="130"/>
        <v/>
      </c>
      <c r="T759" s="39" t="str">
        <f t="shared" si="131"/>
        <v/>
      </c>
      <c r="U759" s="137" t="str">
        <f t="shared" si="132"/>
        <v/>
      </c>
      <c r="V759" s="24" t="str">
        <f>IF(B759="","",VLOOKUP(B759,'Tree height category'!$A$2:$E$83,5,FALSE))</f>
        <v/>
      </c>
      <c r="W759" s="137" t="str">
        <f t="shared" si="137"/>
        <v/>
      </c>
      <c r="X759" s="137" t="str">
        <f t="shared" si="138"/>
        <v/>
      </c>
      <c r="Y759" s="23" t="str">
        <f t="shared" si="133"/>
        <v/>
      </c>
      <c r="Z759" s="25" t="str">
        <f t="shared" si="134"/>
        <v/>
      </c>
      <c r="AA759" s="26" t="str">
        <f t="shared" si="135"/>
        <v/>
      </c>
      <c r="AB759" s="221" t="str">
        <f t="shared" si="136"/>
        <v/>
      </c>
      <c r="AC759" s="26" t="str">
        <f>IF(P759="","",('SEB Sheet'!$B$8*(AA759*P759)*(IF(C759="",1,C759))))</f>
        <v/>
      </c>
      <c r="AD759" s="158" t="str">
        <f>IF(P759="","",((AC759/'SEB Sheet'!$B$9*'SEB Sheet'!$B$5/1000*'SEB Sheet'!$B$7*'SEB Sheet'!$B$6))*1.055)</f>
        <v/>
      </c>
      <c r="AE759" s="146"/>
      <c r="AF759" s="146"/>
      <c r="AG759" s="147" t="str">
        <f>IF(B759="","",(VLOOKUP(B759,'Tree height category'!$A$2:$C$83,2,FALSE)))</f>
        <v/>
      </c>
      <c r="AH759" s="148" t="str">
        <f>IF(B759="","",(VLOOKUP(B759,'Tree height category'!$A$2:$C$83,3,FALSE)))</f>
        <v/>
      </c>
      <c r="AI759" s="161"/>
      <c r="AJ759" s="161"/>
      <c r="AK759" s="161"/>
      <c r="AL759" s="162" t="str">
        <f>IF(B759="","",(VLOOKUP(B759,'Tree height category'!$A$2:$G$77,7,FALSE)))</f>
        <v/>
      </c>
      <c r="AM759" s="163"/>
    </row>
    <row r="760" spans="1:39" x14ac:dyDescent="0.25">
      <c r="A760" s="154">
        <f t="shared" si="139"/>
        <v>754</v>
      </c>
      <c r="B760" s="203"/>
      <c r="C760" s="209"/>
      <c r="D760" s="208"/>
      <c r="E760" s="208"/>
      <c r="F760" s="208"/>
      <c r="G760" s="208"/>
      <c r="H760" s="208"/>
      <c r="I760" s="208"/>
      <c r="J760" s="208"/>
      <c r="K760" s="208"/>
      <c r="L760" s="208"/>
      <c r="M760" s="208"/>
      <c r="N760" s="207" t="str">
        <f>IF(V760="","",IF((VLOOKUP(V760,'Tree height category'!$E$2:$F$77,2,FALSE))=0,"",(VLOOKUP(V760,'Tree height category'!$E$2:$F$77,2,FALSE))))</f>
        <v/>
      </c>
      <c r="O760" s="207" t="str">
        <f>IF(B760="","",(IF('SEB Sheet'!B$11="","",VLOOKUP('SEB Sheet'!B$11,'IBRA %'!A$4:E$385,4,FALSE))))</f>
        <v/>
      </c>
      <c r="P760" s="27"/>
      <c r="Q760" s="136" t="str">
        <f t="shared" si="128"/>
        <v/>
      </c>
      <c r="R760" s="22">
        <f t="shared" si="129"/>
        <v>0</v>
      </c>
      <c r="S760" s="139" t="str">
        <f t="shared" si="130"/>
        <v/>
      </c>
      <c r="T760" s="39" t="str">
        <f t="shared" si="131"/>
        <v/>
      </c>
      <c r="U760" s="137" t="str">
        <f t="shared" si="132"/>
        <v/>
      </c>
      <c r="V760" s="24" t="str">
        <f>IF(B760="","",VLOOKUP(B760,'Tree height category'!$A$2:$E$83,5,FALSE))</f>
        <v/>
      </c>
      <c r="W760" s="137" t="str">
        <f t="shared" si="137"/>
        <v/>
      </c>
      <c r="X760" s="137" t="str">
        <f t="shared" si="138"/>
        <v/>
      </c>
      <c r="Y760" s="23" t="str">
        <f t="shared" si="133"/>
        <v/>
      </c>
      <c r="Z760" s="25" t="str">
        <f t="shared" si="134"/>
        <v/>
      </c>
      <c r="AA760" s="26" t="str">
        <f t="shared" si="135"/>
        <v/>
      </c>
      <c r="AB760" s="221" t="str">
        <f t="shared" si="136"/>
        <v/>
      </c>
      <c r="AC760" s="26" t="str">
        <f>IF(P760="","",('SEB Sheet'!$B$8*(AA760*P760)*(IF(C760="",1,C760))))</f>
        <v/>
      </c>
      <c r="AD760" s="158" t="str">
        <f>IF(P760="","",((AC760/'SEB Sheet'!$B$9*'SEB Sheet'!$B$5/1000*'SEB Sheet'!$B$7*'SEB Sheet'!$B$6))*1.055)</f>
        <v/>
      </c>
      <c r="AE760" s="146"/>
      <c r="AF760" s="146"/>
      <c r="AG760" s="147" t="str">
        <f>IF(B760="","",(VLOOKUP(B760,'Tree height category'!$A$2:$C$83,2,FALSE)))</f>
        <v/>
      </c>
      <c r="AH760" s="148" t="str">
        <f>IF(B760="","",(VLOOKUP(B760,'Tree height category'!$A$2:$C$83,3,FALSE)))</f>
        <v/>
      </c>
      <c r="AI760" s="161"/>
      <c r="AJ760" s="161"/>
      <c r="AK760" s="161"/>
      <c r="AL760" s="162" t="str">
        <f>IF(B760="","",(VLOOKUP(B760,'Tree height category'!$A$2:$G$77,7,FALSE)))</f>
        <v/>
      </c>
      <c r="AM760" s="163"/>
    </row>
    <row r="761" spans="1:39" x14ac:dyDescent="0.25">
      <c r="A761" s="154">
        <f t="shared" si="139"/>
        <v>755</v>
      </c>
      <c r="B761" s="203"/>
      <c r="C761" s="209"/>
      <c r="D761" s="208"/>
      <c r="E761" s="208"/>
      <c r="F761" s="208"/>
      <c r="G761" s="208"/>
      <c r="H761" s="208"/>
      <c r="I761" s="208"/>
      <c r="J761" s="208"/>
      <c r="K761" s="208"/>
      <c r="L761" s="208"/>
      <c r="M761" s="208"/>
      <c r="N761" s="207" t="str">
        <f>IF(V761="","",IF((VLOOKUP(V761,'Tree height category'!$E$2:$F$77,2,FALSE))=0,"",(VLOOKUP(V761,'Tree height category'!$E$2:$F$77,2,FALSE))))</f>
        <v/>
      </c>
      <c r="O761" s="207" t="str">
        <f>IF(B761="","",(IF('SEB Sheet'!B$11="","",VLOOKUP('SEB Sheet'!B$11,'IBRA %'!A$4:E$385,4,FALSE))))</f>
        <v/>
      </c>
      <c r="P761" s="27"/>
      <c r="Q761" s="136" t="str">
        <f t="shared" si="128"/>
        <v/>
      </c>
      <c r="R761" s="22">
        <f t="shared" si="129"/>
        <v>0</v>
      </c>
      <c r="S761" s="139" t="str">
        <f t="shared" si="130"/>
        <v/>
      </c>
      <c r="T761" s="39" t="str">
        <f t="shared" si="131"/>
        <v/>
      </c>
      <c r="U761" s="137" t="str">
        <f t="shared" si="132"/>
        <v/>
      </c>
      <c r="V761" s="24" t="str">
        <f>IF(B761="","",VLOOKUP(B761,'Tree height category'!$A$2:$E$83,5,FALSE))</f>
        <v/>
      </c>
      <c r="W761" s="137" t="str">
        <f t="shared" si="137"/>
        <v/>
      </c>
      <c r="X761" s="137" t="str">
        <f t="shared" si="138"/>
        <v/>
      </c>
      <c r="Y761" s="23" t="str">
        <f t="shared" si="133"/>
        <v/>
      </c>
      <c r="Z761" s="25" t="str">
        <f t="shared" si="134"/>
        <v/>
      </c>
      <c r="AA761" s="26" t="str">
        <f t="shared" si="135"/>
        <v/>
      </c>
      <c r="AB761" s="221" t="str">
        <f t="shared" si="136"/>
        <v/>
      </c>
      <c r="AC761" s="26" t="str">
        <f>IF(P761="","",('SEB Sheet'!$B$8*(AA761*P761)*(IF(C761="",1,C761))))</f>
        <v/>
      </c>
      <c r="AD761" s="158" t="str">
        <f>IF(P761="","",((AC761/'SEB Sheet'!$B$9*'SEB Sheet'!$B$5/1000*'SEB Sheet'!$B$7*'SEB Sheet'!$B$6))*1.055)</f>
        <v/>
      </c>
      <c r="AE761" s="146"/>
      <c r="AF761" s="146"/>
      <c r="AG761" s="147" t="str">
        <f>IF(B761="","",(VLOOKUP(B761,'Tree height category'!$A$2:$C$83,2,FALSE)))</f>
        <v/>
      </c>
      <c r="AH761" s="148" t="str">
        <f>IF(B761="","",(VLOOKUP(B761,'Tree height category'!$A$2:$C$83,3,FALSE)))</f>
        <v/>
      </c>
      <c r="AI761" s="161"/>
      <c r="AJ761" s="161"/>
      <c r="AK761" s="161"/>
      <c r="AL761" s="162" t="str">
        <f>IF(B761="","",(VLOOKUP(B761,'Tree height category'!$A$2:$G$77,7,FALSE)))</f>
        <v/>
      </c>
      <c r="AM761" s="163"/>
    </row>
    <row r="762" spans="1:39" x14ac:dyDescent="0.25">
      <c r="A762" s="154">
        <f t="shared" si="139"/>
        <v>756</v>
      </c>
      <c r="B762" s="203"/>
      <c r="C762" s="209"/>
      <c r="D762" s="208"/>
      <c r="E762" s="208"/>
      <c r="F762" s="208"/>
      <c r="G762" s="208"/>
      <c r="H762" s="208"/>
      <c r="I762" s="208"/>
      <c r="J762" s="208"/>
      <c r="K762" s="208"/>
      <c r="L762" s="208"/>
      <c r="M762" s="208"/>
      <c r="N762" s="207" t="str">
        <f>IF(V762="","",IF((VLOOKUP(V762,'Tree height category'!$E$2:$F$77,2,FALSE))=0,"",(VLOOKUP(V762,'Tree height category'!$E$2:$F$77,2,FALSE))))</f>
        <v/>
      </c>
      <c r="O762" s="207" t="str">
        <f>IF(B762="","",(IF('SEB Sheet'!B$11="","",VLOOKUP('SEB Sheet'!B$11,'IBRA %'!A$4:E$385,4,FALSE))))</f>
        <v/>
      </c>
      <c r="P762" s="27"/>
      <c r="Q762" s="136" t="str">
        <f t="shared" si="128"/>
        <v/>
      </c>
      <c r="R762" s="22">
        <f t="shared" si="129"/>
        <v>0</v>
      </c>
      <c r="S762" s="139" t="str">
        <f t="shared" si="130"/>
        <v/>
      </c>
      <c r="T762" s="39" t="str">
        <f t="shared" si="131"/>
        <v/>
      </c>
      <c r="U762" s="137" t="str">
        <f t="shared" si="132"/>
        <v/>
      </c>
      <c r="V762" s="24" t="str">
        <f>IF(B762="","",VLOOKUP(B762,'Tree height category'!$A$2:$E$83,5,FALSE))</f>
        <v/>
      </c>
      <c r="W762" s="137" t="str">
        <f t="shared" si="137"/>
        <v/>
      </c>
      <c r="X762" s="137" t="str">
        <f t="shared" si="138"/>
        <v/>
      </c>
      <c r="Y762" s="23" t="str">
        <f t="shared" si="133"/>
        <v/>
      </c>
      <c r="Z762" s="25" t="str">
        <f t="shared" si="134"/>
        <v/>
      </c>
      <c r="AA762" s="26" t="str">
        <f t="shared" si="135"/>
        <v/>
      </c>
      <c r="AB762" s="221" t="str">
        <f t="shared" si="136"/>
        <v/>
      </c>
      <c r="AC762" s="26" t="str">
        <f>IF(P762="","",('SEB Sheet'!$B$8*(AA762*P762)*(IF(C762="",1,C762))))</f>
        <v/>
      </c>
      <c r="AD762" s="158" t="str">
        <f>IF(P762="","",((AC762/'SEB Sheet'!$B$9*'SEB Sheet'!$B$5/1000*'SEB Sheet'!$B$7*'SEB Sheet'!$B$6))*1.055)</f>
        <v/>
      </c>
      <c r="AE762" s="146"/>
      <c r="AF762" s="146"/>
      <c r="AG762" s="147" t="str">
        <f>IF(B762="","",(VLOOKUP(B762,'Tree height category'!$A$2:$C$83,2,FALSE)))</f>
        <v/>
      </c>
      <c r="AH762" s="148" t="str">
        <f>IF(B762="","",(VLOOKUP(B762,'Tree height category'!$A$2:$C$83,3,FALSE)))</f>
        <v/>
      </c>
      <c r="AI762" s="161"/>
      <c r="AJ762" s="161"/>
      <c r="AK762" s="161"/>
      <c r="AL762" s="162" t="str">
        <f>IF(B762="","",(VLOOKUP(B762,'Tree height category'!$A$2:$G$77,7,FALSE)))</f>
        <v/>
      </c>
      <c r="AM762" s="163"/>
    </row>
    <row r="763" spans="1:39" x14ac:dyDescent="0.25">
      <c r="A763" s="154">
        <f t="shared" si="139"/>
        <v>757</v>
      </c>
      <c r="B763" s="203"/>
      <c r="C763" s="209"/>
      <c r="D763" s="208"/>
      <c r="E763" s="208"/>
      <c r="F763" s="208"/>
      <c r="G763" s="208"/>
      <c r="H763" s="208"/>
      <c r="I763" s="208"/>
      <c r="J763" s="208"/>
      <c r="K763" s="208"/>
      <c r="L763" s="208"/>
      <c r="M763" s="208"/>
      <c r="N763" s="207" t="str">
        <f>IF(V763="","",IF((VLOOKUP(V763,'Tree height category'!$E$2:$F$77,2,FALSE))=0,"",(VLOOKUP(V763,'Tree height category'!$E$2:$F$77,2,FALSE))))</f>
        <v/>
      </c>
      <c r="O763" s="207" t="str">
        <f>IF(B763="","",(IF('SEB Sheet'!B$11="","",VLOOKUP('SEB Sheet'!B$11,'IBRA %'!A$4:E$385,4,FALSE))))</f>
        <v/>
      </c>
      <c r="P763" s="27"/>
      <c r="Q763" s="136" t="str">
        <f t="shared" si="128"/>
        <v/>
      </c>
      <c r="R763" s="22">
        <f t="shared" si="129"/>
        <v>0</v>
      </c>
      <c r="S763" s="139" t="str">
        <f t="shared" si="130"/>
        <v/>
      </c>
      <c r="T763" s="39" t="str">
        <f t="shared" si="131"/>
        <v/>
      </c>
      <c r="U763" s="137" t="str">
        <f t="shared" si="132"/>
        <v/>
      </c>
      <c r="V763" s="24" t="str">
        <f>IF(B763="","",VLOOKUP(B763,'Tree height category'!$A$2:$E$83,5,FALSE))</f>
        <v/>
      </c>
      <c r="W763" s="137" t="str">
        <f t="shared" si="137"/>
        <v/>
      </c>
      <c r="X763" s="137" t="str">
        <f t="shared" si="138"/>
        <v/>
      </c>
      <c r="Y763" s="23" t="str">
        <f t="shared" si="133"/>
        <v/>
      </c>
      <c r="Z763" s="25" t="str">
        <f t="shared" si="134"/>
        <v/>
      </c>
      <c r="AA763" s="26" t="str">
        <f t="shared" si="135"/>
        <v/>
      </c>
      <c r="AB763" s="221" t="str">
        <f t="shared" si="136"/>
        <v/>
      </c>
      <c r="AC763" s="26" t="str">
        <f>IF(P763="","",('SEB Sheet'!$B$8*(AA763*P763)*(IF(C763="",1,C763))))</f>
        <v/>
      </c>
      <c r="AD763" s="158" t="str">
        <f>IF(P763="","",((AC763/'SEB Sheet'!$B$9*'SEB Sheet'!$B$5/1000*'SEB Sheet'!$B$7*'SEB Sheet'!$B$6))*1.055)</f>
        <v/>
      </c>
      <c r="AE763" s="146"/>
      <c r="AF763" s="146"/>
      <c r="AG763" s="147" t="str">
        <f>IF(B763="","",(VLOOKUP(B763,'Tree height category'!$A$2:$C$83,2,FALSE)))</f>
        <v/>
      </c>
      <c r="AH763" s="148" t="str">
        <f>IF(B763="","",(VLOOKUP(B763,'Tree height category'!$A$2:$C$83,3,FALSE)))</f>
        <v/>
      </c>
      <c r="AI763" s="161"/>
      <c r="AJ763" s="161"/>
      <c r="AK763" s="161"/>
      <c r="AL763" s="162" t="str">
        <f>IF(B763="","",(VLOOKUP(B763,'Tree height category'!$A$2:$G$77,7,FALSE)))</f>
        <v/>
      </c>
      <c r="AM763" s="163"/>
    </row>
    <row r="764" spans="1:39" x14ac:dyDescent="0.25">
      <c r="A764" s="154">
        <f t="shared" si="139"/>
        <v>758</v>
      </c>
      <c r="B764" s="203"/>
      <c r="C764" s="209"/>
      <c r="D764" s="208"/>
      <c r="E764" s="208"/>
      <c r="F764" s="208"/>
      <c r="G764" s="208"/>
      <c r="H764" s="208"/>
      <c r="I764" s="208"/>
      <c r="J764" s="208"/>
      <c r="K764" s="208"/>
      <c r="L764" s="208"/>
      <c r="M764" s="208"/>
      <c r="N764" s="207" t="str">
        <f>IF(V764="","",IF((VLOOKUP(V764,'Tree height category'!$E$2:$F$77,2,FALSE))=0,"",(VLOOKUP(V764,'Tree height category'!$E$2:$F$77,2,FALSE))))</f>
        <v/>
      </c>
      <c r="O764" s="207" t="str">
        <f>IF(B764="","",(IF('SEB Sheet'!B$11="","",VLOOKUP('SEB Sheet'!B$11,'IBRA %'!A$4:E$385,4,FALSE))))</f>
        <v/>
      </c>
      <c r="P764" s="27"/>
      <c r="Q764" s="136" t="str">
        <f t="shared" si="128"/>
        <v/>
      </c>
      <c r="R764" s="22">
        <f t="shared" si="129"/>
        <v>0</v>
      </c>
      <c r="S764" s="139" t="str">
        <f t="shared" si="130"/>
        <v/>
      </c>
      <c r="T764" s="39" t="str">
        <f t="shared" si="131"/>
        <v/>
      </c>
      <c r="U764" s="137" t="str">
        <f t="shared" si="132"/>
        <v/>
      </c>
      <c r="V764" s="24" t="str">
        <f>IF(B764="","",VLOOKUP(B764,'Tree height category'!$A$2:$E$83,5,FALSE))</f>
        <v/>
      </c>
      <c r="W764" s="137" t="str">
        <f t="shared" si="137"/>
        <v/>
      </c>
      <c r="X764" s="137" t="str">
        <f t="shared" si="138"/>
        <v/>
      </c>
      <c r="Y764" s="23" t="str">
        <f t="shared" si="133"/>
        <v/>
      </c>
      <c r="Z764" s="25" t="str">
        <f t="shared" si="134"/>
        <v/>
      </c>
      <c r="AA764" s="26" t="str">
        <f t="shared" si="135"/>
        <v/>
      </c>
      <c r="AB764" s="221" t="str">
        <f t="shared" si="136"/>
        <v/>
      </c>
      <c r="AC764" s="26" t="str">
        <f>IF(P764="","",('SEB Sheet'!$B$8*(AA764*P764)*(IF(C764="",1,C764))))</f>
        <v/>
      </c>
      <c r="AD764" s="158" t="str">
        <f>IF(P764="","",((AC764/'SEB Sheet'!$B$9*'SEB Sheet'!$B$5/1000*'SEB Sheet'!$B$7*'SEB Sheet'!$B$6))*1.055)</f>
        <v/>
      </c>
      <c r="AE764" s="146"/>
      <c r="AF764" s="146"/>
      <c r="AG764" s="147" t="str">
        <f>IF(B764="","",(VLOOKUP(B764,'Tree height category'!$A$2:$C$83,2,FALSE)))</f>
        <v/>
      </c>
      <c r="AH764" s="148" t="str">
        <f>IF(B764="","",(VLOOKUP(B764,'Tree height category'!$A$2:$C$83,3,FALSE)))</f>
        <v/>
      </c>
      <c r="AI764" s="161"/>
      <c r="AJ764" s="161"/>
      <c r="AK764" s="161"/>
      <c r="AL764" s="162" t="str">
        <f>IF(B764="","",(VLOOKUP(B764,'Tree height category'!$A$2:$G$77,7,FALSE)))</f>
        <v/>
      </c>
      <c r="AM764" s="163"/>
    </row>
    <row r="765" spans="1:39" x14ac:dyDescent="0.25">
      <c r="A765" s="154">
        <f t="shared" si="139"/>
        <v>759</v>
      </c>
      <c r="B765" s="203"/>
      <c r="C765" s="209"/>
      <c r="D765" s="208"/>
      <c r="E765" s="208"/>
      <c r="F765" s="208"/>
      <c r="G765" s="208"/>
      <c r="H765" s="208"/>
      <c r="I765" s="208"/>
      <c r="J765" s="208"/>
      <c r="K765" s="208"/>
      <c r="L765" s="208"/>
      <c r="M765" s="208"/>
      <c r="N765" s="207" t="str">
        <f>IF(V765="","",IF((VLOOKUP(V765,'Tree height category'!$E$2:$F$77,2,FALSE))=0,"",(VLOOKUP(V765,'Tree height category'!$E$2:$F$77,2,FALSE))))</f>
        <v/>
      </c>
      <c r="O765" s="207" t="str">
        <f>IF(B765="","",(IF('SEB Sheet'!B$11="","",VLOOKUP('SEB Sheet'!B$11,'IBRA %'!A$4:E$385,4,FALSE))))</f>
        <v/>
      </c>
      <c r="P765" s="27"/>
      <c r="Q765" s="136" t="str">
        <f t="shared" si="128"/>
        <v/>
      </c>
      <c r="R765" s="22">
        <f t="shared" si="129"/>
        <v>0</v>
      </c>
      <c r="S765" s="139" t="str">
        <f t="shared" si="130"/>
        <v/>
      </c>
      <c r="T765" s="39" t="str">
        <f t="shared" si="131"/>
        <v/>
      </c>
      <c r="U765" s="137" t="str">
        <f t="shared" si="132"/>
        <v/>
      </c>
      <c r="V765" s="24" t="str">
        <f>IF(B765="","",VLOOKUP(B765,'Tree height category'!$A$2:$E$83,5,FALSE))</f>
        <v/>
      </c>
      <c r="W765" s="137" t="str">
        <f t="shared" si="137"/>
        <v/>
      </c>
      <c r="X765" s="137" t="str">
        <f t="shared" si="138"/>
        <v/>
      </c>
      <c r="Y765" s="23" t="str">
        <f t="shared" si="133"/>
        <v/>
      </c>
      <c r="Z765" s="25" t="str">
        <f t="shared" si="134"/>
        <v/>
      </c>
      <c r="AA765" s="26" t="str">
        <f t="shared" si="135"/>
        <v/>
      </c>
      <c r="AB765" s="221" t="str">
        <f t="shared" si="136"/>
        <v/>
      </c>
      <c r="AC765" s="26" t="str">
        <f>IF(P765="","",('SEB Sheet'!$B$8*(AA765*P765)*(IF(C765="",1,C765))))</f>
        <v/>
      </c>
      <c r="AD765" s="158" t="str">
        <f>IF(P765="","",((AC765/'SEB Sheet'!$B$9*'SEB Sheet'!$B$5/1000*'SEB Sheet'!$B$7*'SEB Sheet'!$B$6))*1.055)</f>
        <v/>
      </c>
      <c r="AE765" s="146"/>
      <c r="AF765" s="146"/>
      <c r="AG765" s="147" t="str">
        <f>IF(B765="","",(VLOOKUP(B765,'Tree height category'!$A$2:$C$83,2,FALSE)))</f>
        <v/>
      </c>
      <c r="AH765" s="148" t="str">
        <f>IF(B765="","",(VLOOKUP(B765,'Tree height category'!$A$2:$C$83,3,FALSE)))</f>
        <v/>
      </c>
      <c r="AI765" s="161"/>
      <c r="AJ765" s="161"/>
      <c r="AK765" s="161"/>
      <c r="AL765" s="162" t="str">
        <f>IF(B765="","",(VLOOKUP(B765,'Tree height category'!$A$2:$G$77,7,FALSE)))</f>
        <v/>
      </c>
      <c r="AM765" s="163"/>
    </row>
    <row r="766" spans="1:39" x14ac:dyDescent="0.25">
      <c r="A766" s="154">
        <f t="shared" si="139"/>
        <v>760</v>
      </c>
      <c r="B766" s="203"/>
      <c r="C766" s="209"/>
      <c r="D766" s="208"/>
      <c r="E766" s="208"/>
      <c r="F766" s="208"/>
      <c r="G766" s="208"/>
      <c r="H766" s="208"/>
      <c r="I766" s="208"/>
      <c r="J766" s="208"/>
      <c r="K766" s="208"/>
      <c r="L766" s="208"/>
      <c r="M766" s="208"/>
      <c r="N766" s="207" t="str">
        <f>IF(V766="","",IF((VLOOKUP(V766,'Tree height category'!$E$2:$F$77,2,FALSE))=0,"",(VLOOKUP(V766,'Tree height category'!$E$2:$F$77,2,FALSE))))</f>
        <v/>
      </c>
      <c r="O766" s="207" t="str">
        <f>IF(B766="","",(IF('SEB Sheet'!B$11="","",VLOOKUP('SEB Sheet'!B$11,'IBRA %'!A$4:E$385,4,FALSE))))</f>
        <v/>
      </c>
      <c r="P766" s="27"/>
      <c r="Q766" s="136" t="str">
        <f t="shared" si="128"/>
        <v/>
      </c>
      <c r="R766" s="22">
        <f t="shared" si="129"/>
        <v>0</v>
      </c>
      <c r="S766" s="139" t="str">
        <f t="shared" si="130"/>
        <v/>
      </c>
      <c r="T766" s="39" t="str">
        <f t="shared" si="131"/>
        <v/>
      </c>
      <c r="U766" s="137" t="str">
        <f t="shared" si="132"/>
        <v/>
      </c>
      <c r="V766" s="24" t="str">
        <f>IF(B766="","",VLOOKUP(B766,'Tree height category'!$A$2:$E$83,5,FALSE))</f>
        <v/>
      </c>
      <c r="W766" s="137" t="str">
        <f t="shared" si="137"/>
        <v/>
      </c>
      <c r="X766" s="137" t="str">
        <f t="shared" si="138"/>
        <v/>
      </c>
      <c r="Y766" s="23" t="str">
        <f t="shared" si="133"/>
        <v/>
      </c>
      <c r="Z766" s="25" t="str">
        <f t="shared" si="134"/>
        <v/>
      </c>
      <c r="AA766" s="26" t="str">
        <f t="shared" si="135"/>
        <v/>
      </c>
      <c r="AB766" s="221" t="str">
        <f t="shared" si="136"/>
        <v/>
      </c>
      <c r="AC766" s="26" t="str">
        <f>IF(P766="","",('SEB Sheet'!$B$8*(AA766*P766)*(IF(C766="",1,C766))))</f>
        <v/>
      </c>
      <c r="AD766" s="158" t="str">
        <f>IF(P766="","",((AC766/'SEB Sheet'!$B$9*'SEB Sheet'!$B$5/1000*'SEB Sheet'!$B$7*'SEB Sheet'!$B$6))*1.055)</f>
        <v/>
      </c>
      <c r="AE766" s="146"/>
      <c r="AF766" s="146"/>
      <c r="AG766" s="147" t="str">
        <f>IF(B766="","",(VLOOKUP(B766,'Tree height category'!$A$2:$C$83,2,FALSE)))</f>
        <v/>
      </c>
      <c r="AH766" s="148" t="str">
        <f>IF(B766="","",(VLOOKUP(B766,'Tree height category'!$A$2:$C$83,3,FALSE)))</f>
        <v/>
      </c>
      <c r="AI766" s="161"/>
      <c r="AJ766" s="161"/>
      <c r="AK766" s="161"/>
      <c r="AL766" s="162" t="str">
        <f>IF(B766="","",(VLOOKUP(B766,'Tree height category'!$A$2:$G$77,7,FALSE)))</f>
        <v/>
      </c>
      <c r="AM766" s="163"/>
    </row>
    <row r="767" spans="1:39" x14ac:dyDescent="0.25">
      <c r="A767" s="154">
        <f t="shared" si="139"/>
        <v>761</v>
      </c>
      <c r="B767" s="203"/>
      <c r="C767" s="209"/>
      <c r="D767" s="208"/>
      <c r="E767" s="208"/>
      <c r="F767" s="208"/>
      <c r="G767" s="208"/>
      <c r="H767" s="208"/>
      <c r="I767" s="208"/>
      <c r="J767" s="208"/>
      <c r="K767" s="208"/>
      <c r="L767" s="208"/>
      <c r="M767" s="208"/>
      <c r="N767" s="207" t="str">
        <f>IF(V767="","",IF((VLOOKUP(V767,'Tree height category'!$E$2:$F$77,2,FALSE))=0,"",(VLOOKUP(V767,'Tree height category'!$E$2:$F$77,2,FALSE))))</f>
        <v/>
      </c>
      <c r="O767" s="207" t="str">
        <f>IF(B767="","",(IF('SEB Sheet'!B$11="","",VLOOKUP('SEB Sheet'!B$11,'IBRA %'!A$4:E$385,4,FALSE))))</f>
        <v/>
      </c>
      <c r="P767" s="27"/>
      <c r="Q767" s="136" t="str">
        <f t="shared" si="128"/>
        <v/>
      </c>
      <c r="R767" s="22">
        <f t="shared" si="129"/>
        <v>0</v>
      </c>
      <c r="S767" s="139" t="str">
        <f t="shared" si="130"/>
        <v/>
      </c>
      <c r="T767" s="39" t="str">
        <f t="shared" si="131"/>
        <v/>
      </c>
      <c r="U767" s="137" t="str">
        <f t="shared" si="132"/>
        <v/>
      </c>
      <c r="V767" s="24" t="str">
        <f>IF(B767="","",VLOOKUP(B767,'Tree height category'!$A$2:$E$83,5,FALSE))</f>
        <v/>
      </c>
      <c r="W767" s="137" t="str">
        <f t="shared" si="137"/>
        <v/>
      </c>
      <c r="X767" s="137" t="str">
        <f t="shared" si="138"/>
        <v/>
      </c>
      <c r="Y767" s="23" t="str">
        <f t="shared" si="133"/>
        <v/>
      </c>
      <c r="Z767" s="25" t="str">
        <f t="shared" si="134"/>
        <v/>
      </c>
      <c r="AA767" s="26" t="str">
        <f t="shared" si="135"/>
        <v/>
      </c>
      <c r="AB767" s="221" t="str">
        <f t="shared" si="136"/>
        <v/>
      </c>
      <c r="AC767" s="26" t="str">
        <f>IF(P767="","",('SEB Sheet'!$B$8*(AA767*P767)*(IF(C767="",1,C767))))</f>
        <v/>
      </c>
      <c r="AD767" s="158" t="str">
        <f>IF(P767="","",((AC767/'SEB Sheet'!$B$9*'SEB Sheet'!$B$5/1000*'SEB Sheet'!$B$7*'SEB Sheet'!$B$6))*1.055)</f>
        <v/>
      </c>
      <c r="AE767" s="146"/>
      <c r="AF767" s="146"/>
      <c r="AG767" s="147" t="str">
        <f>IF(B767="","",(VLOOKUP(B767,'Tree height category'!$A$2:$C$83,2,FALSE)))</f>
        <v/>
      </c>
      <c r="AH767" s="148" t="str">
        <f>IF(B767="","",(VLOOKUP(B767,'Tree height category'!$A$2:$C$83,3,FALSE)))</f>
        <v/>
      </c>
      <c r="AI767" s="161"/>
      <c r="AJ767" s="161"/>
      <c r="AK767" s="161"/>
      <c r="AL767" s="162" t="str">
        <f>IF(B767="","",(VLOOKUP(B767,'Tree height category'!$A$2:$G$77,7,FALSE)))</f>
        <v/>
      </c>
      <c r="AM767" s="163"/>
    </row>
    <row r="768" spans="1:39" x14ac:dyDescent="0.25">
      <c r="A768" s="154">
        <f t="shared" si="139"/>
        <v>762</v>
      </c>
      <c r="B768" s="203"/>
      <c r="C768" s="209"/>
      <c r="D768" s="208"/>
      <c r="E768" s="208"/>
      <c r="F768" s="208"/>
      <c r="G768" s="208"/>
      <c r="H768" s="208"/>
      <c r="I768" s="208"/>
      <c r="J768" s="208"/>
      <c r="K768" s="208"/>
      <c r="L768" s="208"/>
      <c r="M768" s="208"/>
      <c r="N768" s="207" t="str">
        <f>IF(V768="","",IF((VLOOKUP(V768,'Tree height category'!$E$2:$F$77,2,FALSE))=0,"",(VLOOKUP(V768,'Tree height category'!$E$2:$F$77,2,FALSE))))</f>
        <v/>
      </c>
      <c r="O768" s="207" t="str">
        <f>IF(B768="","",(IF('SEB Sheet'!B$11="","",VLOOKUP('SEB Sheet'!B$11,'IBRA %'!A$4:E$385,4,FALSE))))</f>
        <v/>
      </c>
      <c r="P768" s="27"/>
      <c r="Q768" s="136" t="str">
        <f t="shared" si="128"/>
        <v/>
      </c>
      <c r="R768" s="22">
        <f t="shared" si="129"/>
        <v>0</v>
      </c>
      <c r="S768" s="139" t="str">
        <f t="shared" si="130"/>
        <v/>
      </c>
      <c r="T768" s="39" t="str">
        <f t="shared" si="131"/>
        <v/>
      </c>
      <c r="U768" s="137" t="str">
        <f t="shared" si="132"/>
        <v/>
      </c>
      <c r="V768" s="24" t="str">
        <f>IF(B768="","",VLOOKUP(B768,'Tree height category'!$A$2:$E$83,5,FALSE))</f>
        <v/>
      </c>
      <c r="W768" s="137" t="str">
        <f t="shared" si="137"/>
        <v/>
      </c>
      <c r="X768" s="137" t="str">
        <f t="shared" si="138"/>
        <v/>
      </c>
      <c r="Y768" s="23" t="str">
        <f t="shared" si="133"/>
        <v/>
      </c>
      <c r="Z768" s="25" t="str">
        <f t="shared" si="134"/>
        <v/>
      </c>
      <c r="AA768" s="26" t="str">
        <f t="shared" si="135"/>
        <v/>
      </c>
      <c r="AB768" s="221" t="str">
        <f t="shared" si="136"/>
        <v/>
      </c>
      <c r="AC768" s="26" t="str">
        <f>IF(P768="","",('SEB Sheet'!$B$8*(AA768*P768)*(IF(C768="",1,C768))))</f>
        <v/>
      </c>
      <c r="AD768" s="158" t="str">
        <f>IF(P768="","",((AC768/'SEB Sheet'!$B$9*'SEB Sheet'!$B$5/1000*'SEB Sheet'!$B$7*'SEB Sheet'!$B$6))*1.055)</f>
        <v/>
      </c>
      <c r="AE768" s="146"/>
      <c r="AF768" s="146"/>
      <c r="AG768" s="147" t="str">
        <f>IF(B768="","",(VLOOKUP(B768,'Tree height category'!$A$2:$C$83,2,FALSE)))</f>
        <v/>
      </c>
      <c r="AH768" s="148" t="str">
        <f>IF(B768="","",(VLOOKUP(B768,'Tree height category'!$A$2:$C$83,3,FALSE)))</f>
        <v/>
      </c>
      <c r="AI768" s="161"/>
      <c r="AJ768" s="161"/>
      <c r="AK768" s="161"/>
      <c r="AL768" s="162" t="str">
        <f>IF(B768="","",(VLOOKUP(B768,'Tree height category'!$A$2:$G$77,7,FALSE)))</f>
        <v/>
      </c>
      <c r="AM768" s="163"/>
    </row>
    <row r="769" spans="1:39" x14ac:dyDescent="0.25">
      <c r="A769" s="154">
        <f t="shared" si="139"/>
        <v>763</v>
      </c>
      <c r="B769" s="203"/>
      <c r="C769" s="209"/>
      <c r="D769" s="208"/>
      <c r="E769" s="208"/>
      <c r="F769" s="208"/>
      <c r="G769" s="208"/>
      <c r="H769" s="208"/>
      <c r="I769" s="208"/>
      <c r="J769" s="208"/>
      <c r="K769" s="208"/>
      <c r="L769" s="208"/>
      <c r="M769" s="208"/>
      <c r="N769" s="207" t="str">
        <f>IF(V769="","",IF((VLOOKUP(V769,'Tree height category'!$E$2:$F$77,2,FALSE))=0,"",(VLOOKUP(V769,'Tree height category'!$E$2:$F$77,2,FALSE))))</f>
        <v/>
      </c>
      <c r="O769" s="207" t="str">
        <f>IF(B769="","",(IF('SEB Sheet'!B$11="","",VLOOKUP('SEB Sheet'!B$11,'IBRA %'!A$4:E$385,4,FALSE))))</f>
        <v/>
      </c>
      <c r="P769" s="27"/>
      <c r="Q769" s="136" t="str">
        <f t="shared" si="128"/>
        <v/>
      </c>
      <c r="R769" s="22">
        <f t="shared" si="129"/>
        <v>0</v>
      </c>
      <c r="S769" s="139" t="str">
        <f t="shared" si="130"/>
        <v/>
      </c>
      <c r="T769" s="39" t="str">
        <f t="shared" si="131"/>
        <v/>
      </c>
      <c r="U769" s="137" t="str">
        <f t="shared" si="132"/>
        <v/>
      </c>
      <c r="V769" s="24" t="str">
        <f>IF(B769="","",VLOOKUP(B769,'Tree height category'!$A$2:$E$83,5,FALSE))</f>
        <v/>
      </c>
      <c r="W769" s="137" t="str">
        <f t="shared" si="137"/>
        <v/>
      </c>
      <c r="X769" s="137" t="str">
        <f t="shared" si="138"/>
        <v/>
      </c>
      <c r="Y769" s="23" t="str">
        <f t="shared" si="133"/>
        <v/>
      </c>
      <c r="Z769" s="25" t="str">
        <f t="shared" si="134"/>
        <v/>
      </c>
      <c r="AA769" s="26" t="str">
        <f t="shared" si="135"/>
        <v/>
      </c>
      <c r="AB769" s="221" t="str">
        <f t="shared" si="136"/>
        <v/>
      </c>
      <c r="AC769" s="26" t="str">
        <f>IF(P769="","",('SEB Sheet'!$B$8*(AA769*P769)*(IF(C769="",1,C769))))</f>
        <v/>
      </c>
      <c r="AD769" s="158" t="str">
        <f>IF(P769="","",((AC769/'SEB Sheet'!$B$9*'SEB Sheet'!$B$5/1000*'SEB Sheet'!$B$7*'SEB Sheet'!$B$6))*1.055)</f>
        <v/>
      </c>
      <c r="AE769" s="146"/>
      <c r="AF769" s="146"/>
      <c r="AG769" s="147" t="str">
        <f>IF(B769="","",(VLOOKUP(B769,'Tree height category'!$A$2:$C$83,2,FALSE)))</f>
        <v/>
      </c>
      <c r="AH769" s="148" t="str">
        <f>IF(B769="","",(VLOOKUP(B769,'Tree height category'!$A$2:$C$83,3,FALSE)))</f>
        <v/>
      </c>
      <c r="AI769" s="161"/>
      <c r="AJ769" s="161"/>
      <c r="AK769" s="161"/>
      <c r="AL769" s="162" t="str">
        <f>IF(B769="","",(VLOOKUP(B769,'Tree height category'!$A$2:$G$77,7,FALSE)))</f>
        <v/>
      </c>
      <c r="AM769" s="163"/>
    </row>
    <row r="770" spans="1:39" x14ac:dyDescent="0.25">
      <c r="A770" s="154">
        <f t="shared" si="139"/>
        <v>764</v>
      </c>
      <c r="B770" s="203"/>
      <c r="C770" s="209"/>
      <c r="D770" s="208"/>
      <c r="E770" s="208"/>
      <c r="F770" s="208"/>
      <c r="G770" s="208"/>
      <c r="H770" s="208"/>
      <c r="I770" s="208"/>
      <c r="J770" s="208"/>
      <c r="K770" s="208"/>
      <c r="L770" s="208"/>
      <c r="M770" s="208"/>
      <c r="N770" s="207" t="str">
        <f>IF(V770="","",IF((VLOOKUP(V770,'Tree height category'!$E$2:$F$77,2,FALSE))=0,"",(VLOOKUP(V770,'Tree height category'!$E$2:$F$77,2,FALSE))))</f>
        <v/>
      </c>
      <c r="O770" s="207" t="str">
        <f>IF(B770="","",(IF('SEB Sheet'!B$11="","",VLOOKUP('SEB Sheet'!B$11,'IBRA %'!A$4:E$385,4,FALSE))))</f>
        <v/>
      </c>
      <c r="P770" s="27"/>
      <c r="Q770" s="136" t="str">
        <f t="shared" si="128"/>
        <v/>
      </c>
      <c r="R770" s="22">
        <f t="shared" si="129"/>
        <v>0</v>
      </c>
      <c r="S770" s="139" t="str">
        <f t="shared" si="130"/>
        <v/>
      </c>
      <c r="T770" s="39" t="str">
        <f t="shared" si="131"/>
        <v/>
      </c>
      <c r="U770" s="137" t="str">
        <f t="shared" si="132"/>
        <v/>
      </c>
      <c r="V770" s="24" t="str">
        <f>IF(B770="","",VLOOKUP(B770,'Tree height category'!$A$2:$E$83,5,FALSE))</f>
        <v/>
      </c>
      <c r="W770" s="137" t="str">
        <f t="shared" si="137"/>
        <v/>
      </c>
      <c r="X770" s="137" t="str">
        <f t="shared" si="138"/>
        <v/>
      </c>
      <c r="Y770" s="23" t="str">
        <f t="shared" si="133"/>
        <v/>
      </c>
      <c r="Z770" s="25" t="str">
        <f t="shared" si="134"/>
        <v/>
      </c>
      <c r="AA770" s="26" t="str">
        <f t="shared" si="135"/>
        <v/>
      </c>
      <c r="AB770" s="221" t="str">
        <f t="shared" si="136"/>
        <v/>
      </c>
      <c r="AC770" s="26" t="str">
        <f>IF(P770="","",('SEB Sheet'!$B$8*(AA770*P770)*(IF(C770="",1,C770))))</f>
        <v/>
      </c>
      <c r="AD770" s="158" t="str">
        <f>IF(P770="","",((AC770/'SEB Sheet'!$B$9*'SEB Sheet'!$B$5/1000*'SEB Sheet'!$B$7*'SEB Sheet'!$B$6))*1.055)</f>
        <v/>
      </c>
      <c r="AE770" s="146"/>
      <c r="AF770" s="146"/>
      <c r="AG770" s="147" t="str">
        <f>IF(B770="","",(VLOOKUP(B770,'Tree height category'!$A$2:$C$83,2,FALSE)))</f>
        <v/>
      </c>
      <c r="AH770" s="148" t="str">
        <f>IF(B770="","",(VLOOKUP(B770,'Tree height category'!$A$2:$C$83,3,FALSE)))</f>
        <v/>
      </c>
      <c r="AI770" s="161"/>
      <c r="AJ770" s="161"/>
      <c r="AK770" s="161"/>
      <c r="AL770" s="162" t="str">
        <f>IF(B770="","",(VLOOKUP(B770,'Tree height category'!$A$2:$G$77,7,FALSE)))</f>
        <v/>
      </c>
      <c r="AM770" s="163"/>
    </row>
    <row r="771" spans="1:39" x14ac:dyDescent="0.25">
      <c r="A771" s="154">
        <f t="shared" si="139"/>
        <v>765</v>
      </c>
      <c r="B771" s="203"/>
      <c r="C771" s="209"/>
      <c r="D771" s="208"/>
      <c r="E771" s="208"/>
      <c r="F771" s="208"/>
      <c r="G771" s="208"/>
      <c r="H771" s="208"/>
      <c r="I771" s="208"/>
      <c r="J771" s="208"/>
      <c r="K771" s="208"/>
      <c r="L771" s="208"/>
      <c r="M771" s="208"/>
      <c r="N771" s="207" t="str">
        <f>IF(V771="","",IF((VLOOKUP(V771,'Tree height category'!$E$2:$F$77,2,FALSE))=0,"",(VLOOKUP(V771,'Tree height category'!$E$2:$F$77,2,FALSE))))</f>
        <v/>
      </c>
      <c r="O771" s="207" t="str">
        <f>IF(B771="","",(IF('SEB Sheet'!B$11="","",VLOOKUP('SEB Sheet'!B$11,'IBRA %'!A$4:E$385,4,FALSE))))</f>
        <v/>
      </c>
      <c r="P771" s="27"/>
      <c r="Q771" s="136" t="str">
        <f t="shared" si="128"/>
        <v/>
      </c>
      <c r="R771" s="22">
        <f t="shared" si="129"/>
        <v>0</v>
      </c>
      <c r="S771" s="139" t="str">
        <f t="shared" si="130"/>
        <v/>
      </c>
      <c r="T771" s="39" t="str">
        <f t="shared" si="131"/>
        <v/>
      </c>
      <c r="U771" s="137" t="str">
        <f t="shared" si="132"/>
        <v/>
      </c>
      <c r="V771" s="24" t="str">
        <f>IF(B771="","",VLOOKUP(B771,'Tree height category'!$A$2:$E$83,5,FALSE))</f>
        <v/>
      </c>
      <c r="W771" s="137" t="str">
        <f t="shared" si="137"/>
        <v/>
      </c>
      <c r="X771" s="137" t="str">
        <f t="shared" si="138"/>
        <v/>
      </c>
      <c r="Y771" s="23" t="str">
        <f t="shared" si="133"/>
        <v/>
      </c>
      <c r="Z771" s="25" t="str">
        <f t="shared" si="134"/>
        <v/>
      </c>
      <c r="AA771" s="26" t="str">
        <f t="shared" si="135"/>
        <v/>
      </c>
      <c r="AB771" s="221" t="str">
        <f t="shared" si="136"/>
        <v/>
      </c>
      <c r="AC771" s="26" t="str">
        <f>IF(P771="","",('SEB Sheet'!$B$8*(AA771*P771)*(IF(C771="",1,C771))))</f>
        <v/>
      </c>
      <c r="AD771" s="158" t="str">
        <f>IF(P771="","",((AC771/'SEB Sheet'!$B$9*'SEB Sheet'!$B$5/1000*'SEB Sheet'!$B$7*'SEB Sheet'!$B$6))*1.055)</f>
        <v/>
      </c>
      <c r="AE771" s="146"/>
      <c r="AF771" s="146"/>
      <c r="AG771" s="147" t="str">
        <f>IF(B771="","",(VLOOKUP(B771,'Tree height category'!$A$2:$C$83,2,FALSE)))</f>
        <v/>
      </c>
      <c r="AH771" s="148" t="str">
        <f>IF(B771="","",(VLOOKUP(B771,'Tree height category'!$A$2:$C$83,3,FALSE)))</f>
        <v/>
      </c>
      <c r="AI771" s="161"/>
      <c r="AJ771" s="161"/>
      <c r="AK771" s="161"/>
      <c r="AL771" s="162" t="str">
        <f>IF(B771="","",(VLOOKUP(B771,'Tree height category'!$A$2:$G$77,7,FALSE)))</f>
        <v/>
      </c>
      <c r="AM771" s="163"/>
    </row>
    <row r="772" spans="1:39" x14ac:dyDescent="0.25">
      <c r="A772" s="154">
        <f t="shared" si="139"/>
        <v>766</v>
      </c>
      <c r="B772" s="203"/>
      <c r="C772" s="209"/>
      <c r="D772" s="208"/>
      <c r="E772" s="208"/>
      <c r="F772" s="208"/>
      <c r="G772" s="208"/>
      <c r="H772" s="208"/>
      <c r="I772" s="208"/>
      <c r="J772" s="208"/>
      <c r="K772" s="208"/>
      <c r="L772" s="208"/>
      <c r="M772" s="208"/>
      <c r="N772" s="207" t="str">
        <f>IF(V772="","",IF((VLOOKUP(V772,'Tree height category'!$E$2:$F$77,2,FALSE))=0,"",(VLOOKUP(V772,'Tree height category'!$E$2:$F$77,2,FALSE))))</f>
        <v/>
      </c>
      <c r="O772" s="207" t="str">
        <f>IF(B772="","",(IF('SEB Sheet'!B$11="","",VLOOKUP('SEB Sheet'!B$11,'IBRA %'!A$4:E$385,4,FALSE))))</f>
        <v/>
      </c>
      <c r="P772" s="27"/>
      <c r="Q772" s="136" t="str">
        <f t="shared" si="128"/>
        <v/>
      </c>
      <c r="R772" s="22">
        <f t="shared" si="129"/>
        <v>0</v>
      </c>
      <c r="S772" s="139" t="str">
        <f t="shared" si="130"/>
        <v/>
      </c>
      <c r="T772" s="39" t="str">
        <f t="shared" si="131"/>
        <v/>
      </c>
      <c r="U772" s="137" t="str">
        <f t="shared" si="132"/>
        <v/>
      </c>
      <c r="V772" s="24" t="str">
        <f>IF(B772="","",VLOOKUP(B772,'Tree height category'!$A$2:$E$83,5,FALSE))</f>
        <v/>
      </c>
      <c r="W772" s="137" t="str">
        <f t="shared" si="137"/>
        <v/>
      </c>
      <c r="X772" s="137" t="str">
        <f t="shared" si="138"/>
        <v/>
      </c>
      <c r="Y772" s="23" t="str">
        <f t="shared" si="133"/>
        <v/>
      </c>
      <c r="Z772" s="25" t="str">
        <f t="shared" si="134"/>
        <v/>
      </c>
      <c r="AA772" s="26" t="str">
        <f t="shared" si="135"/>
        <v/>
      </c>
      <c r="AB772" s="221" t="str">
        <f t="shared" si="136"/>
        <v/>
      </c>
      <c r="AC772" s="26" t="str">
        <f>IF(P772="","",('SEB Sheet'!$B$8*(AA772*P772)*(IF(C772="",1,C772))))</f>
        <v/>
      </c>
      <c r="AD772" s="158" t="str">
        <f>IF(P772="","",((AC772/'SEB Sheet'!$B$9*'SEB Sheet'!$B$5/1000*'SEB Sheet'!$B$7*'SEB Sheet'!$B$6))*1.055)</f>
        <v/>
      </c>
      <c r="AE772" s="146"/>
      <c r="AF772" s="146"/>
      <c r="AG772" s="147" t="str">
        <f>IF(B772="","",(VLOOKUP(B772,'Tree height category'!$A$2:$C$83,2,FALSE)))</f>
        <v/>
      </c>
      <c r="AH772" s="148" t="str">
        <f>IF(B772="","",(VLOOKUP(B772,'Tree height category'!$A$2:$C$83,3,FALSE)))</f>
        <v/>
      </c>
      <c r="AI772" s="161"/>
      <c r="AJ772" s="161"/>
      <c r="AK772" s="161"/>
      <c r="AL772" s="162" t="str">
        <f>IF(B772="","",(VLOOKUP(B772,'Tree height category'!$A$2:$G$77,7,FALSE)))</f>
        <v/>
      </c>
      <c r="AM772" s="163"/>
    </row>
    <row r="773" spans="1:39" x14ac:dyDescent="0.25">
      <c r="A773" s="154">
        <f t="shared" si="139"/>
        <v>767</v>
      </c>
      <c r="B773" s="203"/>
      <c r="C773" s="209"/>
      <c r="D773" s="208"/>
      <c r="E773" s="208"/>
      <c r="F773" s="208"/>
      <c r="G773" s="208"/>
      <c r="H773" s="208"/>
      <c r="I773" s="208"/>
      <c r="J773" s="208"/>
      <c r="K773" s="208"/>
      <c r="L773" s="208"/>
      <c r="M773" s="208"/>
      <c r="N773" s="207" t="str">
        <f>IF(V773="","",IF((VLOOKUP(V773,'Tree height category'!$E$2:$F$77,2,FALSE))=0,"",(VLOOKUP(V773,'Tree height category'!$E$2:$F$77,2,FALSE))))</f>
        <v/>
      </c>
      <c r="O773" s="207" t="str">
        <f>IF(B773="","",(IF('SEB Sheet'!B$11="","",VLOOKUP('SEB Sheet'!B$11,'IBRA %'!A$4:E$385,4,FALSE))))</f>
        <v/>
      </c>
      <c r="P773" s="27"/>
      <c r="Q773" s="136" t="str">
        <f t="shared" si="128"/>
        <v/>
      </c>
      <c r="R773" s="22">
        <f t="shared" si="129"/>
        <v>0</v>
      </c>
      <c r="S773" s="139" t="str">
        <f t="shared" si="130"/>
        <v/>
      </c>
      <c r="T773" s="39" t="str">
        <f t="shared" si="131"/>
        <v/>
      </c>
      <c r="U773" s="137" t="str">
        <f t="shared" si="132"/>
        <v/>
      </c>
      <c r="V773" s="24" t="str">
        <f>IF(B773="","",VLOOKUP(B773,'Tree height category'!$A$2:$E$83,5,FALSE))</f>
        <v/>
      </c>
      <c r="W773" s="137" t="str">
        <f t="shared" si="137"/>
        <v/>
      </c>
      <c r="X773" s="137" t="str">
        <f t="shared" si="138"/>
        <v/>
      </c>
      <c r="Y773" s="23" t="str">
        <f t="shared" si="133"/>
        <v/>
      </c>
      <c r="Z773" s="25" t="str">
        <f t="shared" si="134"/>
        <v/>
      </c>
      <c r="AA773" s="26" t="str">
        <f t="shared" si="135"/>
        <v/>
      </c>
      <c r="AB773" s="221" t="str">
        <f t="shared" si="136"/>
        <v/>
      </c>
      <c r="AC773" s="26" t="str">
        <f>IF(P773="","",('SEB Sheet'!$B$8*(AA773*P773)*(IF(C773="",1,C773))))</f>
        <v/>
      </c>
      <c r="AD773" s="158" t="str">
        <f>IF(P773="","",((AC773/'SEB Sheet'!$B$9*'SEB Sheet'!$B$5/1000*'SEB Sheet'!$B$7*'SEB Sheet'!$B$6))*1.055)</f>
        <v/>
      </c>
      <c r="AE773" s="146"/>
      <c r="AF773" s="146"/>
      <c r="AG773" s="147" t="str">
        <f>IF(B773="","",(VLOOKUP(B773,'Tree height category'!$A$2:$C$83,2,FALSE)))</f>
        <v/>
      </c>
      <c r="AH773" s="148" t="str">
        <f>IF(B773="","",(VLOOKUP(B773,'Tree height category'!$A$2:$C$83,3,FALSE)))</f>
        <v/>
      </c>
      <c r="AI773" s="161"/>
      <c r="AJ773" s="161"/>
      <c r="AK773" s="161"/>
      <c r="AL773" s="162" t="str">
        <f>IF(B773="","",(VLOOKUP(B773,'Tree height category'!$A$2:$G$77,7,FALSE)))</f>
        <v/>
      </c>
      <c r="AM773" s="163"/>
    </row>
    <row r="774" spans="1:39" x14ac:dyDescent="0.25">
      <c r="A774" s="154">
        <f t="shared" si="139"/>
        <v>768</v>
      </c>
      <c r="B774" s="203"/>
      <c r="C774" s="209"/>
      <c r="D774" s="208"/>
      <c r="E774" s="208"/>
      <c r="F774" s="208"/>
      <c r="G774" s="208"/>
      <c r="H774" s="208"/>
      <c r="I774" s="208"/>
      <c r="J774" s="208"/>
      <c r="K774" s="208"/>
      <c r="L774" s="208"/>
      <c r="M774" s="208"/>
      <c r="N774" s="207" t="str">
        <f>IF(V774="","",IF((VLOOKUP(V774,'Tree height category'!$E$2:$F$77,2,FALSE))=0,"",(VLOOKUP(V774,'Tree height category'!$E$2:$F$77,2,FALSE))))</f>
        <v/>
      </c>
      <c r="O774" s="207" t="str">
        <f>IF(B774="","",(IF('SEB Sheet'!B$11="","",VLOOKUP('SEB Sheet'!B$11,'IBRA %'!A$4:E$385,4,FALSE))))</f>
        <v/>
      </c>
      <c r="P774" s="27"/>
      <c r="Q774" s="136" t="str">
        <f t="shared" si="128"/>
        <v/>
      </c>
      <c r="R774" s="22">
        <f t="shared" si="129"/>
        <v>0</v>
      </c>
      <c r="S774" s="139" t="str">
        <f t="shared" si="130"/>
        <v/>
      </c>
      <c r="T774" s="39" t="str">
        <f t="shared" si="131"/>
        <v/>
      </c>
      <c r="U774" s="137" t="str">
        <f t="shared" si="132"/>
        <v/>
      </c>
      <c r="V774" s="24" t="str">
        <f>IF(B774="","",VLOOKUP(B774,'Tree height category'!$A$2:$E$83,5,FALSE))</f>
        <v/>
      </c>
      <c r="W774" s="137" t="str">
        <f t="shared" si="137"/>
        <v/>
      </c>
      <c r="X774" s="137" t="str">
        <f t="shared" si="138"/>
        <v/>
      </c>
      <c r="Y774" s="23" t="str">
        <f t="shared" si="133"/>
        <v/>
      </c>
      <c r="Z774" s="25" t="str">
        <f t="shared" si="134"/>
        <v/>
      </c>
      <c r="AA774" s="26" t="str">
        <f t="shared" si="135"/>
        <v/>
      </c>
      <c r="AB774" s="221" t="str">
        <f t="shared" si="136"/>
        <v/>
      </c>
      <c r="AC774" s="26" t="str">
        <f>IF(P774="","",('SEB Sheet'!$B$8*(AA774*P774)*(IF(C774="",1,C774))))</f>
        <v/>
      </c>
      <c r="AD774" s="158" t="str">
        <f>IF(P774="","",((AC774/'SEB Sheet'!$B$9*'SEB Sheet'!$B$5/1000*'SEB Sheet'!$B$7*'SEB Sheet'!$B$6))*1.055)</f>
        <v/>
      </c>
      <c r="AE774" s="146"/>
      <c r="AF774" s="146"/>
      <c r="AG774" s="147" t="str">
        <f>IF(B774="","",(VLOOKUP(B774,'Tree height category'!$A$2:$C$83,2,FALSE)))</f>
        <v/>
      </c>
      <c r="AH774" s="148" t="str">
        <f>IF(B774="","",(VLOOKUP(B774,'Tree height category'!$A$2:$C$83,3,FALSE)))</f>
        <v/>
      </c>
      <c r="AI774" s="161"/>
      <c r="AJ774" s="161"/>
      <c r="AK774" s="161"/>
      <c r="AL774" s="162" t="str">
        <f>IF(B774="","",(VLOOKUP(B774,'Tree height category'!$A$2:$G$77,7,FALSE)))</f>
        <v/>
      </c>
      <c r="AM774" s="163"/>
    </row>
    <row r="775" spans="1:39" x14ac:dyDescent="0.25">
      <c r="A775" s="154">
        <f t="shared" si="139"/>
        <v>769</v>
      </c>
      <c r="B775" s="203"/>
      <c r="C775" s="209"/>
      <c r="D775" s="208"/>
      <c r="E775" s="208"/>
      <c r="F775" s="208"/>
      <c r="G775" s="208"/>
      <c r="H775" s="208"/>
      <c r="I775" s="208"/>
      <c r="J775" s="208"/>
      <c r="K775" s="208"/>
      <c r="L775" s="208"/>
      <c r="M775" s="208"/>
      <c r="N775" s="207" t="str">
        <f>IF(V775="","",IF((VLOOKUP(V775,'Tree height category'!$E$2:$F$77,2,FALSE))=0,"",(VLOOKUP(V775,'Tree height category'!$E$2:$F$77,2,FALSE))))</f>
        <v/>
      </c>
      <c r="O775" s="207" t="str">
        <f>IF(B775="","",(IF('SEB Sheet'!B$11="","",VLOOKUP('SEB Sheet'!B$11,'IBRA %'!A$4:E$385,4,FALSE))))</f>
        <v/>
      </c>
      <c r="P775" s="27"/>
      <c r="Q775" s="136" t="str">
        <f t="shared" ref="Q775:Q838" si="140">IF(D775="","",(IF($D775&gt;(AH775*1.333333),4,($D775/AH775*3)))*1.25)</f>
        <v/>
      </c>
      <c r="R775" s="22">
        <f t="shared" ref="R775:R838" si="141">IF(E775&lt;=40,E775*0.08,(IF(E775&lt;=80,3.2+(E775-40)*0.04,(IF(E775&gt;80,4.8+(E775-80)*0.02," ")))))</f>
        <v>0</v>
      </c>
      <c r="S775" s="139" t="str">
        <f t="shared" ref="S775:S838" si="142">IF(F775="","",((100-$F775)*0.03))</f>
        <v/>
      </c>
      <c r="T775" s="39" t="str">
        <f t="shared" ref="T775:T838" si="143">IF(B775="","",(IF((G775*1+H775*4+I775*8)&lt;1,0,IF((AND((G775*1+H775*4+I775*8)&gt;=1,(G775*1+H775*4+I775*8)&lt;5)),1,IF((G775*1+H775*4+I775*8)&gt;=5,2))))*0.6)</f>
        <v/>
      </c>
      <c r="U775" s="137" t="str">
        <f t="shared" ref="U775:U838" si="144">IF(O775="","",((100-O775)*0.016))</f>
        <v/>
      </c>
      <c r="V775" s="24" t="str">
        <f>IF(B775="","",VLOOKUP(B775,'Tree height category'!$A$2:$E$83,5,FALSE))</f>
        <v/>
      </c>
      <c r="W775" s="137" t="str">
        <f t="shared" si="137"/>
        <v/>
      </c>
      <c r="X775" s="137" t="str">
        <f t="shared" si="138"/>
        <v/>
      </c>
      <c r="Y775" s="23" t="str">
        <f t="shared" ref="Y775:Y838" si="145">IF(B775="","",(((SUM(Q775,R775,S775,T775,W775,X775,U775))*SUM(Q775,R775,S775,T775,W775,X775,U775))*SUM(Q775,R775,S775,T775,W775,X775,U775))/55.5)</f>
        <v/>
      </c>
      <c r="Z775" s="25" t="str">
        <f t="shared" ref="Z775:Z838" si="146">IF(B775="","",(IF(Y775&lt;20,0.032,IF(AND(Y775&gt;=20,Y775&lt;30),0.048,IF(AND(Y775&gt;=30,Y775&lt;41),0.064,IF(AND(Y775&gt;=41,Y775&lt;61),0.08,IF(Y775&gt;=61,0.096,0)))))))</f>
        <v/>
      </c>
      <c r="AA775" s="26" t="str">
        <f t="shared" ref="AA775:AA838" si="147">IF(B775="","",IF(Y775&gt;155.3,15,(Y775*Z775)))</f>
        <v/>
      </c>
      <c r="AB775" s="221" t="str">
        <f t="shared" ref="AB775:AB838" si="148">IF(B775="","",(AA775*(IF(C775="",1,C775))))</f>
        <v/>
      </c>
      <c r="AC775" s="26" t="str">
        <f>IF(P775="","",('SEB Sheet'!$B$8*(AA775*P775)*(IF(C775="",1,C775))))</f>
        <v/>
      </c>
      <c r="AD775" s="158" t="str">
        <f>IF(P775="","",((AC775/'SEB Sheet'!$B$9*'SEB Sheet'!$B$5/1000*'SEB Sheet'!$B$7*'SEB Sheet'!$B$6))*1.055)</f>
        <v/>
      </c>
      <c r="AE775" s="146"/>
      <c r="AF775" s="146"/>
      <c r="AG775" s="147" t="str">
        <f>IF(B775="","",(VLOOKUP(B775,'Tree height category'!$A$2:$C$83,2,FALSE)))</f>
        <v/>
      </c>
      <c r="AH775" s="148" t="str">
        <f>IF(B775="","",(VLOOKUP(B775,'Tree height category'!$A$2:$C$83,3,FALSE)))</f>
        <v/>
      </c>
      <c r="AI775" s="161"/>
      <c r="AJ775" s="161"/>
      <c r="AK775" s="161"/>
      <c r="AL775" s="162" t="str">
        <f>IF(B775="","",(VLOOKUP(B775,'Tree height category'!$A$2:$G$77,7,FALSE)))</f>
        <v/>
      </c>
      <c r="AM775" s="163"/>
    </row>
    <row r="776" spans="1:39" x14ac:dyDescent="0.25">
      <c r="A776" s="154">
        <f t="shared" si="139"/>
        <v>770</v>
      </c>
      <c r="B776" s="203"/>
      <c r="C776" s="209"/>
      <c r="D776" s="208"/>
      <c r="E776" s="208"/>
      <c r="F776" s="208"/>
      <c r="G776" s="208"/>
      <c r="H776" s="208"/>
      <c r="I776" s="208"/>
      <c r="J776" s="208"/>
      <c r="K776" s="208"/>
      <c r="L776" s="208"/>
      <c r="M776" s="208"/>
      <c r="N776" s="207" t="str">
        <f>IF(V776="","",IF((VLOOKUP(V776,'Tree height category'!$E$2:$F$77,2,FALSE))=0,"",(VLOOKUP(V776,'Tree height category'!$E$2:$F$77,2,FALSE))))</f>
        <v/>
      </c>
      <c r="O776" s="207" t="str">
        <f>IF(B776="","",(IF('SEB Sheet'!B$11="","",VLOOKUP('SEB Sheet'!B$11,'IBRA %'!A$4:E$385,4,FALSE))))</f>
        <v/>
      </c>
      <c r="P776" s="27"/>
      <c r="Q776" s="136" t="str">
        <f t="shared" si="140"/>
        <v/>
      </c>
      <c r="R776" s="22">
        <f t="shared" si="141"/>
        <v>0</v>
      </c>
      <c r="S776" s="139" t="str">
        <f t="shared" si="142"/>
        <v/>
      </c>
      <c r="T776" s="39" t="str">
        <f t="shared" si="143"/>
        <v/>
      </c>
      <c r="U776" s="137" t="str">
        <f t="shared" si="144"/>
        <v/>
      </c>
      <c r="V776" s="24" t="str">
        <f>IF(B776="","",VLOOKUP(B776,'Tree height category'!$A$2:$E$83,5,FALSE))</f>
        <v/>
      </c>
      <c r="W776" s="137" t="str">
        <f t="shared" ref="W776:W839" si="149">IF(B776="","",IF((J776*0.125+K776*0.5+L776*4+M776*16)&lt;0.125,0,IF((J776*0.125+K776*0.5+L776*4+M776*16)&lt;0.5,0.6,IF((J776*0.125+K776*0.5+L776*4+M776*16)&lt;4,1,IF((J776*0.125+K776*0.5+L776*4+M776*16)&lt;16,1.4,IF((J776*0.125+K776*0.5+L776*4+M776*16)&gt;=16,1.8))))))</f>
        <v/>
      </c>
      <c r="X776" s="137" t="str">
        <f t="shared" ref="X776:X839" si="150">IF(B776="","",((IF(N776="R",1,IF(N776="V",2,IF(N776="E",3,0)))))*0.3)</f>
        <v/>
      </c>
      <c r="Y776" s="23" t="str">
        <f t="shared" si="145"/>
        <v/>
      </c>
      <c r="Z776" s="25" t="str">
        <f t="shared" si="146"/>
        <v/>
      </c>
      <c r="AA776" s="26" t="str">
        <f t="shared" si="147"/>
        <v/>
      </c>
      <c r="AB776" s="221" t="str">
        <f t="shared" si="148"/>
        <v/>
      </c>
      <c r="AC776" s="26" t="str">
        <f>IF(P776="","",('SEB Sheet'!$B$8*(AA776*P776)*(IF(C776="",1,C776))))</f>
        <v/>
      </c>
      <c r="AD776" s="158" t="str">
        <f>IF(P776="","",((AC776/'SEB Sheet'!$B$9*'SEB Sheet'!$B$5/1000*'SEB Sheet'!$B$7*'SEB Sheet'!$B$6))*1.055)</f>
        <v/>
      </c>
      <c r="AE776" s="146"/>
      <c r="AF776" s="146"/>
      <c r="AG776" s="147" t="str">
        <f>IF(B776="","",(VLOOKUP(B776,'Tree height category'!$A$2:$C$83,2,FALSE)))</f>
        <v/>
      </c>
      <c r="AH776" s="148" t="str">
        <f>IF(B776="","",(VLOOKUP(B776,'Tree height category'!$A$2:$C$83,3,FALSE)))</f>
        <v/>
      </c>
      <c r="AI776" s="161"/>
      <c r="AJ776" s="161"/>
      <c r="AK776" s="161"/>
      <c r="AL776" s="162" t="str">
        <f>IF(B776="","",(VLOOKUP(B776,'Tree height category'!$A$2:$G$77,7,FALSE)))</f>
        <v/>
      </c>
      <c r="AM776" s="163"/>
    </row>
    <row r="777" spans="1:39" x14ac:dyDescent="0.25">
      <c r="A777" s="154">
        <f t="shared" si="139"/>
        <v>771</v>
      </c>
      <c r="B777" s="203"/>
      <c r="C777" s="209"/>
      <c r="D777" s="208"/>
      <c r="E777" s="208"/>
      <c r="F777" s="208"/>
      <c r="G777" s="208"/>
      <c r="H777" s="208"/>
      <c r="I777" s="208"/>
      <c r="J777" s="208"/>
      <c r="K777" s="208"/>
      <c r="L777" s="208"/>
      <c r="M777" s="208"/>
      <c r="N777" s="207" t="str">
        <f>IF(V777="","",IF((VLOOKUP(V777,'Tree height category'!$E$2:$F$77,2,FALSE))=0,"",(VLOOKUP(V777,'Tree height category'!$E$2:$F$77,2,FALSE))))</f>
        <v/>
      </c>
      <c r="O777" s="207" t="str">
        <f>IF(B777="","",(IF('SEB Sheet'!B$11="","",VLOOKUP('SEB Sheet'!B$11,'IBRA %'!A$4:E$385,4,FALSE))))</f>
        <v/>
      </c>
      <c r="P777" s="27"/>
      <c r="Q777" s="136" t="str">
        <f t="shared" si="140"/>
        <v/>
      </c>
      <c r="R777" s="22">
        <f t="shared" si="141"/>
        <v>0</v>
      </c>
      <c r="S777" s="139" t="str">
        <f t="shared" si="142"/>
        <v/>
      </c>
      <c r="T777" s="39" t="str">
        <f t="shared" si="143"/>
        <v/>
      </c>
      <c r="U777" s="137" t="str">
        <f t="shared" si="144"/>
        <v/>
      </c>
      <c r="V777" s="24" t="str">
        <f>IF(B777="","",VLOOKUP(B777,'Tree height category'!$A$2:$E$83,5,FALSE))</f>
        <v/>
      </c>
      <c r="W777" s="137" t="str">
        <f t="shared" si="149"/>
        <v/>
      </c>
      <c r="X777" s="137" t="str">
        <f t="shared" si="150"/>
        <v/>
      </c>
      <c r="Y777" s="23" t="str">
        <f t="shared" si="145"/>
        <v/>
      </c>
      <c r="Z777" s="25" t="str">
        <f t="shared" si="146"/>
        <v/>
      </c>
      <c r="AA777" s="26" t="str">
        <f t="shared" si="147"/>
        <v/>
      </c>
      <c r="AB777" s="221" t="str">
        <f t="shared" si="148"/>
        <v/>
      </c>
      <c r="AC777" s="26" t="str">
        <f>IF(P777="","",('SEB Sheet'!$B$8*(AA777*P777)*(IF(C777="",1,C777))))</f>
        <v/>
      </c>
      <c r="AD777" s="158" t="str">
        <f>IF(P777="","",((AC777/'SEB Sheet'!$B$9*'SEB Sheet'!$B$5/1000*'SEB Sheet'!$B$7*'SEB Sheet'!$B$6))*1.055)</f>
        <v/>
      </c>
      <c r="AE777" s="146"/>
      <c r="AF777" s="146"/>
      <c r="AG777" s="147" t="str">
        <f>IF(B777="","",(VLOOKUP(B777,'Tree height category'!$A$2:$C$83,2,FALSE)))</f>
        <v/>
      </c>
      <c r="AH777" s="148" t="str">
        <f>IF(B777="","",(VLOOKUP(B777,'Tree height category'!$A$2:$C$83,3,FALSE)))</f>
        <v/>
      </c>
      <c r="AI777" s="161"/>
      <c r="AJ777" s="161"/>
      <c r="AK777" s="161"/>
      <c r="AL777" s="162" t="str">
        <f>IF(B777="","",(VLOOKUP(B777,'Tree height category'!$A$2:$G$77,7,FALSE)))</f>
        <v/>
      </c>
      <c r="AM777" s="163"/>
    </row>
    <row r="778" spans="1:39" x14ac:dyDescent="0.25">
      <c r="A778" s="154">
        <f t="shared" si="139"/>
        <v>772</v>
      </c>
      <c r="B778" s="203"/>
      <c r="C778" s="209"/>
      <c r="D778" s="208"/>
      <c r="E778" s="208"/>
      <c r="F778" s="208"/>
      <c r="G778" s="208"/>
      <c r="H778" s="208"/>
      <c r="I778" s="208"/>
      <c r="J778" s="208"/>
      <c r="K778" s="208"/>
      <c r="L778" s="208"/>
      <c r="M778" s="208"/>
      <c r="N778" s="207" t="str">
        <f>IF(V778="","",IF((VLOOKUP(V778,'Tree height category'!$E$2:$F$77,2,FALSE))=0,"",(VLOOKUP(V778,'Tree height category'!$E$2:$F$77,2,FALSE))))</f>
        <v/>
      </c>
      <c r="O778" s="207" t="str">
        <f>IF(B778="","",(IF('SEB Sheet'!B$11="","",VLOOKUP('SEB Sheet'!B$11,'IBRA %'!A$4:E$385,4,FALSE))))</f>
        <v/>
      </c>
      <c r="P778" s="27"/>
      <c r="Q778" s="136" t="str">
        <f t="shared" si="140"/>
        <v/>
      </c>
      <c r="R778" s="22">
        <f t="shared" si="141"/>
        <v>0</v>
      </c>
      <c r="S778" s="139" t="str">
        <f t="shared" si="142"/>
        <v/>
      </c>
      <c r="T778" s="39" t="str">
        <f t="shared" si="143"/>
        <v/>
      </c>
      <c r="U778" s="137" t="str">
        <f t="shared" si="144"/>
        <v/>
      </c>
      <c r="V778" s="24" t="str">
        <f>IF(B778="","",VLOOKUP(B778,'Tree height category'!$A$2:$E$83,5,FALSE))</f>
        <v/>
      </c>
      <c r="W778" s="137" t="str">
        <f t="shared" si="149"/>
        <v/>
      </c>
      <c r="X778" s="137" t="str">
        <f t="shared" si="150"/>
        <v/>
      </c>
      <c r="Y778" s="23" t="str">
        <f t="shared" si="145"/>
        <v/>
      </c>
      <c r="Z778" s="25" t="str">
        <f t="shared" si="146"/>
        <v/>
      </c>
      <c r="AA778" s="26" t="str">
        <f t="shared" si="147"/>
        <v/>
      </c>
      <c r="AB778" s="221" t="str">
        <f t="shared" si="148"/>
        <v/>
      </c>
      <c r="AC778" s="26" t="str">
        <f>IF(P778="","",('SEB Sheet'!$B$8*(AA778*P778)*(IF(C778="",1,C778))))</f>
        <v/>
      </c>
      <c r="AD778" s="158" t="str">
        <f>IF(P778="","",((AC778/'SEB Sheet'!$B$9*'SEB Sheet'!$B$5/1000*'SEB Sheet'!$B$7*'SEB Sheet'!$B$6))*1.055)</f>
        <v/>
      </c>
      <c r="AE778" s="146"/>
      <c r="AF778" s="146"/>
      <c r="AG778" s="147" t="str">
        <f>IF(B778="","",(VLOOKUP(B778,'Tree height category'!$A$2:$C$83,2,FALSE)))</f>
        <v/>
      </c>
      <c r="AH778" s="148" t="str">
        <f>IF(B778="","",(VLOOKUP(B778,'Tree height category'!$A$2:$C$83,3,FALSE)))</f>
        <v/>
      </c>
      <c r="AI778" s="161"/>
      <c r="AJ778" s="161"/>
      <c r="AK778" s="161"/>
      <c r="AL778" s="162" t="str">
        <f>IF(B778="","",(VLOOKUP(B778,'Tree height category'!$A$2:$G$77,7,FALSE)))</f>
        <v/>
      </c>
      <c r="AM778" s="163"/>
    </row>
    <row r="779" spans="1:39" x14ac:dyDescent="0.25">
      <c r="A779" s="154">
        <f t="shared" si="139"/>
        <v>773</v>
      </c>
      <c r="B779" s="203"/>
      <c r="C779" s="209"/>
      <c r="D779" s="208"/>
      <c r="E779" s="208"/>
      <c r="F779" s="208"/>
      <c r="G779" s="208"/>
      <c r="H779" s="208"/>
      <c r="I779" s="208"/>
      <c r="J779" s="208"/>
      <c r="K779" s="208"/>
      <c r="L779" s="208"/>
      <c r="M779" s="208"/>
      <c r="N779" s="207" t="str">
        <f>IF(V779="","",IF((VLOOKUP(V779,'Tree height category'!$E$2:$F$77,2,FALSE))=0,"",(VLOOKUP(V779,'Tree height category'!$E$2:$F$77,2,FALSE))))</f>
        <v/>
      </c>
      <c r="O779" s="207" t="str">
        <f>IF(B779="","",(IF('SEB Sheet'!B$11="","",VLOOKUP('SEB Sheet'!B$11,'IBRA %'!A$4:E$385,4,FALSE))))</f>
        <v/>
      </c>
      <c r="P779" s="27"/>
      <c r="Q779" s="136" t="str">
        <f t="shared" si="140"/>
        <v/>
      </c>
      <c r="R779" s="22">
        <f t="shared" si="141"/>
        <v>0</v>
      </c>
      <c r="S779" s="139" t="str">
        <f t="shared" si="142"/>
        <v/>
      </c>
      <c r="T779" s="39" t="str">
        <f t="shared" si="143"/>
        <v/>
      </c>
      <c r="U779" s="137" t="str">
        <f t="shared" si="144"/>
        <v/>
      </c>
      <c r="V779" s="24" t="str">
        <f>IF(B779="","",VLOOKUP(B779,'Tree height category'!$A$2:$E$83,5,FALSE))</f>
        <v/>
      </c>
      <c r="W779" s="137" t="str">
        <f t="shared" si="149"/>
        <v/>
      </c>
      <c r="X779" s="137" t="str">
        <f t="shared" si="150"/>
        <v/>
      </c>
      <c r="Y779" s="23" t="str">
        <f t="shared" si="145"/>
        <v/>
      </c>
      <c r="Z779" s="25" t="str">
        <f t="shared" si="146"/>
        <v/>
      </c>
      <c r="AA779" s="26" t="str">
        <f t="shared" si="147"/>
        <v/>
      </c>
      <c r="AB779" s="221" t="str">
        <f t="shared" si="148"/>
        <v/>
      </c>
      <c r="AC779" s="26" t="str">
        <f>IF(P779="","",('SEB Sheet'!$B$8*(AA779*P779)*(IF(C779="",1,C779))))</f>
        <v/>
      </c>
      <c r="AD779" s="158" t="str">
        <f>IF(P779="","",((AC779/'SEB Sheet'!$B$9*'SEB Sheet'!$B$5/1000*'SEB Sheet'!$B$7*'SEB Sheet'!$B$6))*1.055)</f>
        <v/>
      </c>
      <c r="AE779" s="146"/>
      <c r="AF779" s="146"/>
      <c r="AG779" s="147" t="str">
        <f>IF(B779="","",(VLOOKUP(B779,'Tree height category'!$A$2:$C$83,2,FALSE)))</f>
        <v/>
      </c>
      <c r="AH779" s="148" t="str">
        <f>IF(B779="","",(VLOOKUP(B779,'Tree height category'!$A$2:$C$83,3,FALSE)))</f>
        <v/>
      </c>
      <c r="AI779" s="161"/>
      <c r="AJ779" s="161"/>
      <c r="AK779" s="161"/>
      <c r="AL779" s="162" t="str">
        <f>IF(B779="","",(VLOOKUP(B779,'Tree height category'!$A$2:$G$77,7,FALSE)))</f>
        <v/>
      </c>
      <c r="AM779" s="163"/>
    </row>
    <row r="780" spans="1:39" x14ac:dyDescent="0.25">
      <c r="A780" s="154">
        <f t="shared" si="139"/>
        <v>774</v>
      </c>
      <c r="B780" s="203"/>
      <c r="C780" s="209"/>
      <c r="D780" s="208"/>
      <c r="E780" s="208"/>
      <c r="F780" s="208"/>
      <c r="G780" s="208"/>
      <c r="H780" s="208"/>
      <c r="I780" s="208"/>
      <c r="J780" s="208"/>
      <c r="K780" s="208"/>
      <c r="L780" s="208"/>
      <c r="M780" s="208"/>
      <c r="N780" s="207" t="str">
        <f>IF(V780="","",IF((VLOOKUP(V780,'Tree height category'!$E$2:$F$77,2,FALSE))=0,"",(VLOOKUP(V780,'Tree height category'!$E$2:$F$77,2,FALSE))))</f>
        <v/>
      </c>
      <c r="O780" s="207" t="str">
        <f>IF(B780="","",(IF('SEB Sheet'!B$11="","",VLOOKUP('SEB Sheet'!B$11,'IBRA %'!A$4:E$385,4,FALSE))))</f>
        <v/>
      </c>
      <c r="P780" s="27"/>
      <c r="Q780" s="136" t="str">
        <f t="shared" si="140"/>
        <v/>
      </c>
      <c r="R780" s="22">
        <f t="shared" si="141"/>
        <v>0</v>
      </c>
      <c r="S780" s="139" t="str">
        <f t="shared" si="142"/>
        <v/>
      </c>
      <c r="T780" s="39" t="str">
        <f t="shared" si="143"/>
        <v/>
      </c>
      <c r="U780" s="137" t="str">
        <f t="shared" si="144"/>
        <v/>
      </c>
      <c r="V780" s="24" t="str">
        <f>IF(B780="","",VLOOKUP(B780,'Tree height category'!$A$2:$E$83,5,FALSE))</f>
        <v/>
      </c>
      <c r="W780" s="137" t="str">
        <f t="shared" si="149"/>
        <v/>
      </c>
      <c r="X780" s="137" t="str">
        <f t="shared" si="150"/>
        <v/>
      </c>
      <c r="Y780" s="23" t="str">
        <f t="shared" si="145"/>
        <v/>
      </c>
      <c r="Z780" s="25" t="str">
        <f t="shared" si="146"/>
        <v/>
      </c>
      <c r="AA780" s="26" t="str">
        <f t="shared" si="147"/>
        <v/>
      </c>
      <c r="AB780" s="221" t="str">
        <f t="shared" si="148"/>
        <v/>
      </c>
      <c r="AC780" s="26" t="str">
        <f>IF(P780="","",('SEB Sheet'!$B$8*(AA780*P780)*(IF(C780="",1,C780))))</f>
        <v/>
      </c>
      <c r="AD780" s="158" t="str">
        <f>IF(P780="","",((AC780/'SEB Sheet'!$B$9*'SEB Sheet'!$B$5/1000*'SEB Sheet'!$B$7*'SEB Sheet'!$B$6))*1.055)</f>
        <v/>
      </c>
      <c r="AE780" s="146"/>
      <c r="AF780" s="146"/>
      <c r="AG780" s="147" t="str">
        <f>IF(B780="","",(VLOOKUP(B780,'Tree height category'!$A$2:$C$83,2,FALSE)))</f>
        <v/>
      </c>
      <c r="AH780" s="148" t="str">
        <f>IF(B780="","",(VLOOKUP(B780,'Tree height category'!$A$2:$C$83,3,FALSE)))</f>
        <v/>
      </c>
      <c r="AI780" s="161"/>
      <c r="AJ780" s="161"/>
      <c r="AK780" s="161"/>
      <c r="AL780" s="162" t="str">
        <f>IF(B780="","",(VLOOKUP(B780,'Tree height category'!$A$2:$G$77,7,FALSE)))</f>
        <v/>
      </c>
      <c r="AM780" s="163"/>
    </row>
    <row r="781" spans="1:39" x14ac:dyDescent="0.25">
      <c r="A781" s="154">
        <f t="shared" si="139"/>
        <v>775</v>
      </c>
      <c r="B781" s="203"/>
      <c r="C781" s="209"/>
      <c r="D781" s="208"/>
      <c r="E781" s="208"/>
      <c r="F781" s="208"/>
      <c r="G781" s="208"/>
      <c r="H781" s="208"/>
      <c r="I781" s="208"/>
      <c r="J781" s="208"/>
      <c r="K781" s="208"/>
      <c r="L781" s="208"/>
      <c r="M781" s="208"/>
      <c r="N781" s="207" t="str">
        <f>IF(V781="","",IF((VLOOKUP(V781,'Tree height category'!$E$2:$F$77,2,FALSE))=0,"",(VLOOKUP(V781,'Tree height category'!$E$2:$F$77,2,FALSE))))</f>
        <v/>
      </c>
      <c r="O781" s="207" t="str">
        <f>IF(B781="","",(IF('SEB Sheet'!B$11="","",VLOOKUP('SEB Sheet'!B$11,'IBRA %'!A$4:E$385,4,FALSE))))</f>
        <v/>
      </c>
      <c r="P781" s="27"/>
      <c r="Q781" s="136" t="str">
        <f t="shared" si="140"/>
        <v/>
      </c>
      <c r="R781" s="22">
        <f t="shared" si="141"/>
        <v>0</v>
      </c>
      <c r="S781" s="139" t="str">
        <f t="shared" si="142"/>
        <v/>
      </c>
      <c r="T781" s="39" t="str">
        <f t="shared" si="143"/>
        <v/>
      </c>
      <c r="U781" s="137" t="str">
        <f t="shared" si="144"/>
        <v/>
      </c>
      <c r="V781" s="24" t="str">
        <f>IF(B781="","",VLOOKUP(B781,'Tree height category'!$A$2:$E$83,5,FALSE))</f>
        <v/>
      </c>
      <c r="W781" s="137" t="str">
        <f t="shared" si="149"/>
        <v/>
      </c>
      <c r="X781" s="137" t="str">
        <f t="shared" si="150"/>
        <v/>
      </c>
      <c r="Y781" s="23" t="str">
        <f t="shared" si="145"/>
        <v/>
      </c>
      <c r="Z781" s="25" t="str">
        <f t="shared" si="146"/>
        <v/>
      </c>
      <c r="AA781" s="26" t="str">
        <f t="shared" si="147"/>
        <v/>
      </c>
      <c r="AB781" s="221" t="str">
        <f t="shared" si="148"/>
        <v/>
      </c>
      <c r="AC781" s="26" t="str">
        <f>IF(P781="","",('SEB Sheet'!$B$8*(AA781*P781)*(IF(C781="",1,C781))))</f>
        <v/>
      </c>
      <c r="AD781" s="158" t="str">
        <f>IF(P781="","",((AC781/'SEB Sheet'!$B$9*'SEB Sheet'!$B$5/1000*'SEB Sheet'!$B$7*'SEB Sheet'!$B$6))*1.055)</f>
        <v/>
      </c>
      <c r="AE781" s="146"/>
      <c r="AF781" s="146"/>
      <c r="AG781" s="147" t="str">
        <f>IF(B781="","",(VLOOKUP(B781,'Tree height category'!$A$2:$C$83,2,FALSE)))</f>
        <v/>
      </c>
      <c r="AH781" s="148" t="str">
        <f>IF(B781="","",(VLOOKUP(B781,'Tree height category'!$A$2:$C$83,3,FALSE)))</f>
        <v/>
      </c>
      <c r="AI781" s="161"/>
      <c r="AJ781" s="161"/>
      <c r="AK781" s="161"/>
      <c r="AL781" s="162" t="str">
        <f>IF(B781="","",(VLOOKUP(B781,'Tree height category'!$A$2:$G$77,7,FALSE)))</f>
        <v/>
      </c>
      <c r="AM781" s="163"/>
    </row>
    <row r="782" spans="1:39" x14ac:dyDescent="0.25">
      <c r="A782" s="154">
        <f t="shared" si="139"/>
        <v>776</v>
      </c>
      <c r="B782" s="203"/>
      <c r="C782" s="209"/>
      <c r="D782" s="208"/>
      <c r="E782" s="208"/>
      <c r="F782" s="208"/>
      <c r="G782" s="208"/>
      <c r="H782" s="208"/>
      <c r="I782" s="208"/>
      <c r="J782" s="208"/>
      <c r="K782" s="208"/>
      <c r="L782" s="208"/>
      <c r="M782" s="208"/>
      <c r="N782" s="207" t="str">
        <f>IF(V782="","",IF((VLOOKUP(V782,'Tree height category'!$E$2:$F$77,2,FALSE))=0,"",(VLOOKUP(V782,'Tree height category'!$E$2:$F$77,2,FALSE))))</f>
        <v/>
      </c>
      <c r="O782" s="207" t="str">
        <f>IF(B782="","",(IF('SEB Sheet'!B$11="","",VLOOKUP('SEB Sheet'!B$11,'IBRA %'!A$4:E$385,4,FALSE))))</f>
        <v/>
      </c>
      <c r="P782" s="27"/>
      <c r="Q782" s="136" t="str">
        <f t="shared" si="140"/>
        <v/>
      </c>
      <c r="R782" s="22">
        <f t="shared" si="141"/>
        <v>0</v>
      </c>
      <c r="S782" s="139" t="str">
        <f t="shared" si="142"/>
        <v/>
      </c>
      <c r="T782" s="39" t="str">
        <f t="shared" si="143"/>
        <v/>
      </c>
      <c r="U782" s="137" t="str">
        <f t="shared" si="144"/>
        <v/>
      </c>
      <c r="V782" s="24" t="str">
        <f>IF(B782="","",VLOOKUP(B782,'Tree height category'!$A$2:$E$83,5,FALSE))</f>
        <v/>
      </c>
      <c r="W782" s="137" t="str">
        <f t="shared" si="149"/>
        <v/>
      </c>
      <c r="X782" s="137" t="str">
        <f t="shared" si="150"/>
        <v/>
      </c>
      <c r="Y782" s="23" t="str">
        <f t="shared" si="145"/>
        <v/>
      </c>
      <c r="Z782" s="25" t="str">
        <f t="shared" si="146"/>
        <v/>
      </c>
      <c r="AA782" s="26" t="str">
        <f t="shared" si="147"/>
        <v/>
      </c>
      <c r="AB782" s="221" t="str">
        <f t="shared" si="148"/>
        <v/>
      </c>
      <c r="AC782" s="26" t="str">
        <f>IF(P782="","",('SEB Sheet'!$B$8*(AA782*P782)*(IF(C782="",1,C782))))</f>
        <v/>
      </c>
      <c r="AD782" s="158" t="str">
        <f>IF(P782="","",((AC782/'SEB Sheet'!$B$9*'SEB Sheet'!$B$5/1000*'SEB Sheet'!$B$7*'SEB Sheet'!$B$6))*1.055)</f>
        <v/>
      </c>
      <c r="AE782" s="146"/>
      <c r="AF782" s="146"/>
      <c r="AG782" s="147" t="str">
        <f>IF(B782="","",(VLOOKUP(B782,'Tree height category'!$A$2:$C$83,2,FALSE)))</f>
        <v/>
      </c>
      <c r="AH782" s="148" t="str">
        <f>IF(B782="","",(VLOOKUP(B782,'Tree height category'!$A$2:$C$83,3,FALSE)))</f>
        <v/>
      </c>
      <c r="AI782" s="161"/>
      <c r="AJ782" s="161"/>
      <c r="AK782" s="161"/>
      <c r="AL782" s="162" t="str">
        <f>IF(B782="","",(VLOOKUP(B782,'Tree height category'!$A$2:$G$77,7,FALSE)))</f>
        <v/>
      </c>
      <c r="AM782" s="163"/>
    </row>
    <row r="783" spans="1:39" x14ac:dyDescent="0.25">
      <c r="A783" s="154">
        <f t="shared" si="139"/>
        <v>777</v>
      </c>
      <c r="B783" s="203"/>
      <c r="C783" s="209"/>
      <c r="D783" s="208"/>
      <c r="E783" s="208"/>
      <c r="F783" s="208"/>
      <c r="G783" s="208"/>
      <c r="H783" s="208"/>
      <c r="I783" s="208"/>
      <c r="J783" s="208"/>
      <c r="K783" s="208"/>
      <c r="L783" s="208"/>
      <c r="M783" s="208"/>
      <c r="N783" s="207" t="str">
        <f>IF(V783="","",IF((VLOOKUP(V783,'Tree height category'!$E$2:$F$77,2,FALSE))=0,"",(VLOOKUP(V783,'Tree height category'!$E$2:$F$77,2,FALSE))))</f>
        <v/>
      </c>
      <c r="O783" s="207" t="str">
        <f>IF(B783="","",(IF('SEB Sheet'!B$11="","",VLOOKUP('SEB Sheet'!B$11,'IBRA %'!A$4:E$385,4,FALSE))))</f>
        <v/>
      </c>
      <c r="P783" s="27"/>
      <c r="Q783" s="136" t="str">
        <f t="shared" si="140"/>
        <v/>
      </c>
      <c r="R783" s="22">
        <f t="shared" si="141"/>
        <v>0</v>
      </c>
      <c r="S783" s="139" t="str">
        <f t="shared" si="142"/>
        <v/>
      </c>
      <c r="T783" s="39" t="str">
        <f t="shared" si="143"/>
        <v/>
      </c>
      <c r="U783" s="137" t="str">
        <f t="shared" si="144"/>
        <v/>
      </c>
      <c r="V783" s="24" t="str">
        <f>IF(B783="","",VLOOKUP(B783,'Tree height category'!$A$2:$E$83,5,FALSE))</f>
        <v/>
      </c>
      <c r="W783" s="137" t="str">
        <f t="shared" si="149"/>
        <v/>
      </c>
      <c r="X783" s="137" t="str">
        <f t="shared" si="150"/>
        <v/>
      </c>
      <c r="Y783" s="23" t="str">
        <f t="shared" si="145"/>
        <v/>
      </c>
      <c r="Z783" s="25" t="str">
        <f t="shared" si="146"/>
        <v/>
      </c>
      <c r="AA783" s="26" t="str">
        <f t="shared" si="147"/>
        <v/>
      </c>
      <c r="AB783" s="221" t="str">
        <f t="shared" si="148"/>
        <v/>
      </c>
      <c r="AC783" s="26" t="str">
        <f>IF(P783="","",('SEB Sheet'!$B$8*(AA783*P783)*(IF(C783="",1,C783))))</f>
        <v/>
      </c>
      <c r="AD783" s="158" t="str">
        <f>IF(P783="","",((AC783/'SEB Sheet'!$B$9*'SEB Sheet'!$B$5/1000*'SEB Sheet'!$B$7*'SEB Sheet'!$B$6))*1.055)</f>
        <v/>
      </c>
      <c r="AE783" s="146"/>
      <c r="AF783" s="146"/>
      <c r="AG783" s="147" t="str">
        <f>IF(B783="","",(VLOOKUP(B783,'Tree height category'!$A$2:$C$83,2,FALSE)))</f>
        <v/>
      </c>
      <c r="AH783" s="148" t="str">
        <f>IF(B783="","",(VLOOKUP(B783,'Tree height category'!$A$2:$C$83,3,FALSE)))</f>
        <v/>
      </c>
      <c r="AI783" s="161"/>
      <c r="AJ783" s="161"/>
      <c r="AK783" s="161"/>
      <c r="AL783" s="162" t="str">
        <f>IF(B783="","",(VLOOKUP(B783,'Tree height category'!$A$2:$G$77,7,FALSE)))</f>
        <v/>
      </c>
      <c r="AM783" s="163"/>
    </row>
    <row r="784" spans="1:39" x14ac:dyDescent="0.25">
      <c r="A784" s="154">
        <f t="shared" si="139"/>
        <v>778</v>
      </c>
      <c r="B784" s="203"/>
      <c r="C784" s="209"/>
      <c r="D784" s="208"/>
      <c r="E784" s="208"/>
      <c r="F784" s="208"/>
      <c r="G784" s="208"/>
      <c r="H784" s="208"/>
      <c r="I784" s="208"/>
      <c r="J784" s="208"/>
      <c r="K784" s="208"/>
      <c r="L784" s="208"/>
      <c r="M784" s="208"/>
      <c r="N784" s="207" t="str">
        <f>IF(V784="","",IF((VLOOKUP(V784,'Tree height category'!$E$2:$F$77,2,FALSE))=0,"",(VLOOKUP(V784,'Tree height category'!$E$2:$F$77,2,FALSE))))</f>
        <v/>
      </c>
      <c r="O784" s="207" t="str">
        <f>IF(B784="","",(IF('SEB Sheet'!B$11="","",VLOOKUP('SEB Sheet'!B$11,'IBRA %'!A$4:E$385,4,FALSE))))</f>
        <v/>
      </c>
      <c r="P784" s="27"/>
      <c r="Q784" s="136" t="str">
        <f t="shared" si="140"/>
        <v/>
      </c>
      <c r="R784" s="22">
        <f t="shared" si="141"/>
        <v>0</v>
      </c>
      <c r="S784" s="139" t="str">
        <f t="shared" si="142"/>
        <v/>
      </c>
      <c r="T784" s="39" t="str">
        <f t="shared" si="143"/>
        <v/>
      </c>
      <c r="U784" s="137" t="str">
        <f t="shared" si="144"/>
        <v/>
      </c>
      <c r="V784" s="24" t="str">
        <f>IF(B784="","",VLOOKUP(B784,'Tree height category'!$A$2:$E$83,5,FALSE))</f>
        <v/>
      </c>
      <c r="W784" s="137" t="str">
        <f t="shared" si="149"/>
        <v/>
      </c>
      <c r="X784" s="137" t="str">
        <f t="shared" si="150"/>
        <v/>
      </c>
      <c r="Y784" s="23" t="str">
        <f t="shared" si="145"/>
        <v/>
      </c>
      <c r="Z784" s="25" t="str">
        <f t="shared" si="146"/>
        <v/>
      </c>
      <c r="AA784" s="26" t="str">
        <f t="shared" si="147"/>
        <v/>
      </c>
      <c r="AB784" s="221" t="str">
        <f t="shared" si="148"/>
        <v/>
      </c>
      <c r="AC784" s="26" t="str">
        <f>IF(P784="","",('SEB Sheet'!$B$8*(AA784*P784)*(IF(C784="",1,C784))))</f>
        <v/>
      </c>
      <c r="AD784" s="158" t="str">
        <f>IF(P784="","",((AC784/'SEB Sheet'!$B$9*'SEB Sheet'!$B$5/1000*'SEB Sheet'!$B$7*'SEB Sheet'!$B$6))*1.055)</f>
        <v/>
      </c>
      <c r="AE784" s="146"/>
      <c r="AF784" s="146"/>
      <c r="AG784" s="147" t="str">
        <f>IF(B784="","",(VLOOKUP(B784,'Tree height category'!$A$2:$C$83,2,FALSE)))</f>
        <v/>
      </c>
      <c r="AH784" s="148" t="str">
        <f>IF(B784="","",(VLOOKUP(B784,'Tree height category'!$A$2:$C$83,3,FALSE)))</f>
        <v/>
      </c>
      <c r="AI784" s="161"/>
      <c r="AJ784" s="161"/>
      <c r="AK784" s="161"/>
      <c r="AL784" s="162" t="str">
        <f>IF(B784="","",(VLOOKUP(B784,'Tree height category'!$A$2:$G$77,7,FALSE)))</f>
        <v/>
      </c>
      <c r="AM784" s="163"/>
    </row>
    <row r="785" spans="1:39" x14ac:dyDescent="0.25">
      <c r="A785" s="154">
        <f t="shared" si="139"/>
        <v>779</v>
      </c>
      <c r="B785" s="203"/>
      <c r="C785" s="209"/>
      <c r="D785" s="208"/>
      <c r="E785" s="208"/>
      <c r="F785" s="208"/>
      <c r="G785" s="208"/>
      <c r="H785" s="208"/>
      <c r="I785" s="208"/>
      <c r="J785" s="208"/>
      <c r="K785" s="208"/>
      <c r="L785" s="208"/>
      <c r="M785" s="208"/>
      <c r="N785" s="207" t="str">
        <f>IF(V785="","",IF((VLOOKUP(V785,'Tree height category'!$E$2:$F$77,2,FALSE))=0,"",(VLOOKUP(V785,'Tree height category'!$E$2:$F$77,2,FALSE))))</f>
        <v/>
      </c>
      <c r="O785" s="207" t="str">
        <f>IF(B785="","",(IF('SEB Sheet'!B$11="","",VLOOKUP('SEB Sheet'!B$11,'IBRA %'!A$4:E$385,4,FALSE))))</f>
        <v/>
      </c>
      <c r="P785" s="27"/>
      <c r="Q785" s="136" t="str">
        <f t="shared" si="140"/>
        <v/>
      </c>
      <c r="R785" s="22">
        <f t="shared" si="141"/>
        <v>0</v>
      </c>
      <c r="S785" s="139" t="str">
        <f t="shared" si="142"/>
        <v/>
      </c>
      <c r="T785" s="39" t="str">
        <f t="shared" si="143"/>
        <v/>
      </c>
      <c r="U785" s="137" t="str">
        <f t="shared" si="144"/>
        <v/>
      </c>
      <c r="V785" s="24" t="str">
        <f>IF(B785="","",VLOOKUP(B785,'Tree height category'!$A$2:$E$83,5,FALSE))</f>
        <v/>
      </c>
      <c r="W785" s="137" t="str">
        <f t="shared" si="149"/>
        <v/>
      </c>
      <c r="X785" s="137" t="str">
        <f t="shared" si="150"/>
        <v/>
      </c>
      <c r="Y785" s="23" t="str">
        <f t="shared" si="145"/>
        <v/>
      </c>
      <c r="Z785" s="25" t="str">
        <f t="shared" si="146"/>
        <v/>
      </c>
      <c r="AA785" s="26" t="str">
        <f t="shared" si="147"/>
        <v/>
      </c>
      <c r="AB785" s="221" t="str">
        <f t="shared" si="148"/>
        <v/>
      </c>
      <c r="AC785" s="26" t="str">
        <f>IF(P785="","",('SEB Sheet'!$B$8*(AA785*P785)*(IF(C785="",1,C785))))</f>
        <v/>
      </c>
      <c r="AD785" s="158" t="str">
        <f>IF(P785="","",((AC785/'SEB Sheet'!$B$9*'SEB Sheet'!$B$5/1000*'SEB Sheet'!$B$7*'SEB Sheet'!$B$6))*1.055)</f>
        <v/>
      </c>
      <c r="AE785" s="146"/>
      <c r="AF785" s="146"/>
      <c r="AG785" s="147" t="str">
        <f>IF(B785="","",(VLOOKUP(B785,'Tree height category'!$A$2:$C$83,2,FALSE)))</f>
        <v/>
      </c>
      <c r="AH785" s="148" t="str">
        <f>IF(B785="","",(VLOOKUP(B785,'Tree height category'!$A$2:$C$83,3,FALSE)))</f>
        <v/>
      </c>
      <c r="AI785" s="161"/>
      <c r="AJ785" s="161"/>
      <c r="AK785" s="161"/>
      <c r="AL785" s="162" t="str">
        <f>IF(B785="","",(VLOOKUP(B785,'Tree height category'!$A$2:$G$77,7,FALSE)))</f>
        <v/>
      </c>
      <c r="AM785" s="163"/>
    </row>
    <row r="786" spans="1:39" x14ac:dyDescent="0.25">
      <c r="A786" s="154">
        <f t="shared" si="139"/>
        <v>780</v>
      </c>
      <c r="B786" s="203"/>
      <c r="C786" s="209"/>
      <c r="D786" s="208"/>
      <c r="E786" s="208"/>
      <c r="F786" s="208"/>
      <c r="G786" s="208"/>
      <c r="H786" s="208"/>
      <c r="I786" s="208"/>
      <c r="J786" s="208"/>
      <c r="K786" s="208"/>
      <c r="L786" s="208"/>
      <c r="M786" s="208"/>
      <c r="N786" s="207" t="str">
        <f>IF(V786="","",IF((VLOOKUP(V786,'Tree height category'!$E$2:$F$77,2,FALSE))=0,"",(VLOOKUP(V786,'Tree height category'!$E$2:$F$77,2,FALSE))))</f>
        <v/>
      </c>
      <c r="O786" s="207" t="str">
        <f>IF(B786="","",(IF('SEB Sheet'!B$11="","",VLOOKUP('SEB Sheet'!B$11,'IBRA %'!A$4:E$385,4,FALSE))))</f>
        <v/>
      </c>
      <c r="P786" s="27"/>
      <c r="Q786" s="136" t="str">
        <f t="shared" si="140"/>
        <v/>
      </c>
      <c r="R786" s="22">
        <f t="shared" si="141"/>
        <v>0</v>
      </c>
      <c r="S786" s="139" t="str">
        <f t="shared" si="142"/>
        <v/>
      </c>
      <c r="T786" s="39" t="str">
        <f t="shared" si="143"/>
        <v/>
      </c>
      <c r="U786" s="137" t="str">
        <f t="shared" si="144"/>
        <v/>
      </c>
      <c r="V786" s="24" t="str">
        <f>IF(B786="","",VLOOKUP(B786,'Tree height category'!$A$2:$E$83,5,FALSE))</f>
        <v/>
      </c>
      <c r="W786" s="137" t="str">
        <f t="shared" si="149"/>
        <v/>
      </c>
      <c r="X786" s="137" t="str">
        <f t="shared" si="150"/>
        <v/>
      </c>
      <c r="Y786" s="23" t="str">
        <f t="shared" si="145"/>
        <v/>
      </c>
      <c r="Z786" s="25" t="str">
        <f t="shared" si="146"/>
        <v/>
      </c>
      <c r="AA786" s="26" t="str">
        <f t="shared" si="147"/>
        <v/>
      </c>
      <c r="AB786" s="221" t="str">
        <f t="shared" si="148"/>
        <v/>
      </c>
      <c r="AC786" s="26" t="str">
        <f>IF(P786="","",('SEB Sheet'!$B$8*(AA786*P786)*(IF(C786="",1,C786))))</f>
        <v/>
      </c>
      <c r="AD786" s="158" t="str">
        <f>IF(P786="","",((AC786/'SEB Sheet'!$B$9*'SEB Sheet'!$B$5/1000*'SEB Sheet'!$B$7*'SEB Sheet'!$B$6))*1.055)</f>
        <v/>
      </c>
      <c r="AE786" s="146"/>
      <c r="AF786" s="146"/>
      <c r="AG786" s="147" t="str">
        <f>IF(B786="","",(VLOOKUP(B786,'Tree height category'!$A$2:$C$83,2,FALSE)))</f>
        <v/>
      </c>
      <c r="AH786" s="148" t="str">
        <f>IF(B786="","",(VLOOKUP(B786,'Tree height category'!$A$2:$C$83,3,FALSE)))</f>
        <v/>
      </c>
      <c r="AI786" s="161"/>
      <c r="AJ786" s="161"/>
      <c r="AK786" s="161"/>
      <c r="AL786" s="162" t="str">
        <f>IF(B786="","",(VLOOKUP(B786,'Tree height category'!$A$2:$G$77,7,FALSE)))</f>
        <v/>
      </c>
      <c r="AM786" s="163"/>
    </row>
    <row r="787" spans="1:39" x14ac:dyDescent="0.25">
      <c r="A787" s="154">
        <f t="shared" si="139"/>
        <v>781</v>
      </c>
      <c r="B787" s="203"/>
      <c r="C787" s="209"/>
      <c r="D787" s="208"/>
      <c r="E787" s="208"/>
      <c r="F787" s="208"/>
      <c r="G787" s="208"/>
      <c r="H787" s="208"/>
      <c r="I787" s="208"/>
      <c r="J787" s="208"/>
      <c r="K787" s="208"/>
      <c r="L787" s="208"/>
      <c r="M787" s="208"/>
      <c r="N787" s="207" t="str">
        <f>IF(V787="","",IF((VLOOKUP(V787,'Tree height category'!$E$2:$F$77,2,FALSE))=0,"",(VLOOKUP(V787,'Tree height category'!$E$2:$F$77,2,FALSE))))</f>
        <v/>
      </c>
      <c r="O787" s="207" t="str">
        <f>IF(B787="","",(IF('SEB Sheet'!B$11="","",VLOOKUP('SEB Sheet'!B$11,'IBRA %'!A$4:E$385,4,FALSE))))</f>
        <v/>
      </c>
      <c r="P787" s="27"/>
      <c r="Q787" s="136" t="str">
        <f t="shared" si="140"/>
        <v/>
      </c>
      <c r="R787" s="22">
        <f t="shared" si="141"/>
        <v>0</v>
      </c>
      <c r="S787" s="139" t="str">
        <f t="shared" si="142"/>
        <v/>
      </c>
      <c r="T787" s="39" t="str">
        <f t="shared" si="143"/>
        <v/>
      </c>
      <c r="U787" s="137" t="str">
        <f t="shared" si="144"/>
        <v/>
      </c>
      <c r="V787" s="24" t="str">
        <f>IF(B787="","",VLOOKUP(B787,'Tree height category'!$A$2:$E$83,5,FALSE))</f>
        <v/>
      </c>
      <c r="W787" s="137" t="str">
        <f t="shared" si="149"/>
        <v/>
      </c>
      <c r="X787" s="137" t="str">
        <f t="shared" si="150"/>
        <v/>
      </c>
      <c r="Y787" s="23" t="str">
        <f t="shared" si="145"/>
        <v/>
      </c>
      <c r="Z787" s="25" t="str">
        <f t="shared" si="146"/>
        <v/>
      </c>
      <c r="AA787" s="26" t="str">
        <f t="shared" si="147"/>
        <v/>
      </c>
      <c r="AB787" s="221" t="str">
        <f t="shared" si="148"/>
        <v/>
      </c>
      <c r="AC787" s="26" t="str">
        <f>IF(P787="","",('SEB Sheet'!$B$8*(AA787*P787)*(IF(C787="",1,C787))))</f>
        <v/>
      </c>
      <c r="AD787" s="158" t="str">
        <f>IF(P787="","",((AC787/'SEB Sheet'!$B$9*'SEB Sheet'!$B$5/1000*'SEB Sheet'!$B$7*'SEB Sheet'!$B$6))*1.055)</f>
        <v/>
      </c>
      <c r="AE787" s="146"/>
      <c r="AF787" s="146"/>
      <c r="AG787" s="147" t="str">
        <f>IF(B787="","",(VLOOKUP(B787,'Tree height category'!$A$2:$C$83,2,FALSE)))</f>
        <v/>
      </c>
      <c r="AH787" s="148" t="str">
        <f>IF(B787="","",(VLOOKUP(B787,'Tree height category'!$A$2:$C$83,3,FALSE)))</f>
        <v/>
      </c>
      <c r="AI787" s="161"/>
      <c r="AJ787" s="161"/>
      <c r="AK787" s="161"/>
      <c r="AL787" s="162" t="str">
        <f>IF(B787="","",(VLOOKUP(B787,'Tree height category'!$A$2:$G$77,7,FALSE)))</f>
        <v/>
      </c>
      <c r="AM787" s="163"/>
    </row>
    <row r="788" spans="1:39" x14ac:dyDescent="0.25">
      <c r="A788" s="154">
        <f t="shared" si="139"/>
        <v>782</v>
      </c>
      <c r="B788" s="203"/>
      <c r="C788" s="209"/>
      <c r="D788" s="208"/>
      <c r="E788" s="208"/>
      <c r="F788" s="208"/>
      <c r="G788" s="208"/>
      <c r="H788" s="208"/>
      <c r="I788" s="208"/>
      <c r="J788" s="208"/>
      <c r="K788" s="208"/>
      <c r="L788" s="208"/>
      <c r="M788" s="208"/>
      <c r="N788" s="207" t="str">
        <f>IF(V788="","",IF((VLOOKUP(V788,'Tree height category'!$E$2:$F$77,2,FALSE))=0,"",(VLOOKUP(V788,'Tree height category'!$E$2:$F$77,2,FALSE))))</f>
        <v/>
      </c>
      <c r="O788" s="207" t="str">
        <f>IF(B788="","",(IF('SEB Sheet'!B$11="","",VLOOKUP('SEB Sheet'!B$11,'IBRA %'!A$4:E$385,4,FALSE))))</f>
        <v/>
      </c>
      <c r="P788" s="27"/>
      <c r="Q788" s="136" t="str">
        <f t="shared" si="140"/>
        <v/>
      </c>
      <c r="R788" s="22">
        <f t="shared" si="141"/>
        <v>0</v>
      </c>
      <c r="S788" s="139" t="str">
        <f t="shared" si="142"/>
        <v/>
      </c>
      <c r="T788" s="39" t="str">
        <f t="shared" si="143"/>
        <v/>
      </c>
      <c r="U788" s="137" t="str">
        <f t="shared" si="144"/>
        <v/>
      </c>
      <c r="V788" s="24" t="str">
        <f>IF(B788="","",VLOOKUP(B788,'Tree height category'!$A$2:$E$83,5,FALSE))</f>
        <v/>
      </c>
      <c r="W788" s="137" t="str">
        <f t="shared" si="149"/>
        <v/>
      </c>
      <c r="X788" s="137" t="str">
        <f t="shared" si="150"/>
        <v/>
      </c>
      <c r="Y788" s="23" t="str">
        <f t="shared" si="145"/>
        <v/>
      </c>
      <c r="Z788" s="25" t="str">
        <f t="shared" si="146"/>
        <v/>
      </c>
      <c r="AA788" s="26" t="str">
        <f t="shared" si="147"/>
        <v/>
      </c>
      <c r="AB788" s="221" t="str">
        <f t="shared" si="148"/>
        <v/>
      </c>
      <c r="AC788" s="26" t="str">
        <f>IF(P788="","",('SEB Sheet'!$B$8*(AA788*P788)*(IF(C788="",1,C788))))</f>
        <v/>
      </c>
      <c r="AD788" s="158" t="str">
        <f>IF(P788="","",((AC788/'SEB Sheet'!$B$9*'SEB Sheet'!$B$5/1000*'SEB Sheet'!$B$7*'SEB Sheet'!$B$6))*1.055)</f>
        <v/>
      </c>
      <c r="AE788" s="146"/>
      <c r="AF788" s="146"/>
      <c r="AG788" s="147" t="str">
        <f>IF(B788="","",(VLOOKUP(B788,'Tree height category'!$A$2:$C$83,2,FALSE)))</f>
        <v/>
      </c>
      <c r="AH788" s="148" t="str">
        <f>IF(B788="","",(VLOOKUP(B788,'Tree height category'!$A$2:$C$83,3,FALSE)))</f>
        <v/>
      </c>
      <c r="AI788" s="161"/>
      <c r="AJ788" s="161"/>
      <c r="AK788" s="161"/>
      <c r="AL788" s="162" t="str">
        <f>IF(B788="","",(VLOOKUP(B788,'Tree height category'!$A$2:$G$77,7,FALSE)))</f>
        <v/>
      </c>
      <c r="AM788" s="163"/>
    </row>
    <row r="789" spans="1:39" x14ac:dyDescent="0.25">
      <c r="A789" s="154">
        <f t="shared" si="139"/>
        <v>783</v>
      </c>
      <c r="B789" s="203"/>
      <c r="C789" s="209"/>
      <c r="D789" s="208"/>
      <c r="E789" s="208"/>
      <c r="F789" s="208"/>
      <c r="G789" s="208"/>
      <c r="H789" s="208"/>
      <c r="I789" s="208"/>
      <c r="J789" s="208"/>
      <c r="K789" s="208"/>
      <c r="L789" s="208"/>
      <c r="M789" s="208"/>
      <c r="N789" s="207" t="str">
        <f>IF(V789="","",IF((VLOOKUP(V789,'Tree height category'!$E$2:$F$77,2,FALSE))=0,"",(VLOOKUP(V789,'Tree height category'!$E$2:$F$77,2,FALSE))))</f>
        <v/>
      </c>
      <c r="O789" s="207" t="str">
        <f>IF(B789="","",(IF('SEB Sheet'!B$11="","",VLOOKUP('SEB Sheet'!B$11,'IBRA %'!A$4:E$385,4,FALSE))))</f>
        <v/>
      </c>
      <c r="P789" s="27"/>
      <c r="Q789" s="136" t="str">
        <f t="shared" si="140"/>
        <v/>
      </c>
      <c r="R789" s="22">
        <f t="shared" si="141"/>
        <v>0</v>
      </c>
      <c r="S789" s="139" t="str">
        <f t="shared" si="142"/>
        <v/>
      </c>
      <c r="T789" s="39" t="str">
        <f t="shared" si="143"/>
        <v/>
      </c>
      <c r="U789" s="137" t="str">
        <f t="shared" si="144"/>
        <v/>
      </c>
      <c r="V789" s="24" t="str">
        <f>IF(B789="","",VLOOKUP(B789,'Tree height category'!$A$2:$E$83,5,FALSE))</f>
        <v/>
      </c>
      <c r="W789" s="137" t="str">
        <f t="shared" si="149"/>
        <v/>
      </c>
      <c r="X789" s="137" t="str">
        <f t="shared" si="150"/>
        <v/>
      </c>
      <c r="Y789" s="23" t="str">
        <f t="shared" si="145"/>
        <v/>
      </c>
      <c r="Z789" s="25" t="str">
        <f t="shared" si="146"/>
        <v/>
      </c>
      <c r="AA789" s="26" t="str">
        <f t="shared" si="147"/>
        <v/>
      </c>
      <c r="AB789" s="221" t="str">
        <f t="shared" si="148"/>
        <v/>
      </c>
      <c r="AC789" s="26" t="str">
        <f>IF(P789="","",('SEB Sheet'!$B$8*(AA789*P789)*(IF(C789="",1,C789))))</f>
        <v/>
      </c>
      <c r="AD789" s="158" t="str">
        <f>IF(P789="","",((AC789/'SEB Sheet'!$B$9*'SEB Sheet'!$B$5/1000*'SEB Sheet'!$B$7*'SEB Sheet'!$B$6))*1.055)</f>
        <v/>
      </c>
      <c r="AE789" s="146"/>
      <c r="AF789" s="146"/>
      <c r="AG789" s="147" t="str">
        <f>IF(B789="","",(VLOOKUP(B789,'Tree height category'!$A$2:$C$83,2,FALSE)))</f>
        <v/>
      </c>
      <c r="AH789" s="148" t="str">
        <f>IF(B789="","",(VLOOKUP(B789,'Tree height category'!$A$2:$C$83,3,FALSE)))</f>
        <v/>
      </c>
      <c r="AI789" s="161"/>
      <c r="AJ789" s="161"/>
      <c r="AK789" s="161"/>
      <c r="AL789" s="162" t="str">
        <f>IF(B789="","",(VLOOKUP(B789,'Tree height category'!$A$2:$G$77,7,FALSE)))</f>
        <v/>
      </c>
      <c r="AM789" s="163"/>
    </row>
    <row r="790" spans="1:39" x14ac:dyDescent="0.25">
      <c r="A790" s="154">
        <f t="shared" si="139"/>
        <v>784</v>
      </c>
      <c r="B790" s="203"/>
      <c r="C790" s="209"/>
      <c r="D790" s="208"/>
      <c r="E790" s="208"/>
      <c r="F790" s="208"/>
      <c r="G790" s="208"/>
      <c r="H790" s="208"/>
      <c r="I790" s="208"/>
      <c r="J790" s="208"/>
      <c r="K790" s="208"/>
      <c r="L790" s="208"/>
      <c r="M790" s="208"/>
      <c r="N790" s="207" t="str">
        <f>IF(V790="","",IF((VLOOKUP(V790,'Tree height category'!$E$2:$F$77,2,FALSE))=0,"",(VLOOKUP(V790,'Tree height category'!$E$2:$F$77,2,FALSE))))</f>
        <v/>
      </c>
      <c r="O790" s="207" t="str">
        <f>IF(B790="","",(IF('SEB Sheet'!B$11="","",VLOOKUP('SEB Sheet'!B$11,'IBRA %'!A$4:E$385,4,FALSE))))</f>
        <v/>
      </c>
      <c r="P790" s="27"/>
      <c r="Q790" s="136" t="str">
        <f t="shared" si="140"/>
        <v/>
      </c>
      <c r="R790" s="22">
        <f t="shared" si="141"/>
        <v>0</v>
      </c>
      <c r="S790" s="139" t="str">
        <f t="shared" si="142"/>
        <v/>
      </c>
      <c r="T790" s="39" t="str">
        <f t="shared" si="143"/>
        <v/>
      </c>
      <c r="U790" s="137" t="str">
        <f t="shared" si="144"/>
        <v/>
      </c>
      <c r="V790" s="24" t="str">
        <f>IF(B790="","",VLOOKUP(B790,'Tree height category'!$A$2:$E$83,5,FALSE))</f>
        <v/>
      </c>
      <c r="W790" s="137" t="str">
        <f t="shared" si="149"/>
        <v/>
      </c>
      <c r="X790" s="137" t="str">
        <f t="shared" si="150"/>
        <v/>
      </c>
      <c r="Y790" s="23" t="str">
        <f t="shared" si="145"/>
        <v/>
      </c>
      <c r="Z790" s="25" t="str">
        <f t="shared" si="146"/>
        <v/>
      </c>
      <c r="AA790" s="26" t="str">
        <f t="shared" si="147"/>
        <v/>
      </c>
      <c r="AB790" s="221" t="str">
        <f t="shared" si="148"/>
        <v/>
      </c>
      <c r="AC790" s="26" t="str">
        <f>IF(P790="","",('SEB Sheet'!$B$8*(AA790*P790)*(IF(C790="",1,C790))))</f>
        <v/>
      </c>
      <c r="AD790" s="158" t="str">
        <f>IF(P790="","",((AC790/'SEB Sheet'!$B$9*'SEB Sheet'!$B$5/1000*'SEB Sheet'!$B$7*'SEB Sheet'!$B$6))*1.055)</f>
        <v/>
      </c>
      <c r="AE790" s="146"/>
      <c r="AF790" s="146"/>
      <c r="AG790" s="147" t="str">
        <f>IF(B790="","",(VLOOKUP(B790,'Tree height category'!$A$2:$C$83,2,FALSE)))</f>
        <v/>
      </c>
      <c r="AH790" s="148" t="str">
        <f>IF(B790="","",(VLOOKUP(B790,'Tree height category'!$A$2:$C$83,3,FALSE)))</f>
        <v/>
      </c>
      <c r="AI790" s="161"/>
      <c r="AJ790" s="161"/>
      <c r="AK790" s="161"/>
      <c r="AL790" s="162" t="str">
        <f>IF(B790="","",(VLOOKUP(B790,'Tree height category'!$A$2:$G$77,7,FALSE)))</f>
        <v/>
      </c>
      <c r="AM790" s="163"/>
    </row>
    <row r="791" spans="1:39" x14ac:dyDescent="0.25">
      <c r="A791" s="154">
        <f t="shared" si="139"/>
        <v>785</v>
      </c>
      <c r="B791" s="203"/>
      <c r="C791" s="209"/>
      <c r="D791" s="208"/>
      <c r="E791" s="208"/>
      <c r="F791" s="208"/>
      <c r="G791" s="208"/>
      <c r="H791" s="208"/>
      <c r="I791" s="208"/>
      <c r="J791" s="208"/>
      <c r="K791" s="208"/>
      <c r="L791" s="208"/>
      <c r="M791" s="208"/>
      <c r="N791" s="207" t="str">
        <f>IF(V791="","",IF((VLOOKUP(V791,'Tree height category'!$E$2:$F$77,2,FALSE))=0,"",(VLOOKUP(V791,'Tree height category'!$E$2:$F$77,2,FALSE))))</f>
        <v/>
      </c>
      <c r="O791" s="207" t="str">
        <f>IF(B791="","",(IF('SEB Sheet'!B$11="","",VLOOKUP('SEB Sheet'!B$11,'IBRA %'!A$4:E$385,4,FALSE))))</f>
        <v/>
      </c>
      <c r="P791" s="27"/>
      <c r="Q791" s="136" t="str">
        <f t="shared" si="140"/>
        <v/>
      </c>
      <c r="R791" s="22">
        <f t="shared" si="141"/>
        <v>0</v>
      </c>
      <c r="S791" s="139" t="str">
        <f t="shared" si="142"/>
        <v/>
      </c>
      <c r="T791" s="39" t="str">
        <f t="shared" si="143"/>
        <v/>
      </c>
      <c r="U791" s="137" t="str">
        <f t="shared" si="144"/>
        <v/>
      </c>
      <c r="V791" s="24" t="str">
        <f>IF(B791="","",VLOOKUP(B791,'Tree height category'!$A$2:$E$83,5,FALSE))</f>
        <v/>
      </c>
      <c r="W791" s="137" t="str">
        <f t="shared" si="149"/>
        <v/>
      </c>
      <c r="X791" s="137" t="str">
        <f t="shared" si="150"/>
        <v/>
      </c>
      <c r="Y791" s="23" t="str">
        <f t="shared" si="145"/>
        <v/>
      </c>
      <c r="Z791" s="25" t="str">
        <f t="shared" si="146"/>
        <v/>
      </c>
      <c r="AA791" s="26" t="str">
        <f t="shared" si="147"/>
        <v/>
      </c>
      <c r="AB791" s="221" t="str">
        <f t="shared" si="148"/>
        <v/>
      </c>
      <c r="AC791" s="26" t="str">
        <f>IF(P791="","",('SEB Sheet'!$B$8*(AA791*P791)*(IF(C791="",1,C791))))</f>
        <v/>
      </c>
      <c r="AD791" s="158" t="str">
        <f>IF(P791="","",((AC791/'SEB Sheet'!$B$9*'SEB Sheet'!$B$5/1000*'SEB Sheet'!$B$7*'SEB Sheet'!$B$6))*1.055)</f>
        <v/>
      </c>
      <c r="AE791" s="146"/>
      <c r="AF791" s="146"/>
      <c r="AG791" s="147" t="str">
        <f>IF(B791="","",(VLOOKUP(B791,'Tree height category'!$A$2:$C$83,2,FALSE)))</f>
        <v/>
      </c>
      <c r="AH791" s="148" t="str">
        <f>IF(B791="","",(VLOOKUP(B791,'Tree height category'!$A$2:$C$83,3,FALSE)))</f>
        <v/>
      </c>
      <c r="AI791" s="161"/>
      <c r="AJ791" s="161"/>
      <c r="AK791" s="161"/>
      <c r="AL791" s="162" t="str">
        <f>IF(B791="","",(VLOOKUP(B791,'Tree height category'!$A$2:$G$77,7,FALSE)))</f>
        <v/>
      </c>
      <c r="AM791" s="163"/>
    </row>
    <row r="792" spans="1:39" x14ac:dyDescent="0.25">
      <c r="A792" s="154">
        <f t="shared" si="139"/>
        <v>786</v>
      </c>
      <c r="B792" s="203"/>
      <c r="C792" s="209"/>
      <c r="D792" s="208"/>
      <c r="E792" s="208"/>
      <c r="F792" s="208"/>
      <c r="G792" s="208"/>
      <c r="H792" s="208"/>
      <c r="I792" s="208"/>
      <c r="J792" s="208"/>
      <c r="K792" s="208"/>
      <c r="L792" s="208"/>
      <c r="M792" s="208"/>
      <c r="N792" s="207" t="str">
        <f>IF(V792="","",IF((VLOOKUP(V792,'Tree height category'!$E$2:$F$77,2,FALSE))=0,"",(VLOOKUP(V792,'Tree height category'!$E$2:$F$77,2,FALSE))))</f>
        <v/>
      </c>
      <c r="O792" s="207" t="str">
        <f>IF(B792="","",(IF('SEB Sheet'!B$11="","",VLOOKUP('SEB Sheet'!B$11,'IBRA %'!A$4:E$385,4,FALSE))))</f>
        <v/>
      </c>
      <c r="P792" s="27"/>
      <c r="Q792" s="136" t="str">
        <f t="shared" si="140"/>
        <v/>
      </c>
      <c r="R792" s="22">
        <f t="shared" si="141"/>
        <v>0</v>
      </c>
      <c r="S792" s="139" t="str">
        <f t="shared" si="142"/>
        <v/>
      </c>
      <c r="T792" s="39" t="str">
        <f t="shared" si="143"/>
        <v/>
      </c>
      <c r="U792" s="137" t="str">
        <f t="shared" si="144"/>
        <v/>
      </c>
      <c r="V792" s="24" t="str">
        <f>IF(B792="","",VLOOKUP(B792,'Tree height category'!$A$2:$E$83,5,FALSE))</f>
        <v/>
      </c>
      <c r="W792" s="137" t="str">
        <f t="shared" si="149"/>
        <v/>
      </c>
      <c r="X792" s="137" t="str">
        <f t="shared" si="150"/>
        <v/>
      </c>
      <c r="Y792" s="23" t="str">
        <f t="shared" si="145"/>
        <v/>
      </c>
      <c r="Z792" s="25" t="str">
        <f t="shared" si="146"/>
        <v/>
      </c>
      <c r="AA792" s="26" t="str">
        <f t="shared" si="147"/>
        <v/>
      </c>
      <c r="AB792" s="221" t="str">
        <f t="shared" si="148"/>
        <v/>
      </c>
      <c r="AC792" s="26" t="str">
        <f>IF(P792="","",('SEB Sheet'!$B$8*(AA792*P792)*(IF(C792="",1,C792))))</f>
        <v/>
      </c>
      <c r="AD792" s="158" t="str">
        <f>IF(P792="","",((AC792/'SEB Sheet'!$B$9*'SEB Sheet'!$B$5/1000*'SEB Sheet'!$B$7*'SEB Sheet'!$B$6))*1.055)</f>
        <v/>
      </c>
      <c r="AE792" s="146"/>
      <c r="AF792" s="146"/>
      <c r="AG792" s="147" t="str">
        <f>IF(B792="","",(VLOOKUP(B792,'Tree height category'!$A$2:$C$83,2,FALSE)))</f>
        <v/>
      </c>
      <c r="AH792" s="148" t="str">
        <f>IF(B792="","",(VLOOKUP(B792,'Tree height category'!$A$2:$C$83,3,FALSE)))</f>
        <v/>
      </c>
      <c r="AI792" s="161"/>
      <c r="AJ792" s="161"/>
      <c r="AK792" s="161"/>
      <c r="AL792" s="162" t="str">
        <f>IF(B792="","",(VLOOKUP(B792,'Tree height category'!$A$2:$G$77,7,FALSE)))</f>
        <v/>
      </c>
      <c r="AM792" s="163"/>
    </row>
    <row r="793" spans="1:39" x14ac:dyDescent="0.25">
      <c r="A793" s="154">
        <f t="shared" si="139"/>
        <v>787</v>
      </c>
      <c r="B793" s="203"/>
      <c r="C793" s="209"/>
      <c r="D793" s="208"/>
      <c r="E793" s="208"/>
      <c r="F793" s="208"/>
      <c r="G793" s="208"/>
      <c r="H793" s="208"/>
      <c r="I793" s="208"/>
      <c r="J793" s="208"/>
      <c r="K793" s="208"/>
      <c r="L793" s="208"/>
      <c r="M793" s="208"/>
      <c r="N793" s="207" t="str">
        <f>IF(V793="","",IF((VLOOKUP(V793,'Tree height category'!$E$2:$F$77,2,FALSE))=0,"",(VLOOKUP(V793,'Tree height category'!$E$2:$F$77,2,FALSE))))</f>
        <v/>
      </c>
      <c r="O793" s="207" t="str">
        <f>IF(B793="","",(IF('SEB Sheet'!B$11="","",VLOOKUP('SEB Sheet'!B$11,'IBRA %'!A$4:E$385,4,FALSE))))</f>
        <v/>
      </c>
      <c r="P793" s="27"/>
      <c r="Q793" s="136" t="str">
        <f t="shared" si="140"/>
        <v/>
      </c>
      <c r="R793" s="22">
        <f t="shared" si="141"/>
        <v>0</v>
      </c>
      <c r="S793" s="139" t="str">
        <f t="shared" si="142"/>
        <v/>
      </c>
      <c r="T793" s="39" t="str">
        <f t="shared" si="143"/>
        <v/>
      </c>
      <c r="U793" s="137" t="str">
        <f t="shared" si="144"/>
        <v/>
      </c>
      <c r="V793" s="24" t="str">
        <f>IF(B793="","",VLOOKUP(B793,'Tree height category'!$A$2:$E$83,5,FALSE))</f>
        <v/>
      </c>
      <c r="W793" s="137" t="str">
        <f t="shared" si="149"/>
        <v/>
      </c>
      <c r="X793" s="137" t="str">
        <f t="shared" si="150"/>
        <v/>
      </c>
      <c r="Y793" s="23" t="str">
        <f t="shared" si="145"/>
        <v/>
      </c>
      <c r="Z793" s="25" t="str">
        <f t="shared" si="146"/>
        <v/>
      </c>
      <c r="AA793" s="26" t="str">
        <f t="shared" si="147"/>
        <v/>
      </c>
      <c r="AB793" s="221" t="str">
        <f t="shared" si="148"/>
        <v/>
      </c>
      <c r="AC793" s="26" t="str">
        <f>IF(P793="","",('SEB Sheet'!$B$8*(AA793*P793)*(IF(C793="",1,C793))))</f>
        <v/>
      </c>
      <c r="AD793" s="158" t="str">
        <f>IF(P793="","",((AC793/'SEB Sheet'!$B$9*'SEB Sheet'!$B$5/1000*'SEB Sheet'!$B$7*'SEB Sheet'!$B$6))*1.055)</f>
        <v/>
      </c>
      <c r="AE793" s="146"/>
      <c r="AF793" s="146"/>
      <c r="AG793" s="147" t="str">
        <f>IF(B793="","",(VLOOKUP(B793,'Tree height category'!$A$2:$C$83,2,FALSE)))</f>
        <v/>
      </c>
      <c r="AH793" s="148" t="str">
        <f>IF(B793="","",(VLOOKUP(B793,'Tree height category'!$A$2:$C$83,3,FALSE)))</f>
        <v/>
      </c>
      <c r="AI793" s="161"/>
      <c r="AJ793" s="161"/>
      <c r="AK793" s="161"/>
      <c r="AL793" s="162" t="str">
        <f>IF(B793="","",(VLOOKUP(B793,'Tree height category'!$A$2:$G$77,7,FALSE)))</f>
        <v/>
      </c>
      <c r="AM793" s="163"/>
    </row>
    <row r="794" spans="1:39" x14ac:dyDescent="0.25">
      <c r="A794" s="154">
        <f t="shared" si="139"/>
        <v>788</v>
      </c>
      <c r="B794" s="203"/>
      <c r="C794" s="209"/>
      <c r="D794" s="208"/>
      <c r="E794" s="208"/>
      <c r="F794" s="208"/>
      <c r="G794" s="208"/>
      <c r="H794" s="208"/>
      <c r="I794" s="208"/>
      <c r="J794" s="208"/>
      <c r="K794" s="208"/>
      <c r="L794" s="208"/>
      <c r="M794" s="208"/>
      <c r="N794" s="207" t="str">
        <f>IF(V794="","",IF((VLOOKUP(V794,'Tree height category'!$E$2:$F$77,2,FALSE))=0,"",(VLOOKUP(V794,'Tree height category'!$E$2:$F$77,2,FALSE))))</f>
        <v/>
      </c>
      <c r="O794" s="207" t="str">
        <f>IF(B794="","",(IF('SEB Sheet'!B$11="","",VLOOKUP('SEB Sheet'!B$11,'IBRA %'!A$4:E$385,4,FALSE))))</f>
        <v/>
      </c>
      <c r="P794" s="27"/>
      <c r="Q794" s="136" t="str">
        <f t="shared" si="140"/>
        <v/>
      </c>
      <c r="R794" s="22">
        <f t="shared" si="141"/>
        <v>0</v>
      </c>
      <c r="S794" s="139" t="str">
        <f t="shared" si="142"/>
        <v/>
      </c>
      <c r="T794" s="39" t="str">
        <f t="shared" si="143"/>
        <v/>
      </c>
      <c r="U794" s="137" t="str">
        <f t="shared" si="144"/>
        <v/>
      </c>
      <c r="V794" s="24" t="str">
        <f>IF(B794="","",VLOOKUP(B794,'Tree height category'!$A$2:$E$83,5,FALSE))</f>
        <v/>
      </c>
      <c r="W794" s="137" t="str">
        <f t="shared" si="149"/>
        <v/>
      </c>
      <c r="X794" s="137" t="str">
        <f t="shared" si="150"/>
        <v/>
      </c>
      <c r="Y794" s="23" t="str">
        <f t="shared" si="145"/>
        <v/>
      </c>
      <c r="Z794" s="25" t="str">
        <f t="shared" si="146"/>
        <v/>
      </c>
      <c r="AA794" s="26" t="str">
        <f t="shared" si="147"/>
        <v/>
      </c>
      <c r="AB794" s="221" t="str">
        <f t="shared" si="148"/>
        <v/>
      </c>
      <c r="AC794" s="26" t="str">
        <f>IF(P794="","",('SEB Sheet'!$B$8*(AA794*P794)*(IF(C794="",1,C794))))</f>
        <v/>
      </c>
      <c r="AD794" s="158" t="str">
        <f>IF(P794="","",((AC794/'SEB Sheet'!$B$9*'SEB Sheet'!$B$5/1000*'SEB Sheet'!$B$7*'SEB Sheet'!$B$6))*1.055)</f>
        <v/>
      </c>
      <c r="AE794" s="146"/>
      <c r="AF794" s="146"/>
      <c r="AG794" s="147" t="str">
        <f>IF(B794="","",(VLOOKUP(B794,'Tree height category'!$A$2:$C$83,2,FALSE)))</f>
        <v/>
      </c>
      <c r="AH794" s="148" t="str">
        <f>IF(B794="","",(VLOOKUP(B794,'Tree height category'!$A$2:$C$83,3,FALSE)))</f>
        <v/>
      </c>
      <c r="AI794" s="161"/>
      <c r="AJ794" s="161"/>
      <c r="AK794" s="161"/>
      <c r="AL794" s="162" t="str">
        <f>IF(B794="","",(VLOOKUP(B794,'Tree height category'!$A$2:$G$77,7,FALSE)))</f>
        <v/>
      </c>
      <c r="AM794" s="163"/>
    </row>
    <row r="795" spans="1:39" x14ac:dyDescent="0.25">
      <c r="A795" s="154">
        <f t="shared" si="139"/>
        <v>789</v>
      </c>
      <c r="B795" s="203"/>
      <c r="C795" s="209"/>
      <c r="D795" s="208"/>
      <c r="E795" s="208"/>
      <c r="F795" s="208"/>
      <c r="G795" s="208"/>
      <c r="H795" s="208"/>
      <c r="I795" s="208"/>
      <c r="J795" s="208"/>
      <c r="K795" s="208"/>
      <c r="L795" s="208"/>
      <c r="M795" s="208"/>
      <c r="N795" s="207" t="str">
        <f>IF(V795="","",IF((VLOOKUP(V795,'Tree height category'!$E$2:$F$77,2,FALSE))=0,"",(VLOOKUP(V795,'Tree height category'!$E$2:$F$77,2,FALSE))))</f>
        <v/>
      </c>
      <c r="O795" s="207" t="str">
        <f>IF(B795="","",(IF('SEB Sheet'!B$11="","",VLOOKUP('SEB Sheet'!B$11,'IBRA %'!A$4:E$385,4,FALSE))))</f>
        <v/>
      </c>
      <c r="P795" s="27"/>
      <c r="Q795" s="136" t="str">
        <f t="shared" si="140"/>
        <v/>
      </c>
      <c r="R795" s="22">
        <f t="shared" si="141"/>
        <v>0</v>
      </c>
      <c r="S795" s="139" t="str">
        <f t="shared" si="142"/>
        <v/>
      </c>
      <c r="T795" s="39" t="str">
        <f t="shared" si="143"/>
        <v/>
      </c>
      <c r="U795" s="137" t="str">
        <f t="shared" si="144"/>
        <v/>
      </c>
      <c r="V795" s="24" t="str">
        <f>IF(B795="","",VLOOKUP(B795,'Tree height category'!$A$2:$E$83,5,FALSE))</f>
        <v/>
      </c>
      <c r="W795" s="137" t="str">
        <f t="shared" si="149"/>
        <v/>
      </c>
      <c r="X795" s="137" t="str">
        <f t="shared" si="150"/>
        <v/>
      </c>
      <c r="Y795" s="23" t="str">
        <f t="shared" si="145"/>
        <v/>
      </c>
      <c r="Z795" s="25" t="str">
        <f t="shared" si="146"/>
        <v/>
      </c>
      <c r="AA795" s="26" t="str">
        <f t="shared" si="147"/>
        <v/>
      </c>
      <c r="AB795" s="221" t="str">
        <f t="shared" si="148"/>
        <v/>
      </c>
      <c r="AC795" s="26" t="str">
        <f>IF(P795="","",('SEB Sheet'!$B$8*(AA795*P795)*(IF(C795="",1,C795))))</f>
        <v/>
      </c>
      <c r="AD795" s="158" t="str">
        <f>IF(P795="","",((AC795/'SEB Sheet'!$B$9*'SEB Sheet'!$B$5/1000*'SEB Sheet'!$B$7*'SEB Sheet'!$B$6))*1.055)</f>
        <v/>
      </c>
      <c r="AE795" s="146"/>
      <c r="AF795" s="146"/>
      <c r="AG795" s="147" t="str">
        <f>IF(B795="","",(VLOOKUP(B795,'Tree height category'!$A$2:$C$83,2,FALSE)))</f>
        <v/>
      </c>
      <c r="AH795" s="148" t="str">
        <f>IF(B795="","",(VLOOKUP(B795,'Tree height category'!$A$2:$C$83,3,FALSE)))</f>
        <v/>
      </c>
      <c r="AI795" s="161"/>
      <c r="AJ795" s="161"/>
      <c r="AK795" s="161"/>
      <c r="AL795" s="162" t="str">
        <f>IF(B795="","",(VLOOKUP(B795,'Tree height category'!$A$2:$G$77,7,FALSE)))</f>
        <v/>
      </c>
      <c r="AM795" s="163"/>
    </row>
    <row r="796" spans="1:39" x14ac:dyDescent="0.25">
      <c r="A796" s="154">
        <f t="shared" si="139"/>
        <v>790</v>
      </c>
      <c r="B796" s="203"/>
      <c r="C796" s="209"/>
      <c r="D796" s="208"/>
      <c r="E796" s="208"/>
      <c r="F796" s="208"/>
      <c r="G796" s="208"/>
      <c r="H796" s="208"/>
      <c r="I796" s="208"/>
      <c r="J796" s="208"/>
      <c r="K796" s="208"/>
      <c r="L796" s="208"/>
      <c r="M796" s="208"/>
      <c r="N796" s="207" t="str">
        <f>IF(V796="","",IF((VLOOKUP(V796,'Tree height category'!$E$2:$F$77,2,FALSE))=0,"",(VLOOKUP(V796,'Tree height category'!$E$2:$F$77,2,FALSE))))</f>
        <v/>
      </c>
      <c r="O796" s="207" t="str">
        <f>IF(B796="","",(IF('SEB Sheet'!B$11="","",VLOOKUP('SEB Sheet'!B$11,'IBRA %'!A$4:E$385,4,FALSE))))</f>
        <v/>
      </c>
      <c r="P796" s="27"/>
      <c r="Q796" s="136" t="str">
        <f t="shared" si="140"/>
        <v/>
      </c>
      <c r="R796" s="22">
        <f t="shared" si="141"/>
        <v>0</v>
      </c>
      <c r="S796" s="139" t="str">
        <f t="shared" si="142"/>
        <v/>
      </c>
      <c r="T796" s="39" t="str">
        <f t="shared" si="143"/>
        <v/>
      </c>
      <c r="U796" s="137" t="str">
        <f t="shared" si="144"/>
        <v/>
      </c>
      <c r="V796" s="24" t="str">
        <f>IF(B796="","",VLOOKUP(B796,'Tree height category'!$A$2:$E$83,5,FALSE))</f>
        <v/>
      </c>
      <c r="W796" s="137" t="str">
        <f t="shared" si="149"/>
        <v/>
      </c>
      <c r="X796" s="137" t="str">
        <f t="shared" si="150"/>
        <v/>
      </c>
      <c r="Y796" s="23" t="str">
        <f t="shared" si="145"/>
        <v/>
      </c>
      <c r="Z796" s="25" t="str">
        <f t="shared" si="146"/>
        <v/>
      </c>
      <c r="AA796" s="26" t="str">
        <f t="shared" si="147"/>
        <v/>
      </c>
      <c r="AB796" s="221" t="str">
        <f t="shared" si="148"/>
        <v/>
      </c>
      <c r="AC796" s="26" t="str">
        <f>IF(P796="","",('SEB Sheet'!$B$8*(AA796*P796)*(IF(C796="",1,C796))))</f>
        <v/>
      </c>
      <c r="AD796" s="158" t="str">
        <f>IF(P796="","",((AC796/'SEB Sheet'!$B$9*'SEB Sheet'!$B$5/1000*'SEB Sheet'!$B$7*'SEB Sheet'!$B$6))*1.055)</f>
        <v/>
      </c>
      <c r="AE796" s="146"/>
      <c r="AF796" s="146"/>
      <c r="AG796" s="147" t="str">
        <f>IF(B796="","",(VLOOKUP(B796,'Tree height category'!$A$2:$C$83,2,FALSE)))</f>
        <v/>
      </c>
      <c r="AH796" s="148" t="str">
        <f>IF(B796="","",(VLOOKUP(B796,'Tree height category'!$A$2:$C$83,3,FALSE)))</f>
        <v/>
      </c>
      <c r="AI796" s="161"/>
      <c r="AJ796" s="161"/>
      <c r="AK796" s="161"/>
      <c r="AL796" s="162" t="str">
        <f>IF(B796="","",(VLOOKUP(B796,'Tree height category'!$A$2:$G$77,7,FALSE)))</f>
        <v/>
      </c>
      <c r="AM796" s="163"/>
    </row>
    <row r="797" spans="1:39" x14ac:dyDescent="0.25">
      <c r="A797" s="154">
        <f t="shared" si="139"/>
        <v>791</v>
      </c>
      <c r="B797" s="203"/>
      <c r="C797" s="209"/>
      <c r="D797" s="208"/>
      <c r="E797" s="208"/>
      <c r="F797" s="208"/>
      <c r="G797" s="208"/>
      <c r="H797" s="208"/>
      <c r="I797" s="208"/>
      <c r="J797" s="208"/>
      <c r="K797" s="208"/>
      <c r="L797" s="208"/>
      <c r="M797" s="208"/>
      <c r="N797" s="207" t="str">
        <f>IF(V797="","",IF((VLOOKUP(V797,'Tree height category'!$E$2:$F$77,2,FALSE))=0,"",(VLOOKUP(V797,'Tree height category'!$E$2:$F$77,2,FALSE))))</f>
        <v/>
      </c>
      <c r="O797" s="207" t="str">
        <f>IF(B797="","",(IF('SEB Sheet'!B$11="","",VLOOKUP('SEB Sheet'!B$11,'IBRA %'!A$4:E$385,4,FALSE))))</f>
        <v/>
      </c>
      <c r="P797" s="27"/>
      <c r="Q797" s="136" t="str">
        <f t="shared" si="140"/>
        <v/>
      </c>
      <c r="R797" s="22">
        <f t="shared" si="141"/>
        <v>0</v>
      </c>
      <c r="S797" s="139" t="str">
        <f t="shared" si="142"/>
        <v/>
      </c>
      <c r="T797" s="39" t="str">
        <f t="shared" si="143"/>
        <v/>
      </c>
      <c r="U797" s="137" t="str">
        <f t="shared" si="144"/>
        <v/>
      </c>
      <c r="V797" s="24" t="str">
        <f>IF(B797="","",VLOOKUP(B797,'Tree height category'!$A$2:$E$83,5,FALSE))</f>
        <v/>
      </c>
      <c r="W797" s="137" t="str">
        <f t="shared" si="149"/>
        <v/>
      </c>
      <c r="X797" s="137" t="str">
        <f t="shared" si="150"/>
        <v/>
      </c>
      <c r="Y797" s="23" t="str">
        <f t="shared" si="145"/>
        <v/>
      </c>
      <c r="Z797" s="25" t="str">
        <f t="shared" si="146"/>
        <v/>
      </c>
      <c r="AA797" s="26" t="str">
        <f t="shared" si="147"/>
        <v/>
      </c>
      <c r="AB797" s="221" t="str">
        <f t="shared" si="148"/>
        <v/>
      </c>
      <c r="AC797" s="26" t="str">
        <f>IF(P797="","",('SEB Sheet'!$B$8*(AA797*P797)*(IF(C797="",1,C797))))</f>
        <v/>
      </c>
      <c r="AD797" s="158" t="str">
        <f>IF(P797="","",((AC797/'SEB Sheet'!$B$9*'SEB Sheet'!$B$5/1000*'SEB Sheet'!$B$7*'SEB Sheet'!$B$6))*1.055)</f>
        <v/>
      </c>
      <c r="AE797" s="146"/>
      <c r="AF797" s="146"/>
      <c r="AG797" s="147" t="str">
        <f>IF(B797="","",(VLOOKUP(B797,'Tree height category'!$A$2:$C$83,2,FALSE)))</f>
        <v/>
      </c>
      <c r="AH797" s="148" t="str">
        <f>IF(B797="","",(VLOOKUP(B797,'Tree height category'!$A$2:$C$83,3,FALSE)))</f>
        <v/>
      </c>
      <c r="AI797" s="161"/>
      <c r="AJ797" s="161"/>
      <c r="AK797" s="161"/>
      <c r="AL797" s="162" t="str">
        <f>IF(B797="","",(VLOOKUP(B797,'Tree height category'!$A$2:$G$77,7,FALSE)))</f>
        <v/>
      </c>
      <c r="AM797" s="163"/>
    </row>
    <row r="798" spans="1:39" x14ac:dyDescent="0.25">
      <c r="A798" s="154">
        <f t="shared" si="139"/>
        <v>792</v>
      </c>
      <c r="B798" s="203"/>
      <c r="C798" s="209"/>
      <c r="D798" s="208"/>
      <c r="E798" s="208"/>
      <c r="F798" s="208"/>
      <c r="G798" s="208"/>
      <c r="H798" s="208"/>
      <c r="I798" s="208"/>
      <c r="J798" s="208"/>
      <c r="K798" s="208"/>
      <c r="L798" s="208"/>
      <c r="M798" s="208"/>
      <c r="N798" s="207" t="str">
        <f>IF(V798="","",IF((VLOOKUP(V798,'Tree height category'!$E$2:$F$77,2,FALSE))=0,"",(VLOOKUP(V798,'Tree height category'!$E$2:$F$77,2,FALSE))))</f>
        <v/>
      </c>
      <c r="O798" s="207" t="str">
        <f>IF(B798="","",(IF('SEB Sheet'!B$11="","",VLOOKUP('SEB Sheet'!B$11,'IBRA %'!A$4:E$385,4,FALSE))))</f>
        <v/>
      </c>
      <c r="P798" s="27"/>
      <c r="Q798" s="136" t="str">
        <f t="shared" si="140"/>
        <v/>
      </c>
      <c r="R798" s="22">
        <f t="shared" si="141"/>
        <v>0</v>
      </c>
      <c r="S798" s="139" t="str">
        <f t="shared" si="142"/>
        <v/>
      </c>
      <c r="T798" s="39" t="str">
        <f t="shared" si="143"/>
        <v/>
      </c>
      <c r="U798" s="137" t="str">
        <f t="shared" si="144"/>
        <v/>
      </c>
      <c r="V798" s="24" t="str">
        <f>IF(B798="","",VLOOKUP(B798,'Tree height category'!$A$2:$E$83,5,FALSE))</f>
        <v/>
      </c>
      <c r="W798" s="137" t="str">
        <f t="shared" si="149"/>
        <v/>
      </c>
      <c r="X798" s="137" t="str">
        <f t="shared" si="150"/>
        <v/>
      </c>
      <c r="Y798" s="23" t="str">
        <f t="shared" si="145"/>
        <v/>
      </c>
      <c r="Z798" s="25" t="str">
        <f t="shared" si="146"/>
        <v/>
      </c>
      <c r="AA798" s="26" t="str">
        <f t="shared" si="147"/>
        <v/>
      </c>
      <c r="AB798" s="221" t="str">
        <f t="shared" si="148"/>
        <v/>
      </c>
      <c r="AC798" s="26" t="str">
        <f>IF(P798="","",('SEB Sheet'!$B$8*(AA798*P798)*(IF(C798="",1,C798))))</f>
        <v/>
      </c>
      <c r="AD798" s="158" t="str">
        <f>IF(P798="","",((AC798/'SEB Sheet'!$B$9*'SEB Sheet'!$B$5/1000*'SEB Sheet'!$B$7*'SEB Sheet'!$B$6))*1.055)</f>
        <v/>
      </c>
      <c r="AE798" s="146"/>
      <c r="AF798" s="146"/>
      <c r="AG798" s="147" t="str">
        <f>IF(B798="","",(VLOOKUP(B798,'Tree height category'!$A$2:$C$83,2,FALSE)))</f>
        <v/>
      </c>
      <c r="AH798" s="148" t="str">
        <f>IF(B798="","",(VLOOKUP(B798,'Tree height category'!$A$2:$C$83,3,FALSE)))</f>
        <v/>
      </c>
      <c r="AI798" s="161"/>
      <c r="AJ798" s="161"/>
      <c r="AK798" s="161"/>
      <c r="AL798" s="162" t="str">
        <f>IF(B798="","",(VLOOKUP(B798,'Tree height category'!$A$2:$G$77,7,FALSE)))</f>
        <v/>
      </c>
      <c r="AM798" s="163"/>
    </row>
    <row r="799" spans="1:39" x14ac:dyDescent="0.25">
      <c r="A799" s="154">
        <f t="shared" si="139"/>
        <v>793</v>
      </c>
      <c r="B799" s="203"/>
      <c r="C799" s="209"/>
      <c r="D799" s="208"/>
      <c r="E799" s="208"/>
      <c r="F799" s="208"/>
      <c r="G799" s="208"/>
      <c r="H799" s="208"/>
      <c r="I799" s="208"/>
      <c r="J799" s="208"/>
      <c r="K799" s="208"/>
      <c r="L799" s="208"/>
      <c r="M799" s="208"/>
      <c r="N799" s="207" t="str">
        <f>IF(V799="","",IF((VLOOKUP(V799,'Tree height category'!$E$2:$F$77,2,FALSE))=0,"",(VLOOKUP(V799,'Tree height category'!$E$2:$F$77,2,FALSE))))</f>
        <v/>
      </c>
      <c r="O799" s="207" t="str">
        <f>IF(B799="","",(IF('SEB Sheet'!B$11="","",VLOOKUP('SEB Sheet'!B$11,'IBRA %'!A$4:E$385,4,FALSE))))</f>
        <v/>
      </c>
      <c r="P799" s="27"/>
      <c r="Q799" s="136" t="str">
        <f t="shared" si="140"/>
        <v/>
      </c>
      <c r="R799" s="22">
        <f t="shared" si="141"/>
        <v>0</v>
      </c>
      <c r="S799" s="139" t="str">
        <f t="shared" si="142"/>
        <v/>
      </c>
      <c r="T799" s="39" t="str">
        <f t="shared" si="143"/>
        <v/>
      </c>
      <c r="U799" s="137" t="str">
        <f t="shared" si="144"/>
        <v/>
      </c>
      <c r="V799" s="24" t="str">
        <f>IF(B799="","",VLOOKUP(B799,'Tree height category'!$A$2:$E$83,5,FALSE))</f>
        <v/>
      </c>
      <c r="W799" s="137" t="str">
        <f t="shared" si="149"/>
        <v/>
      </c>
      <c r="X799" s="137" t="str">
        <f t="shared" si="150"/>
        <v/>
      </c>
      <c r="Y799" s="23" t="str">
        <f t="shared" si="145"/>
        <v/>
      </c>
      <c r="Z799" s="25" t="str">
        <f t="shared" si="146"/>
        <v/>
      </c>
      <c r="AA799" s="26" t="str">
        <f t="shared" si="147"/>
        <v/>
      </c>
      <c r="AB799" s="221" t="str">
        <f t="shared" si="148"/>
        <v/>
      </c>
      <c r="AC799" s="26" t="str">
        <f>IF(P799="","",('SEB Sheet'!$B$8*(AA799*P799)*(IF(C799="",1,C799))))</f>
        <v/>
      </c>
      <c r="AD799" s="158" t="str">
        <f>IF(P799="","",((AC799/'SEB Sheet'!$B$9*'SEB Sheet'!$B$5/1000*'SEB Sheet'!$B$7*'SEB Sheet'!$B$6))*1.055)</f>
        <v/>
      </c>
      <c r="AE799" s="146"/>
      <c r="AF799" s="146"/>
      <c r="AG799" s="147" t="str">
        <f>IF(B799="","",(VLOOKUP(B799,'Tree height category'!$A$2:$C$83,2,FALSE)))</f>
        <v/>
      </c>
      <c r="AH799" s="148" t="str">
        <f>IF(B799="","",(VLOOKUP(B799,'Tree height category'!$A$2:$C$83,3,FALSE)))</f>
        <v/>
      </c>
      <c r="AI799" s="161"/>
      <c r="AJ799" s="161"/>
      <c r="AK799" s="161"/>
      <c r="AL799" s="162" t="str">
        <f>IF(B799="","",(VLOOKUP(B799,'Tree height category'!$A$2:$G$77,7,FALSE)))</f>
        <v/>
      </c>
      <c r="AM799" s="163"/>
    </row>
    <row r="800" spans="1:39" x14ac:dyDescent="0.25">
      <c r="A800" s="154">
        <f t="shared" si="139"/>
        <v>794</v>
      </c>
      <c r="B800" s="203"/>
      <c r="C800" s="209"/>
      <c r="D800" s="208"/>
      <c r="E800" s="208"/>
      <c r="F800" s="208"/>
      <c r="G800" s="208"/>
      <c r="H800" s="208"/>
      <c r="I800" s="208"/>
      <c r="J800" s="208"/>
      <c r="K800" s="208"/>
      <c r="L800" s="208"/>
      <c r="M800" s="208"/>
      <c r="N800" s="207" t="str">
        <f>IF(V800="","",IF((VLOOKUP(V800,'Tree height category'!$E$2:$F$77,2,FALSE))=0,"",(VLOOKUP(V800,'Tree height category'!$E$2:$F$77,2,FALSE))))</f>
        <v/>
      </c>
      <c r="O800" s="207" t="str">
        <f>IF(B800="","",(IF('SEB Sheet'!B$11="","",VLOOKUP('SEB Sheet'!B$11,'IBRA %'!A$4:E$385,4,FALSE))))</f>
        <v/>
      </c>
      <c r="P800" s="27"/>
      <c r="Q800" s="136" t="str">
        <f t="shared" si="140"/>
        <v/>
      </c>
      <c r="R800" s="22">
        <f t="shared" si="141"/>
        <v>0</v>
      </c>
      <c r="S800" s="139" t="str">
        <f t="shared" si="142"/>
        <v/>
      </c>
      <c r="T800" s="39" t="str">
        <f t="shared" si="143"/>
        <v/>
      </c>
      <c r="U800" s="137" t="str">
        <f t="shared" si="144"/>
        <v/>
      </c>
      <c r="V800" s="24" t="str">
        <f>IF(B800="","",VLOOKUP(B800,'Tree height category'!$A$2:$E$83,5,FALSE))</f>
        <v/>
      </c>
      <c r="W800" s="137" t="str">
        <f t="shared" si="149"/>
        <v/>
      </c>
      <c r="X800" s="137" t="str">
        <f t="shared" si="150"/>
        <v/>
      </c>
      <c r="Y800" s="23" t="str">
        <f t="shared" si="145"/>
        <v/>
      </c>
      <c r="Z800" s="25" t="str">
        <f t="shared" si="146"/>
        <v/>
      </c>
      <c r="AA800" s="26" t="str">
        <f t="shared" si="147"/>
        <v/>
      </c>
      <c r="AB800" s="221" t="str">
        <f t="shared" si="148"/>
        <v/>
      </c>
      <c r="AC800" s="26" t="str">
        <f>IF(P800="","",('SEB Sheet'!$B$8*(AA800*P800)*(IF(C800="",1,C800))))</f>
        <v/>
      </c>
      <c r="AD800" s="158" t="str">
        <f>IF(P800="","",((AC800/'SEB Sheet'!$B$9*'SEB Sheet'!$B$5/1000*'SEB Sheet'!$B$7*'SEB Sheet'!$B$6))*1.055)</f>
        <v/>
      </c>
      <c r="AE800" s="146"/>
      <c r="AF800" s="146"/>
      <c r="AG800" s="147" t="str">
        <f>IF(B800="","",(VLOOKUP(B800,'Tree height category'!$A$2:$C$83,2,FALSE)))</f>
        <v/>
      </c>
      <c r="AH800" s="148" t="str">
        <f>IF(B800="","",(VLOOKUP(B800,'Tree height category'!$A$2:$C$83,3,FALSE)))</f>
        <v/>
      </c>
      <c r="AI800" s="161"/>
      <c r="AJ800" s="161"/>
      <c r="AK800" s="161"/>
      <c r="AL800" s="162" t="str">
        <f>IF(B800="","",(VLOOKUP(B800,'Tree height category'!$A$2:$G$77,7,FALSE)))</f>
        <v/>
      </c>
      <c r="AM800" s="163"/>
    </row>
    <row r="801" spans="1:39" x14ac:dyDescent="0.25">
      <c r="A801" s="154">
        <f t="shared" si="139"/>
        <v>795</v>
      </c>
      <c r="B801" s="203"/>
      <c r="C801" s="209"/>
      <c r="D801" s="208"/>
      <c r="E801" s="208"/>
      <c r="F801" s="208"/>
      <c r="G801" s="208"/>
      <c r="H801" s="208"/>
      <c r="I801" s="208"/>
      <c r="J801" s="208"/>
      <c r="K801" s="208"/>
      <c r="L801" s="208"/>
      <c r="M801" s="208"/>
      <c r="N801" s="207" t="str">
        <f>IF(V801="","",IF((VLOOKUP(V801,'Tree height category'!$E$2:$F$77,2,FALSE))=0,"",(VLOOKUP(V801,'Tree height category'!$E$2:$F$77,2,FALSE))))</f>
        <v/>
      </c>
      <c r="O801" s="207" t="str">
        <f>IF(B801="","",(IF('SEB Sheet'!B$11="","",VLOOKUP('SEB Sheet'!B$11,'IBRA %'!A$4:E$385,4,FALSE))))</f>
        <v/>
      </c>
      <c r="P801" s="27"/>
      <c r="Q801" s="136" t="str">
        <f t="shared" si="140"/>
        <v/>
      </c>
      <c r="R801" s="22">
        <f t="shared" si="141"/>
        <v>0</v>
      </c>
      <c r="S801" s="139" t="str">
        <f t="shared" si="142"/>
        <v/>
      </c>
      <c r="T801" s="39" t="str">
        <f t="shared" si="143"/>
        <v/>
      </c>
      <c r="U801" s="137" t="str">
        <f t="shared" si="144"/>
        <v/>
      </c>
      <c r="V801" s="24" t="str">
        <f>IF(B801="","",VLOOKUP(B801,'Tree height category'!$A$2:$E$83,5,FALSE))</f>
        <v/>
      </c>
      <c r="W801" s="137" t="str">
        <f t="shared" si="149"/>
        <v/>
      </c>
      <c r="X801" s="137" t="str">
        <f t="shared" si="150"/>
        <v/>
      </c>
      <c r="Y801" s="23" t="str">
        <f t="shared" si="145"/>
        <v/>
      </c>
      <c r="Z801" s="25" t="str">
        <f t="shared" si="146"/>
        <v/>
      </c>
      <c r="AA801" s="26" t="str">
        <f t="shared" si="147"/>
        <v/>
      </c>
      <c r="AB801" s="221" t="str">
        <f t="shared" si="148"/>
        <v/>
      </c>
      <c r="AC801" s="26" t="str">
        <f>IF(P801="","",('SEB Sheet'!$B$8*(AA801*P801)*(IF(C801="",1,C801))))</f>
        <v/>
      </c>
      <c r="AD801" s="158" t="str">
        <f>IF(P801="","",((AC801/'SEB Sheet'!$B$9*'SEB Sheet'!$B$5/1000*'SEB Sheet'!$B$7*'SEB Sheet'!$B$6))*1.055)</f>
        <v/>
      </c>
      <c r="AE801" s="146"/>
      <c r="AF801" s="146"/>
      <c r="AG801" s="147" t="str">
        <f>IF(B801="","",(VLOOKUP(B801,'Tree height category'!$A$2:$C$83,2,FALSE)))</f>
        <v/>
      </c>
      <c r="AH801" s="148" t="str">
        <f>IF(B801="","",(VLOOKUP(B801,'Tree height category'!$A$2:$C$83,3,FALSE)))</f>
        <v/>
      </c>
      <c r="AI801" s="161"/>
      <c r="AJ801" s="161"/>
      <c r="AK801" s="161"/>
      <c r="AL801" s="162" t="str">
        <f>IF(B801="","",(VLOOKUP(B801,'Tree height category'!$A$2:$G$77,7,FALSE)))</f>
        <v/>
      </c>
      <c r="AM801" s="163"/>
    </row>
    <row r="802" spans="1:39" x14ac:dyDescent="0.25">
      <c r="A802" s="154">
        <f t="shared" si="139"/>
        <v>796</v>
      </c>
      <c r="B802" s="203"/>
      <c r="C802" s="209"/>
      <c r="D802" s="208"/>
      <c r="E802" s="208"/>
      <c r="F802" s="208"/>
      <c r="G802" s="208"/>
      <c r="H802" s="208"/>
      <c r="I802" s="208"/>
      <c r="J802" s="208"/>
      <c r="K802" s="208"/>
      <c r="L802" s="208"/>
      <c r="M802" s="208"/>
      <c r="N802" s="207" t="str">
        <f>IF(V802="","",IF((VLOOKUP(V802,'Tree height category'!$E$2:$F$77,2,FALSE))=0,"",(VLOOKUP(V802,'Tree height category'!$E$2:$F$77,2,FALSE))))</f>
        <v/>
      </c>
      <c r="O802" s="207" t="str">
        <f>IF(B802="","",(IF('SEB Sheet'!B$11="","",VLOOKUP('SEB Sheet'!B$11,'IBRA %'!A$4:E$385,4,FALSE))))</f>
        <v/>
      </c>
      <c r="P802" s="27"/>
      <c r="Q802" s="136" t="str">
        <f t="shared" si="140"/>
        <v/>
      </c>
      <c r="R802" s="22">
        <f t="shared" si="141"/>
        <v>0</v>
      </c>
      <c r="S802" s="139" t="str">
        <f t="shared" si="142"/>
        <v/>
      </c>
      <c r="T802" s="39" t="str">
        <f t="shared" si="143"/>
        <v/>
      </c>
      <c r="U802" s="137" t="str">
        <f t="shared" si="144"/>
        <v/>
      </c>
      <c r="V802" s="24" t="str">
        <f>IF(B802="","",VLOOKUP(B802,'Tree height category'!$A$2:$E$83,5,FALSE))</f>
        <v/>
      </c>
      <c r="W802" s="137" t="str">
        <f t="shared" si="149"/>
        <v/>
      </c>
      <c r="X802" s="137" t="str">
        <f t="shared" si="150"/>
        <v/>
      </c>
      <c r="Y802" s="23" t="str">
        <f t="shared" si="145"/>
        <v/>
      </c>
      <c r="Z802" s="25" t="str">
        <f t="shared" si="146"/>
        <v/>
      </c>
      <c r="AA802" s="26" t="str">
        <f t="shared" si="147"/>
        <v/>
      </c>
      <c r="AB802" s="221" t="str">
        <f t="shared" si="148"/>
        <v/>
      </c>
      <c r="AC802" s="26" t="str">
        <f>IF(P802="","",('SEB Sheet'!$B$8*(AA802*P802)*(IF(C802="",1,C802))))</f>
        <v/>
      </c>
      <c r="AD802" s="158" t="str">
        <f>IF(P802="","",((AC802/'SEB Sheet'!$B$9*'SEB Sheet'!$B$5/1000*'SEB Sheet'!$B$7*'SEB Sheet'!$B$6))*1.055)</f>
        <v/>
      </c>
      <c r="AE802" s="146"/>
      <c r="AF802" s="146"/>
      <c r="AG802" s="147" t="str">
        <f>IF(B802="","",(VLOOKUP(B802,'Tree height category'!$A$2:$C$83,2,FALSE)))</f>
        <v/>
      </c>
      <c r="AH802" s="148" t="str">
        <f>IF(B802="","",(VLOOKUP(B802,'Tree height category'!$A$2:$C$83,3,FALSE)))</f>
        <v/>
      </c>
      <c r="AI802" s="161"/>
      <c r="AJ802" s="161"/>
      <c r="AK802" s="161"/>
      <c r="AL802" s="162" t="str">
        <f>IF(B802="","",(VLOOKUP(B802,'Tree height category'!$A$2:$G$77,7,FALSE)))</f>
        <v/>
      </c>
      <c r="AM802" s="163"/>
    </row>
    <row r="803" spans="1:39" x14ac:dyDescent="0.25">
      <c r="A803" s="154">
        <f t="shared" si="139"/>
        <v>797</v>
      </c>
      <c r="B803" s="203"/>
      <c r="C803" s="209"/>
      <c r="D803" s="208"/>
      <c r="E803" s="208"/>
      <c r="F803" s="208"/>
      <c r="G803" s="208"/>
      <c r="H803" s="208"/>
      <c r="I803" s="208"/>
      <c r="J803" s="208"/>
      <c r="K803" s="208"/>
      <c r="L803" s="208"/>
      <c r="M803" s="208"/>
      <c r="N803" s="207" t="str">
        <f>IF(V803="","",IF((VLOOKUP(V803,'Tree height category'!$E$2:$F$77,2,FALSE))=0,"",(VLOOKUP(V803,'Tree height category'!$E$2:$F$77,2,FALSE))))</f>
        <v/>
      </c>
      <c r="O803" s="207" t="str">
        <f>IF(B803="","",(IF('SEB Sheet'!B$11="","",VLOOKUP('SEB Sheet'!B$11,'IBRA %'!A$4:E$385,4,FALSE))))</f>
        <v/>
      </c>
      <c r="P803" s="27"/>
      <c r="Q803" s="136" t="str">
        <f t="shared" si="140"/>
        <v/>
      </c>
      <c r="R803" s="22">
        <f t="shared" si="141"/>
        <v>0</v>
      </c>
      <c r="S803" s="139" t="str">
        <f t="shared" si="142"/>
        <v/>
      </c>
      <c r="T803" s="39" t="str">
        <f t="shared" si="143"/>
        <v/>
      </c>
      <c r="U803" s="137" t="str">
        <f t="shared" si="144"/>
        <v/>
      </c>
      <c r="V803" s="24" t="str">
        <f>IF(B803="","",VLOOKUP(B803,'Tree height category'!$A$2:$E$83,5,FALSE))</f>
        <v/>
      </c>
      <c r="W803" s="137" t="str">
        <f t="shared" si="149"/>
        <v/>
      </c>
      <c r="X803" s="137" t="str">
        <f t="shared" si="150"/>
        <v/>
      </c>
      <c r="Y803" s="23" t="str">
        <f t="shared" si="145"/>
        <v/>
      </c>
      <c r="Z803" s="25" t="str">
        <f t="shared" si="146"/>
        <v/>
      </c>
      <c r="AA803" s="26" t="str">
        <f t="shared" si="147"/>
        <v/>
      </c>
      <c r="AB803" s="221" t="str">
        <f t="shared" si="148"/>
        <v/>
      </c>
      <c r="AC803" s="26" t="str">
        <f>IF(P803="","",('SEB Sheet'!$B$8*(AA803*P803)*(IF(C803="",1,C803))))</f>
        <v/>
      </c>
      <c r="AD803" s="158" t="str">
        <f>IF(P803="","",((AC803/'SEB Sheet'!$B$9*'SEB Sheet'!$B$5/1000*'SEB Sheet'!$B$7*'SEB Sheet'!$B$6))*1.055)</f>
        <v/>
      </c>
      <c r="AE803" s="146"/>
      <c r="AF803" s="146"/>
      <c r="AG803" s="147" t="str">
        <f>IF(B803="","",(VLOOKUP(B803,'Tree height category'!$A$2:$C$83,2,FALSE)))</f>
        <v/>
      </c>
      <c r="AH803" s="148" t="str">
        <f>IF(B803="","",(VLOOKUP(B803,'Tree height category'!$A$2:$C$83,3,FALSE)))</f>
        <v/>
      </c>
      <c r="AI803" s="161"/>
      <c r="AJ803" s="161"/>
      <c r="AK803" s="161"/>
      <c r="AL803" s="162" t="str">
        <f>IF(B803="","",(VLOOKUP(B803,'Tree height category'!$A$2:$G$77,7,FALSE)))</f>
        <v/>
      </c>
      <c r="AM803" s="163"/>
    </row>
    <row r="804" spans="1:39" x14ac:dyDescent="0.25">
      <c r="A804" s="154">
        <f t="shared" si="139"/>
        <v>798</v>
      </c>
      <c r="B804" s="203"/>
      <c r="C804" s="209"/>
      <c r="D804" s="208"/>
      <c r="E804" s="208"/>
      <c r="F804" s="208"/>
      <c r="G804" s="208"/>
      <c r="H804" s="208"/>
      <c r="I804" s="208"/>
      <c r="J804" s="208"/>
      <c r="K804" s="208"/>
      <c r="L804" s="208"/>
      <c r="M804" s="208"/>
      <c r="N804" s="207" t="str">
        <f>IF(V804="","",IF((VLOOKUP(V804,'Tree height category'!$E$2:$F$77,2,FALSE))=0,"",(VLOOKUP(V804,'Tree height category'!$E$2:$F$77,2,FALSE))))</f>
        <v/>
      </c>
      <c r="O804" s="207" t="str">
        <f>IF(B804="","",(IF('SEB Sheet'!B$11="","",VLOOKUP('SEB Sheet'!B$11,'IBRA %'!A$4:E$385,4,FALSE))))</f>
        <v/>
      </c>
      <c r="P804" s="27"/>
      <c r="Q804" s="136" t="str">
        <f t="shared" si="140"/>
        <v/>
      </c>
      <c r="R804" s="22">
        <f t="shared" si="141"/>
        <v>0</v>
      </c>
      <c r="S804" s="139" t="str">
        <f t="shared" si="142"/>
        <v/>
      </c>
      <c r="T804" s="39" t="str">
        <f t="shared" si="143"/>
        <v/>
      </c>
      <c r="U804" s="137" t="str">
        <f t="shared" si="144"/>
        <v/>
      </c>
      <c r="V804" s="24" t="str">
        <f>IF(B804="","",VLOOKUP(B804,'Tree height category'!$A$2:$E$83,5,FALSE))</f>
        <v/>
      </c>
      <c r="W804" s="137" t="str">
        <f t="shared" si="149"/>
        <v/>
      </c>
      <c r="X804" s="137" t="str">
        <f t="shared" si="150"/>
        <v/>
      </c>
      <c r="Y804" s="23" t="str">
        <f t="shared" si="145"/>
        <v/>
      </c>
      <c r="Z804" s="25" t="str">
        <f t="shared" si="146"/>
        <v/>
      </c>
      <c r="AA804" s="26" t="str">
        <f t="shared" si="147"/>
        <v/>
      </c>
      <c r="AB804" s="221" t="str">
        <f t="shared" si="148"/>
        <v/>
      </c>
      <c r="AC804" s="26" t="str">
        <f>IF(P804="","",('SEB Sheet'!$B$8*(AA804*P804)*(IF(C804="",1,C804))))</f>
        <v/>
      </c>
      <c r="AD804" s="158" t="str">
        <f>IF(P804="","",((AC804/'SEB Sheet'!$B$9*'SEB Sheet'!$B$5/1000*'SEB Sheet'!$B$7*'SEB Sheet'!$B$6))*1.055)</f>
        <v/>
      </c>
      <c r="AE804" s="146"/>
      <c r="AF804" s="146"/>
      <c r="AG804" s="147" t="str">
        <f>IF(B804="","",(VLOOKUP(B804,'Tree height category'!$A$2:$C$83,2,FALSE)))</f>
        <v/>
      </c>
      <c r="AH804" s="148" t="str">
        <f>IF(B804="","",(VLOOKUP(B804,'Tree height category'!$A$2:$C$83,3,FALSE)))</f>
        <v/>
      </c>
      <c r="AI804" s="161"/>
      <c r="AJ804" s="161"/>
      <c r="AK804" s="161"/>
      <c r="AL804" s="162" t="str">
        <f>IF(B804="","",(VLOOKUP(B804,'Tree height category'!$A$2:$G$77,7,FALSE)))</f>
        <v/>
      </c>
      <c r="AM804" s="163"/>
    </row>
    <row r="805" spans="1:39" x14ac:dyDescent="0.25">
      <c r="A805" s="154">
        <f t="shared" si="139"/>
        <v>799</v>
      </c>
      <c r="B805" s="203"/>
      <c r="C805" s="209"/>
      <c r="D805" s="208"/>
      <c r="E805" s="208"/>
      <c r="F805" s="208"/>
      <c r="G805" s="208"/>
      <c r="H805" s="208"/>
      <c r="I805" s="208"/>
      <c r="J805" s="208"/>
      <c r="K805" s="208"/>
      <c r="L805" s="208"/>
      <c r="M805" s="208"/>
      <c r="N805" s="207" t="str">
        <f>IF(V805="","",IF((VLOOKUP(V805,'Tree height category'!$E$2:$F$77,2,FALSE))=0,"",(VLOOKUP(V805,'Tree height category'!$E$2:$F$77,2,FALSE))))</f>
        <v/>
      </c>
      <c r="O805" s="207" t="str">
        <f>IF(B805="","",(IF('SEB Sheet'!B$11="","",VLOOKUP('SEB Sheet'!B$11,'IBRA %'!A$4:E$385,4,FALSE))))</f>
        <v/>
      </c>
      <c r="P805" s="27"/>
      <c r="Q805" s="136" t="str">
        <f t="shared" si="140"/>
        <v/>
      </c>
      <c r="R805" s="22">
        <f t="shared" si="141"/>
        <v>0</v>
      </c>
      <c r="S805" s="139" t="str">
        <f t="shared" si="142"/>
        <v/>
      </c>
      <c r="T805" s="39" t="str">
        <f t="shared" si="143"/>
        <v/>
      </c>
      <c r="U805" s="137" t="str">
        <f t="shared" si="144"/>
        <v/>
      </c>
      <c r="V805" s="24" t="str">
        <f>IF(B805="","",VLOOKUP(B805,'Tree height category'!$A$2:$E$83,5,FALSE))</f>
        <v/>
      </c>
      <c r="W805" s="137" t="str">
        <f t="shared" si="149"/>
        <v/>
      </c>
      <c r="X805" s="137" t="str">
        <f t="shared" si="150"/>
        <v/>
      </c>
      <c r="Y805" s="23" t="str">
        <f t="shared" si="145"/>
        <v/>
      </c>
      <c r="Z805" s="25" t="str">
        <f t="shared" si="146"/>
        <v/>
      </c>
      <c r="AA805" s="26" t="str">
        <f t="shared" si="147"/>
        <v/>
      </c>
      <c r="AB805" s="221" t="str">
        <f t="shared" si="148"/>
        <v/>
      </c>
      <c r="AC805" s="26" t="str">
        <f>IF(P805="","",('SEB Sheet'!$B$8*(AA805*P805)*(IF(C805="",1,C805))))</f>
        <v/>
      </c>
      <c r="AD805" s="158" t="str">
        <f>IF(P805="","",((AC805/'SEB Sheet'!$B$9*'SEB Sheet'!$B$5/1000*'SEB Sheet'!$B$7*'SEB Sheet'!$B$6))*1.055)</f>
        <v/>
      </c>
      <c r="AE805" s="146"/>
      <c r="AF805" s="146"/>
      <c r="AG805" s="147" t="str">
        <f>IF(B805="","",(VLOOKUP(B805,'Tree height category'!$A$2:$C$83,2,FALSE)))</f>
        <v/>
      </c>
      <c r="AH805" s="148" t="str">
        <f>IF(B805="","",(VLOOKUP(B805,'Tree height category'!$A$2:$C$83,3,FALSE)))</f>
        <v/>
      </c>
      <c r="AI805" s="161"/>
      <c r="AJ805" s="161"/>
      <c r="AK805" s="161"/>
      <c r="AL805" s="162" t="str">
        <f>IF(B805="","",(VLOOKUP(B805,'Tree height category'!$A$2:$G$77,7,FALSE)))</f>
        <v/>
      </c>
      <c r="AM805" s="163"/>
    </row>
    <row r="806" spans="1:39" x14ac:dyDescent="0.25">
      <c r="A806" s="154">
        <f t="shared" si="139"/>
        <v>800</v>
      </c>
      <c r="B806" s="203"/>
      <c r="C806" s="209"/>
      <c r="D806" s="208"/>
      <c r="E806" s="208"/>
      <c r="F806" s="208"/>
      <c r="G806" s="208"/>
      <c r="H806" s="208"/>
      <c r="I806" s="208"/>
      <c r="J806" s="208"/>
      <c r="K806" s="208"/>
      <c r="L806" s="208"/>
      <c r="M806" s="208"/>
      <c r="N806" s="207" t="str">
        <f>IF(V806="","",IF((VLOOKUP(V806,'Tree height category'!$E$2:$F$77,2,FALSE))=0,"",(VLOOKUP(V806,'Tree height category'!$E$2:$F$77,2,FALSE))))</f>
        <v/>
      </c>
      <c r="O806" s="207" t="str">
        <f>IF(B806="","",(IF('SEB Sheet'!B$11="","",VLOOKUP('SEB Sheet'!B$11,'IBRA %'!A$4:E$385,4,FALSE))))</f>
        <v/>
      </c>
      <c r="P806" s="27"/>
      <c r="Q806" s="136" t="str">
        <f t="shared" si="140"/>
        <v/>
      </c>
      <c r="R806" s="22">
        <f t="shared" si="141"/>
        <v>0</v>
      </c>
      <c r="S806" s="139" t="str">
        <f t="shared" si="142"/>
        <v/>
      </c>
      <c r="T806" s="39" t="str">
        <f t="shared" si="143"/>
        <v/>
      </c>
      <c r="U806" s="137" t="str">
        <f t="shared" si="144"/>
        <v/>
      </c>
      <c r="V806" s="24" t="str">
        <f>IF(B806="","",VLOOKUP(B806,'Tree height category'!$A$2:$E$83,5,FALSE))</f>
        <v/>
      </c>
      <c r="W806" s="137" t="str">
        <f t="shared" si="149"/>
        <v/>
      </c>
      <c r="X806" s="137" t="str">
        <f t="shared" si="150"/>
        <v/>
      </c>
      <c r="Y806" s="23" t="str">
        <f t="shared" si="145"/>
        <v/>
      </c>
      <c r="Z806" s="25" t="str">
        <f t="shared" si="146"/>
        <v/>
      </c>
      <c r="AA806" s="26" t="str">
        <f t="shared" si="147"/>
        <v/>
      </c>
      <c r="AB806" s="221" t="str">
        <f t="shared" si="148"/>
        <v/>
      </c>
      <c r="AC806" s="26" t="str">
        <f>IF(P806="","",('SEB Sheet'!$B$8*(AA806*P806)*(IF(C806="",1,C806))))</f>
        <v/>
      </c>
      <c r="AD806" s="158" t="str">
        <f>IF(P806="","",((AC806/'SEB Sheet'!$B$9*'SEB Sheet'!$B$5/1000*'SEB Sheet'!$B$7*'SEB Sheet'!$B$6))*1.055)</f>
        <v/>
      </c>
      <c r="AE806" s="146"/>
      <c r="AF806" s="146"/>
      <c r="AG806" s="147" t="str">
        <f>IF(B806="","",(VLOOKUP(B806,'Tree height category'!$A$2:$C$83,2,FALSE)))</f>
        <v/>
      </c>
      <c r="AH806" s="148" t="str">
        <f>IF(B806="","",(VLOOKUP(B806,'Tree height category'!$A$2:$C$83,3,FALSE)))</f>
        <v/>
      </c>
      <c r="AI806" s="161"/>
      <c r="AJ806" s="161"/>
      <c r="AK806" s="161"/>
      <c r="AL806" s="162" t="str">
        <f>IF(B806="","",(VLOOKUP(B806,'Tree height category'!$A$2:$G$77,7,FALSE)))</f>
        <v/>
      </c>
      <c r="AM806" s="163"/>
    </row>
    <row r="807" spans="1:39" x14ac:dyDescent="0.25">
      <c r="A807" s="154">
        <f t="shared" si="139"/>
        <v>801</v>
      </c>
      <c r="B807" s="203"/>
      <c r="C807" s="209"/>
      <c r="D807" s="208"/>
      <c r="E807" s="208"/>
      <c r="F807" s="208"/>
      <c r="G807" s="208"/>
      <c r="H807" s="208"/>
      <c r="I807" s="208"/>
      <c r="J807" s="208"/>
      <c r="K807" s="208"/>
      <c r="L807" s="208"/>
      <c r="M807" s="208"/>
      <c r="N807" s="207" t="str">
        <f>IF(V807="","",IF((VLOOKUP(V807,'Tree height category'!$E$2:$F$77,2,FALSE))=0,"",(VLOOKUP(V807,'Tree height category'!$E$2:$F$77,2,FALSE))))</f>
        <v/>
      </c>
      <c r="O807" s="207" t="str">
        <f>IF(B807="","",(IF('SEB Sheet'!B$11="","",VLOOKUP('SEB Sheet'!B$11,'IBRA %'!A$4:E$385,4,FALSE))))</f>
        <v/>
      </c>
      <c r="P807" s="27"/>
      <c r="Q807" s="136" t="str">
        <f t="shared" si="140"/>
        <v/>
      </c>
      <c r="R807" s="22">
        <f t="shared" si="141"/>
        <v>0</v>
      </c>
      <c r="S807" s="139" t="str">
        <f t="shared" si="142"/>
        <v/>
      </c>
      <c r="T807" s="39" t="str">
        <f t="shared" si="143"/>
        <v/>
      </c>
      <c r="U807" s="137" t="str">
        <f t="shared" si="144"/>
        <v/>
      </c>
      <c r="V807" s="24" t="str">
        <f>IF(B807="","",VLOOKUP(B807,'Tree height category'!$A$2:$E$83,5,FALSE))</f>
        <v/>
      </c>
      <c r="W807" s="137" t="str">
        <f t="shared" si="149"/>
        <v/>
      </c>
      <c r="X807" s="137" t="str">
        <f t="shared" si="150"/>
        <v/>
      </c>
      <c r="Y807" s="23" t="str">
        <f t="shared" si="145"/>
        <v/>
      </c>
      <c r="Z807" s="25" t="str">
        <f t="shared" si="146"/>
        <v/>
      </c>
      <c r="AA807" s="26" t="str">
        <f t="shared" si="147"/>
        <v/>
      </c>
      <c r="AB807" s="221" t="str">
        <f t="shared" si="148"/>
        <v/>
      </c>
      <c r="AC807" s="26" t="str">
        <f>IF(P807="","",('SEB Sheet'!$B$8*(AA807*P807)*(IF(C807="",1,C807))))</f>
        <v/>
      </c>
      <c r="AD807" s="158" t="str">
        <f>IF(P807="","",((AC807/'SEB Sheet'!$B$9*'SEB Sheet'!$B$5/1000*'SEB Sheet'!$B$7*'SEB Sheet'!$B$6))*1.055)</f>
        <v/>
      </c>
      <c r="AE807" s="146"/>
      <c r="AF807" s="146"/>
      <c r="AG807" s="147" t="str">
        <f>IF(B807="","",(VLOOKUP(B807,'Tree height category'!$A$2:$C$83,2,FALSE)))</f>
        <v/>
      </c>
      <c r="AH807" s="148" t="str">
        <f>IF(B807="","",(VLOOKUP(B807,'Tree height category'!$A$2:$C$83,3,FALSE)))</f>
        <v/>
      </c>
      <c r="AI807" s="161"/>
      <c r="AJ807" s="161"/>
      <c r="AK807" s="161"/>
      <c r="AL807" s="162" t="str">
        <f>IF(B807="","",(VLOOKUP(B807,'Tree height category'!$A$2:$G$77,7,FALSE)))</f>
        <v/>
      </c>
      <c r="AM807" s="163"/>
    </row>
    <row r="808" spans="1:39" x14ac:dyDescent="0.25">
      <c r="A808" s="154">
        <f t="shared" si="139"/>
        <v>802</v>
      </c>
      <c r="B808" s="203"/>
      <c r="C808" s="209"/>
      <c r="D808" s="208"/>
      <c r="E808" s="208"/>
      <c r="F808" s="208"/>
      <c r="G808" s="208"/>
      <c r="H808" s="208"/>
      <c r="I808" s="208"/>
      <c r="J808" s="208"/>
      <c r="K808" s="208"/>
      <c r="L808" s="208"/>
      <c r="M808" s="208"/>
      <c r="N808" s="207" t="str">
        <f>IF(V808="","",IF((VLOOKUP(V808,'Tree height category'!$E$2:$F$77,2,FALSE))=0,"",(VLOOKUP(V808,'Tree height category'!$E$2:$F$77,2,FALSE))))</f>
        <v/>
      </c>
      <c r="O808" s="207" t="str">
        <f>IF(B808="","",(IF('SEB Sheet'!B$11="","",VLOOKUP('SEB Sheet'!B$11,'IBRA %'!A$4:E$385,4,FALSE))))</f>
        <v/>
      </c>
      <c r="P808" s="27"/>
      <c r="Q808" s="136" t="str">
        <f t="shared" si="140"/>
        <v/>
      </c>
      <c r="R808" s="22">
        <f t="shared" si="141"/>
        <v>0</v>
      </c>
      <c r="S808" s="139" t="str">
        <f t="shared" si="142"/>
        <v/>
      </c>
      <c r="T808" s="39" t="str">
        <f t="shared" si="143"/>
        <v/>
      </c>
      <c r="U808" s="137" t="str">
        <f t="shared" si="144"/>
        <v/>
      </c>
      <c r="V808" s="24" t="str">
        <f>IF(B808="","",VLOOKUP(B808,'Tree height category'!$A$2:$E$83,5,FALSE))</f>
        <v/>
      </c>
      <c r="W808" s="137" t="str">
        <f t="shared" si="149"/>
        <v/>
      </c>
      <c r="X808" s="137" t="str">
        <f t="shared" si="150"/>
        <v/>
      </c>
      <c r="Y808" s="23" t="str">
        <f t="shared" si="145"/>
        <v/>
      </c>
      <c r="Z808" s="25" t="str">
        <f t="shared" si="146"/>
        <v/>
      </c>
      <c r="AA808" s="26" t="str">
        <f t="shared" si="147"/>
        <v/>
      </c>
      <c r="AB808" s="221" t="str">
        <f t="shared" si="148"/>
        <v/>
      </c>
      <c r="AC808" s="26" t="str">
        <f>IF(P808="","",('SEB Sheet'!$B$8*(AA808*P808)*(IF(C808="",1,C808))))</f>
        <v/>
      </c>
      <c r="AD808" s="158" t="str">
        <f>IF(P808="","",((AC808/'SEB Sheet'!$B$9*'SEB Sheet'!$B$5/1000*'SEB Sheet'!$B$7*'SEB Sheet'!$B$6))*1.055)</f>
        <v/>
      </c>
      <c r="AE808" s="146"/>
      <c r="AF808" s="146"/>
      <c r="AG808" s="147" t="str">
        <f>IF(B808="","",(VLOOKUP(B808,'Tree height category'!$A$2:$C$83,2,FALSE)))</f>
        <v/>
      </c>
      <c r="AH808" s="148" t="str">
        <f>IF(B808="","",(VLOOKUP(B808,'Tree height category'!$A$2:$C$83,3,FALSE)))</f>
        <v/>
      </c>
      <c r="AI808" s="161"/>
      <c r="AJ808" s="161"/>
      <c r="AK808" s="161"/>
      <c r="AL808" s="162" t="str">
        <f>IF(B808="","",(VLOOKUP(B808,'Tree height category'!$A$2:$G$77,7,FALSE)))</f>
        <v/>
      </c>
      <c r="AM808" s="163"/>
    </row>
    <row r="809" spans="1:39" x14ac:dyDescent="0.25">
      <c r="A809" s="154">
        <f t="shared" ref="A809:A872" si="151">A808+1</f>
        <v>803</v>
      </c>
      <c r="B809" s="203"/>
      <c r="C809" s="209"/>
      <c r="D809" s="208"/>
      <c r="E809" s="208"/>
      <c r="F809" s="208"/>
      <c r="G809" s="208"/>
      <c r="H809" s="208"/>
      <c r="I809" s="208"/>
      <c r="J809" s="208"/>
      <c r="K809" s="208"/>
      <c r="L809" s="208"/>
      <c r="M809" s="208"/>
      <c r="N809" s="207" t="str">
        <f>IF(V809="","",IF((VLOOKUP(V809,'Tree height category'!$E$2:$F$77,2,FALSE))=0,"",(VLOOKUP(V809,'Tree height category'!$E$2:$F$77,2,FALSE))))</f>
        <v/>
      </c>
      <c r="O809" s="207" t="str">
        <f>IF(B809="","",(IF('SEB Sheet'!B$11="","",VLOOKUP('SEB Sheet'!B$11,'IBRA %'!A$4:E$385,4,FALSE))))</f>
        <v/>
      </c>
      <c r="P809" s="27"/>
      <c r="Q809" s="136" t="str">
        <f t="shared" si="140"/>
        <v/>
      </c>
      <c r="R809" s="22">
        <f t="shared" si="141"/>
        <v>0</v>
      </c>
      <c r="S809" s="139" t="str">
        <f t="shared" si="142"/>
        <v/>
      </c>
      <c r="T809" s="39" t="str">
        <f t="shared" si="143"/>
        <v/>
      </c>
      <c r="U809" s="137" t="str">
        <f t="shared" si="144"/>
        <v/>
      </c>
      <c r="V809" s="24" t="str">
        <f>IF(B809="","",VLOOKUP(B809,'Tree height category'!$A$2:$E$83,5,FALSE))</f>
        <v/>
      </c>
      <c r="W809" s="137" t="str">
        <f t="shared" si="149"/>
        <v/>
      </c>
      <c r="X809" s="137" t="str">
        <f t="shared" si="150"/>
        <v/>
      </c>
      <c r="Y809" s="23" t="str">
        <f t="shared" si="145"/>
        <v/>
      </c>
      <c r="Z809" s="25" t="str">
        <f t="shared" si="146"/>
        <v/>
      </c>
      <c r="AA809" s="26" t="str">
        <f t="shared" si="147"/>
        <v/>
      </c>
      <c r="AB809" s="221" t="str">
        <f t="shared" si="148"/>
        <v/>
      </c>
      <c r="AC809" s="26" t="str">
        <f>IF(P809="","",('SEB Sheet'!$B$8*(AA809*P809)*(IF(C809="",1,C809))))</f>
        <v/>
      </c>
      <c r="AD809" s="158" t="str">
        <f>IF(P809="","",((AC809/'SEB Sheet'!$B$9*'SEB Sheet'!$B$5/1000*'SEB Sheet'!$B$7*'SEB Sheet'!$B$6))*1.055)</f>
        <v/>
      </c>
      <c r="AE809" s="146"/>
      <c r="AF809" s="146"/>
      <c r="AG809" s="147" t="str">
        <f>IF(B809="","",(VLOOKUP(B809,'Tree height category'!$A$2:$C$83,2,FALSE)))</f>
        <v/>
      </c>
      <c r="AH809" s="148" t="str">
        <f>IF(B809="","",(VLOOKUP(B809,'Tree height category'!$A$2:$C$83,3,FALSE)))</f>
        <v/>
      </c>
      <c r="AI809" s="161"/>
      <c r="AJ809" s="161"/>
      <c r="AK809" s="161"/>
      <c r="AL809" s="162" t="str">
        <f>IF(B809="","",(VLOOKUP(B809,'Tree height category'!$A$2:$G$77,7,FALSE)))</f>
        <v/>
      </c>
      <c r="AM809" s="163"/>
    </row>
    <row r="810" spans="1:39" x14ac:dyDescent="0.25">
      <c r="A810" s="154">
        <f t="shared" si="151"/>
        <v>804</v>
      </c>
      <c r="B810" s="203"/>
      <c r="C810" s="209"/>
      <c r="D810" s="208"/>
      <c r="E810" s="208"/>
      <c r="F810" s="208"/>
      <c r="G810" s="208"/>
      <c r="H810" s="208"/>
      <c r="I810" s="208"/>
      <c r="J810" s="208"/>
      <c r="K810" s="208"/>
      <c r="L810" s="208"/>
      <c r="M810" s="208"/>
      <c r="N810" s="207" t="str">
        <f>IF(V810="","",IF((VLOOKUP(V810,'Tree height category'!$E$2:$F$77,2,FALSE))=0,"",(VLOOKUP(V810,'Tree height category'!$E$2:$F$77,2,FALSE))))</f>
        <v/>
      </c>
      <c r="O810" s="207" t="str">
        <f>IF(B810="","",(IF('SEB Sheet'!B$11="","",VLOOKUP('SEB Sheet'!B$11,'IBRA %'!A$4:E$385,4,FALSE))))</f>
        <v/>
      </c>
      <c r="P810" s="27"/>
      <c r="Q810" s="136" t="str">
        <f t="shared" si="140"/>
        <v/>
      </c>
      <c r="R810" s="22">
        <f t="shared" si="141"/>
        <v>0</v>
      </c>
      <c r="S810" s="139" t="str">
        <f t="shared" si="142"/>
        <v/>
      </c>
      <c r="T810" s="39" t="str">
        <f t="shared" si="143"/>
        <v/>
      </c>
      <c r="U810" s="137" t="str">
        <f t="shared" si="144"/>
        <v/>
      </c>
      <c r="V810" s="24" t="str">
        <f>IF(B810="","",VLOOKUP(B810,'Tree height category'!$A$2:$E$83,5,FALSE))</f>
        <v/>
      </c>
      <c r="W810" s="137" t="str">
        <f t="shared" si="149"/>
        <v/>
      </c>
      <c r="X810" s="137" t="str">
        <f t="shared" si="150"/>
        <v/>
      </c>
      <c r="Y810" s="23" t="str">
        <f t="shared" si="145"/>
        <v/>
      </c>
      <c r="Z810" s="25" t="str">
        <f t="shared" si="146"/>
        <v/>
      </c>
      <c r="AA810" s="26" t="str">
        <f t="shared" si="147"/>
        <v/>
      </c>
      <c r="AB810" s="221" t="str">
        <f t="shared" si="148"/>
        <v/>
      </c>
      <c r="AC810" s="26" t="str">
        <f>IF(P810="","",('SEB Sheet'!$B$8*(AA810*P810)*(IF(C810="",1,C810))))</f>
        <v/>
      </c>
      <c r="AD810" s="158" t="str">
        <f>IF(P810="","",((AC810/'SEB Sheet'!$B$9*'SEB Sheet'!$B$5/1000*'SEB Sheet'!$B$7*'SEB Sheet'!$B$6))*1.055)</f>
        <v/>
      </c>
      <c r="AE810" s="146"/>
      <c r="AF810" s="146"/>
      <c r="AG810" s="147" t="str">
        <f>IF(B810="","",(VLOOKUP(B810,'Tree height category'!$A$2:$C$83,2,FALSE)))</f>
        <v/>
      </c>
      <c r="AH810" s="148" t="str">
        <f>IF(B810="","",(VLOOKUP(B810,'Tree height category'!$A$2:$C$83,3,FALSE)))</f>
        <v/>
      </c>
      <c r="AI810" s="161"/>
      <c r="AJ810" s="161"/>
      <c r="AK810" s="161"/>
      <c r="AL810" s="162" t="str">
        <f>IF(B810="","",(VLOOKUP(B810,'Tree height category'!$A$2:$G$77,7,FALSE)))</f>
        <v/>
      </c>
      <c r="AM810" s="163"/>
    </row>
    <row r="811" spans="1:39" x14ac:dyDescent="0.25">
      <c r="A811" s="154">
        <f t="shared" si="151"/>
        <v>805</v>
      </c>
      <c r="B811" s="203"/>
      <c r="C811" s="209"/>
      <c r="D811" s="208"/>
      <c r="E811" s="208"/>
      <c r="F811" s="208"/>
      <c r="G811" s="208"/>
      <c r="H811" s="208"/>
      <c r="I811" s="208"/>
      <c r="J811" s="208"/>
      <c r="K811" s="208"/>
      <c r="L811" s="208"/>
      <c r="M811" s="208"/>
      <c r="N811" s="207" t="str">
        <f>IF(V811="","",IF((VLOOKUP(V811,'Tree height category'!$E$2:$F$77,2,FALSE))=0,"",(VLOOKUP(V811,'Tree height category'!$E$2:$F$77,2,FALSE))))</f>
        <v/>
      </c>
      <c r="O811" s="207" t="str">
        <f>IF(B811="","",(IF('SEB Sheet'!B$11="","",VLOOKUP('SEB Sheet'!B$11,'IBRA %'!A$4:E$385,4,FALSE))))</f>
        <v/>
      </c>
      <c r="P811" s="27"/>
      <c r="Q811" s="136" t="str">
        <f t="shared" si="140"/>
        <v/>
      </c>
      <c r="R811" s="22">
        <f t="shared" si="141"/>
        <v>0</v>
      </c>
      <c r="S811" s="139" t="str">
        <f t="shared" si="142"/>
        <v/>
      </c>
      <c r="T811" s="39" t="str">
        <f t="shared" si="143"/>
        <v/>
      </c>
      <c r="U811" s="137" t="str">
        <f t="shared" si="144"/>
        <v/>
      </c>
      <c r="V811" s="24" t="str">
        <f>IF(B811="","",VLOOKUP(B811,'Tree height category'!$A$2:$E$83,5,FALSE))</f>
        <v/>
      </c>
      <c r="W811" s="137" t="str">
        <f t="shared" si="149"/>
        <v/>
      </c>
      <c r="X811" s="137" t="str">
        <f t="shared" si="150"/>
        <v/>
      </c>
      <c r="Y811" s="23" t="str">
        <f t="shared" si="145"/>
        <v/>
      </c>
      <c r="Z811" s="25" t="str">
        <f t="shared" si="146"/>
        <v/>
      </c>
      <c r="AA811" s="26" t="str">
        <f t="shared" si="147"/>
        <v/>
      </c>
      <c r="AB811" s="221" t="str">
        <f t="shared" si="148"/>
        <v/>
      </c>
      <c r="AC811" s="26" t="str">
        <f>IF(P811="","",('SEB Sheet'!$B$8*(AA811*P811)*(IF(C811="",1,C811))))</f>
        <v/>
      </c>
      <c r="AD811" s="158" t="str">
        <f>IF(P811="","",((AC811/'SEB Sheet'!$B$9*'SEB Sheet'!$B$5/1000*'SEB Sheet'!$B$7*'SEB Sheet'!$B$6))*1.055)</f>
        <v/>
      </c>
      <c r="AE811" s="146"/>
      <c r="AF811" s="146"/>
      <c r="AG811" s="147" t="str">
        <f>IF(B811="","",(VLOOKUP(B811,'Tree height category'!$A$2:$C$83,2,FALSE)))</f>
        <v/>
      </c>
      <c r="AH811" s="148" t="str">
        <f>IF(B811="","",(VLOOKUP(B811,'Tree height category'!$A$2:$C$83,3,FALSE)))</f>
        <v/>
      </c>
      <c r="AI811" s="161"/>
      <c r="AJ811" s="161"/>
      <c r="AK811" s="161"/>
      <c r="AL811" s="162" t="str">
        <f>IF(B811="","",(VLOOKUP(B811,'Tree height category'!$A$2:$G$77,7,FALSE)))</f>
        <v/>
      </c>
      <c r="AM811" s="163"/>
    </row>
    <row r="812" spans="1:39" x14ac:dyDescent="0.25">
      <c r="A812" s="154">
        <f t="shared" si="151"/>
        <v>806</v>
      </c>
      <c r="B812" s="203"/>
      <c r="C812" s="209"/>
      <c r="D812" s="208"/>
      <c r="E812" s="208"/>
      <c r="F812" s="208"/>
      <c r="G812" s="208"/>
      <c r="H812" s="208"/>
      <c r="I812" s="208"/>
      <c r="J812" s="208"/>
      <c r="K812" s="208"/>
      <c r="L812" s="208"/>
      <c r="M812" s="208"/>
      <c r="N812" s="207" t="str">
        <f>IF(V812="","",IF((VLOOKUP(V812,'Tree height category'!$E$2:$F$77,2,FALSE))=0,"",(VLOOKUP(V812,'Tree height category'!$E$2:$F$77,2,FALSE))))</f>
        <v/>
      </c>
      <c r="O812" s="207" t="str">
        <f>IF(B812="","",(IF('SEB Sheet'!B$11="","",VLOOKUP('SEB Sheet'!B$11,'IBRA %'!A$4:E$385,4,FALSE))))</f>
        <v/>
      </c>
      <c r="P812" s="27"/>
      <c r="Q812" s="136" t="str">
        <f t="shared" si="140"/>
        <v/>
      </c>
      <c r="R812" s="22">
        <f t="shared" si="141"/>
        <v>0</v>
      </c>
      <c r="S812" s="139" t="str">
        <f t="shared" si="142"/>
        <v/>
      </c>
      <c r="T812" s="39" t="str">
        <f t="shared" si="143"/>
        <v/>
      </c>
      <c r="U812" s="137" t="str">
        <f t="shared" si="144"/>
        <v/>
      </c>
      <c r="V812" s="24" t="str">
        <f>IF(B812="","",VLOOKUP(B812,'Tree height category'!$A$2:$E$83,5,FALSE))</f>
        <v/>
      </c>
      <c r="W812" s="137" t="str">
        <f t="shared" si="149"/>
        <v/>
      </c>
      <c r="X812" s="137" t="str">
        <f t="shared" si="150"/>
        <v/>
      </c>
      <c r="Y812" s="23" t="str">
        <f t="shared" si="145"/>
        <v/>
      </c>
      <c r="Z812" s="25" t="str">
        <f t="shared" si="146"/>
        <v/>
      </c>
      <c r="AA812" s="26" t="str">
        <f t="shared" si="147"/>
        <v/>
      </c>
      <c r="AB812" s="221" t="str">
        <f t="shared" si="148"/>
        <v/>
      </c>
      <c r="AC812" s="26" t="str">
        <f>IF(P812="","",('SEB Sheet'!$B$8*(AA812*P812)*(IF(C812="",1,C812))))</f>
        <v/>
      </c>
      <c r="AD812" s="158" t="str">
        <f>IF(P812="","",((AC812/'SEB Sheet'!$B$9*'SEB Sheet'!$B$5/1000*'SEB Sheet'!$B$7*'SEB Sheet'!$B$6))*1.055)</f>
        <v/>
      </c>
      <c r="AE812" s="146"/>
      <c r="AF812" s="146"/>
      <c r="AG812" s="147" t="str">
        <f>IF(B812="","",(VLOOKUP(B812,'Tree height category'!$A$2:$C$83,2,FALSE)))</f>
        <v/>
      </c>
      <c r="AH812" s="148" t="str">
        <f>IF(B812="","",(VLOOKUP(B812,'Tree height category'!$A$2:$C$83,3,FALSE)))</f>
        <v/>
      </c>
      <c r="AI812" s="161"/>
      <c r="AJ812" s="161"/>
      <c r="AK812" s="161"/>
      <c r="AL812" s="162" t="str">
        <f>IF(B812="","",(VLOOKUP(B812,'Tree height category'!$A$2:$G$77,7,FALSE)))</f>
        <v/>
      </c>
      <c r="AM812" s="163"/>
    </row>
    <row r="813" spans="1:39" x14ac:dyDescent="0.25">
      <c r="A813" s="154">
        <f t="shared" si="151"/>
        <v>807</v>
      </c>
      <c r="B813" s="203"/>
      <c r="C813" s="209"/>
      <c r="D813" s="208"/>
      <c r="E813" s="208"/>
      <c r="F813" s="208"/>
      <c r="G813" s="208"/>
      <c r="H813" s="208"/>
      <c r="I813" s="208"/>
      <c r="J813" s="208"/>
      <c r="K813" s="208"/>
      <c r="L813" s="208"/>
      <c r="M813" s="208"/>
      <c r="N813" s="207" t="str">
        <f>IF(V813="","",IF((VLOOKUP(V813,'Tree height category'!$E$2:$F$77,2,FALSE))=0,"",(VLOOKUP(V813,'Tree height category'!$E$2:$F$77,2,FALSE))))</f>
        <v/>
      </c>
      <c r="O813" s="207" t="str">
        <f>IF(B813="","",(IF('SEB Sheet'!B$11="","",VLOOKUP('SEB Sheet'!B$11,'IBRA %'!A$4:E$385,4,FALSE))))</f>
        <v/>
      </c>
      <c r="P813" s="27"/>
      <c r="Q813" s="136" t="str">
        <f t="shared" si="140"/>
        <v/>
      </c>
      <c r="R813" s="22">
        <f t="shared" si="141"/>
        <v>0</v>
      </c>
      <c r="S813" s="139" t="str">
        <f t="shared" si="142"/>
        <v/>
      </c>
      <c r="T813" s="39" t="str">
        <f t="shared" si="143"/>
        <v/>
      </c>
      <c r="U813" s="137" t="str">
        <f t="shared" si="144"/>
        <v/>
      </c>
      <c r="V813" s="24" t="str">
        <f>IF(B813="","",VLOOKUP(B813,'Tree height category'!$A$2:$E$83,5,FALSE))</f>
        <v/>
      </c>
      <c r="W813" s="137" t="str">
        <f t="shared" si="149"/>
        <v/>
      </c>
      <c r="X813" s="137" t="str">
        <f t="shared" si="150"/>
        <v/>
      </c>
      <c r="Y813" s="23" t="str">
        <f t="shared" si="145"/>
        <v/>
      </c>
      <c r="Z813" s="25" t="str">
        <f t="shared" si="146"/>
        <v/>
      </c>
      <c r="AA813" s="26" t="str">
        <f t="shared" si="147"/>
        <v/>
      </c>
      <c r="AB813" s="221" t="str">
        <f t="shared" si="148"/>
        <v/>
      </c>
      <c r="AC813" s="26" t="str">
        <f>IF(P813="","",('SEB Sheet'!$B$8*(AA813*P813)*(IF(C813="",1,C813))))</f>
        <v/>
      </c>
      <c r="AD813" s="158" t="str">
        <f>IF(P813="","",((AC813/'SEB Sheet'!$B$9*'SEB Sheet'!$B$5/1000*'SEB Sheet'!$B$7*'SEB Sheet'!$B$6))*1.055)</f>
        <v/>
      </c>
      <c r="AE813" s="146"/>
      <c r="AF813" s="146"/>
      <c r="AG813" s="147" t="str">
        <f>IF(B813="","",(VLOOKUP(B813,'Tree height category'!$A$2:$C$83,2,FALSE)))</f>
        <v/>
      </c>
      <c r="AH813" s="148" t="str">
        <f>IF(B813="","",(VLOOKUP(B813,'Tree height category'!$A$2:$C$83,3,FALSE)))</f>
        <v/>
      </c>
      <c r="AI813" s="161"/>
      <c r="AJ813" s="161"/>
      <c r="AK813" s="161"/>
      <c r="AL813" s="162" t="str">
        <f>IF(B813="","",(VLOOKUP(B813,'Tree height category'!$A$2:$G$77,7,FALSE)))</f>
        <v/>
      </c>
      <c r="AM813" s="163"/>
    </row>
    <row r="814" spans="1:39" x14ac:dyDescent="0.25">
      <c r="A814" s="154">
        <f t="shared" si="151"/>
        <v>808</v>
      </c>
      <c r="B814" s="203"/>
      <c r="C814" s="209"/>
      <c r="D814" s="208"/>
      <c r="E814" s="208"/>
      <c r="F814" s="208"/>
      <c r="G814" s="208"/>
      <c r="H814" s="208"/>
      <c r="I814" s="208"/>
      <c r="J814" s="208"/>
      <c r="K814" s="208"/>
      <c r="L814" s="208"/>
      <c r="M814" s="208"/>
      <c r="N814" s="207" t="str">
        <f>IF(V814="","",IF((VLOOKUP(V814,'Tree height category'!$E$2:$F$77,2,FALSE))=0,"",(VLOOKUP(V814,'Tree height category'!$E$2:$F$77,2,FALSE))))</f>
        <v/>
      </c>
      <c r="O814" s="207" t="str">
        <f>IF(B814="","",(IF('SEB Sheet'!B$11="","",VLOOKUP('SEB Sheet'!B$11,'IBRA %'!A$4:E$385,4,FALSE))))</f>
        <v/>
      </c>
      <c r="P814" s="27"/>
      <c r="Q814" s="136" t="str">
        <f t="shared" si="140"/>
        <v/>
      </c>
      <c r="R814" s="22">
        <f t="shared" si="141"/>
        <v>0</v>
      </c>
      <c r="S814" s="139" t="str">
        <f t="shared" si="142"/>
        <v/>
      </c>
      <c r="T814" s="39" t="str">
        <f t="shared" si="143"/>
        <v/>
      </c>
      <c r="U814" s="137" t="str">
        <f t="shared" si="144"/>
        <v/>
      </c>
      <c r="V814" s="24" t="str">
        <f>IF(B814="","",VLOOKUP(B814,'Tree height category'!$A$2:$E$83,5,FALSE))</f>
        <v/>
      </c>
      <c r="W814" s="137" t="str">
        <f t="shared" si="149"/>
        <v/>
      </c>
      <c r="X814" s="137" t="str">
        <f t="shared" si="150"/>
        <v/>
      </c>
      <c r="Y814" s="23" t="str">
        <f t="shared" si="145"/>
        <v/>
      </c>
      <c r="Z814" s="25" t="str">
        <f t="shared" si="146"/>
        <v/>
      </c>
      <c r="AA814" s="26" t="str">
        <f t="shared" si="147"/>
        <v/>
      </c>
      <c r="AB814" s="221" t="str">
        <f t="shared" si="148"/>
        <v/>
      </c>
      <c r="AC814" s="26" t="str">
        <f>IF(P814="","",('SEB Sheet'!$B$8*(AA814*P814)*(IF(C814="",1,C814))))</f>
        <v/>
      </c>
      <c r="AD814" s="158" t="str">
        <f>IF(P814="","",((AC814/'SEB Sheet'!$B$9*'SEB Sheet'!$B$5/1000*'SEB Sheet'!$B$7*'SEB Sheet'!$B$6))*1.055)</f>
        <v/>
      </c>
      <c r="AE814" s="146"/>
      <c r="AF814" s="146"/>
      <c r="AG814" s="147" t="str">
        <f>IF(B814="","",(VLOOKUP(B814,'Tree height category'!$A$2:$C$83,2,FALSE)))</f>
        <v/>
      </c>
      <c r="AH814" s="148" t="str">
        <f>IF(B814="","",(VLOOKUP(B814,'Tree height category'!$A$2:$C$83,3,FALSE)))</f>
        <v/>
      </c>
      <c r="AI814" s="161"/>
      <c r="AJ814" s="161"/>
      <c r="AK814" s="161"/>
      <c r="AL814" s="162" t="str">
        <f>IF(B814="","",(VLOOKUP(B814,'Tree height category'!$A$2:$G$77,7,FALSE)))</f>
        <v/>
      </c>
      <c r="AM814" s="163"/>
    </row>
    <row r="815" spans="1:39" x14ac:dyDescent="0.25">
      <c r="A815" s="154">
        <f t="shared" si="151"/>
        <v>809</v>
      </c>
      <c r="B815" s="203"/>
      <c r="C815" s="209"/>
      <c r="D815" s="208"/>
      <c r="E815" s="208"/>
      <c r="F815" s="208"/>
      <c r="G815" s="208"/>
      <c r="H815" s="208"/>
      <c r="I815" s="208"/>
      <c r="J815" s="208"/>
      <c r="K815" s="208"/>
      <c r="L815" s="208"/>
      <c r="M815" s="208"/>
      <c r="N815" s="207" t="str">
        <f>IF(V815="","",IF((VLOOKUP(V815,'Tree height category'!$E$2:$F$77,2,FALSE))=0,"",(VLOOKUP(V815,'Tree height category'!$E$2:$F$77,2,FALSE))))</f>
        <v/>
      </c>
      <c r="O815" s="207" t="str">
        <f>IF(B815="","",(IF('SEB Sheet'!B$11="","",VLOOKUP('SEB Sheet'!B$11,'IBRA %'!A$4:E$385,4,FALSE))))</f>
        <v/>
      </c>
      <c r="P815" s="27"/>
      <c r="Q815" s="136" t="str">
        <f t="shared" si="140"/>
        <v/>
      </c>
      <c r="R815" s="22">
        <f t="shared" si="141"/>
        <v>0</v>
      </c>
      <c r="S815" s="139" t="str">
        <f t="shared" si="142"/>
        <v/>
      </c>
      <c r="T815" s="39" t="str">
        <f t="shared" si="143"/>
        <v/>
      </c>
      <c r="U815" s="137" t="str">
        <f t="shared" si="144"/>
        <v/>
      </c>
      <c r="V815" s="24" t="str">
        <f>IF(B815="","",VLOOKUP(B815,'Tree height category'!$A$2:$E$83,5,FALSE))</f>
        <v/>
      </c>
      <c r="W815" s="137" t="str">
        <f t="shared" si="149"/>
        <v/>
      </c>
      <c r="X815" s="137" t="str">
        <f t="shared" si="150"/>
        <v/>
      </c>
      <c r="Y815" s="23" t="str">
        <f t="shared" si="145"/>
        <v/>
      </c>
      <c r="Z815" s="25" t="str">
        <f t="shared" si="146"/>
        <v/>
      </c>
      <c r="AA815" s="26" t="str">
        <f t="shared" si="147"/>
        <v/>
      </c>
      <c r="AB815" s="221" t="str">
        <f t="shared" si="148"/>
        <v/>
      </c>
      <c r="AC815" s="26" t="str">
        <f>IF(P815="","",('SEB Sheet'!$B$8*(AA815*P815)*(IF(C815="",1,C815))))</f>
        <v/>
      </c>
      <c r="AD815" s="158" t="str">
        <f>IF(P815="","",((AC815/'SEB Sheet'!$B$9*'SEB Sheet'!$B$5/1000*'SEB Sheet'!$B$7*'SEB Sheet'!$B$6))*1.055)</f>
        <v/>
      </c>
      <c r="AE815" s="146"/>
      <c r="AF815" s="146"/>
      <c r="AG815" s="147" t="str">
        <f>IF(B815="","",(VLOOKUP(B815,'Tree height category'!$A$2:$C$83,2,FALSE)))</f>
        <v/>
      </c>
      <c r="AH815" s="148" t="str">
        <f>IF(B815="","",(VLOOKUP(B815,'Tree height category'!$A$2:$C$83,3,FALSE)))</f>
        <v/>
      </c>
      <c r="AI815" s="161"/>
      <c r="AJ815" s="161"/>
      <c r="AK815" s="161"/>
      <c r="AL815" s="162" t="str">
        <f>IF(B815="","",(VLOOKUP(B815,'Tree height category'!$A$2:$G$77,7,FALSE)))</f>
        <v/>
      </c>
      <c r="AM815" s="163"/>
    </row>
    <row r="816" spans="1:39" x14ac:dyDescent="0.25">
      <c r="A816" s="154">
        <f t="shared" si="151"/>
        <v>810</v>
      </c>
      <c r="B816" s="203"/>
      <c r="C816" s="209"/>
      <c r="D816" s="208"/>
      <c r="E816" s="208"/>
      <c r="F816" s="208"/>
      <c r="G816" s="208"/>
      <c r="H816" s="208"/>
      <c r="I816" s="208"/>
      <c r="J816" s="208"/>
      <c r="K816" s="208"/>
      <c r="L816" s="208"/>
      <c r="M816" s="208"/>
      <c r="N816" s="207" t="str">
        <f>IF(V816="","",IF((VLOOKUP(V816,'Tree height category'!$E$2:$F$77,2,FALSE))=0,"",(VLOOKUP(V816,'Tree height category'!$E$2:$F$77,2,FALSE))))</f>
        <v/>
      </c>
      <c r="O816" s="207" t="str">
        <f>IF(B816="","",(IF('SEB Sheet'!B$11="","",VLOOKUP('SEB Sheet'!B$11,'IBRA %'!A$4:E$385,4,FALSE))))</f>
        <v/>
      </c>
      <c r="P816" s="27"/>
      <c r="Q816" s="136" t="str">
        <f t="shared" si="140"/>
        <v/>
      </c>
      <c r="R816" s="22">
        <f t="shared" si="141"/>
        <v>0</v>
      </c>
      <c r="S816" s="139" t="str">
        <f t="shared" si="142"/>
        <v/>
      </c>
      <c r="T816" s="39" t="str">
        <f t="shared" si="143"/>
        <v/>
      </c>
      <c r="U816" s="137" t="str">
        <f t="shared" si="144"/>
        <v/>
      </c>
      <c r="V816" s="24" t="str">
        <f>IF(B816="","",VLOOKUP(B816,'Tree height category'!$A$2:$E$83,5,FALSE))</f>
        <v/>
      </c>
      <c r="W816" s="137" t="str">
        <f t="shared" si="149"/>
        <v/>
      </c>
      <c r="X816" s="137" t="str">
        <f t="shared" si="150"/>
        <v/>
      </c>
      <c r="Y816" s="23" t="str">
        <f t="shared" si="145"/>
        <v/>
      </c>
      <c r="Z816" s="25" t="str">
        <f t="shared" si="146"/>
        <v/>
      </c>
      <c r="AA816" s="26" t="str">
        <f t="shared" si="147"/>
        <v/>
      </c>
      <c r="AB816" s="221" t="str">
        <f t="shared" si="148"/>
        <v/>
      </c>
      <c r="AC816" s="26" t="str">
        <f>IF(P816="","",('SEB Sheet'!$B$8*(AA816*P816)*(IF(C816="",1,C816))))</f>
        <v/>
      </c>
      <c r="AD816" s="158" t="str">
        <f>IF(P816="","",((AC816/'SEB Sheet'!$B$9*'SEB Sheet'!$B$5/1000*'SEB Sheet'!$B$7*'SEB Sheet'!$B$6))*1.055)</f>
        <v/>
      </c>
      <c r="AE816" s="146"/>
      <c r="AF816" s="146"/>
      <c r="AG816" s="147" t="str">
        <f>IF(B816="","",(VLOOKUP(B816,'Tree height category'!$A$2:$C$83,2,FALSE)))</f>
        <v/>
      </c>
      <c r="AH816" s="148" t="str">
        <f>IF(B816="","",(VLOOKUP(B816,'Tree height category'!$A$2:$C$83,3,FALSE)))</f>
        <v/>
      </c>
      <c r="AI816" s="161"/>
      <c r="AJ816" s="161"/>
      <c r="AK816" s="161"/>
      <c r="AL816" s="162" t="str">
        <f>IF(B816="","",(VLOOKUP(B816,'Tree height category'!$A$2:$G$77,7,FALSE)))</f>
        <v/>
      </c>
      <c r="AM816" s="163"/>
    </row>
    <row r="817" spans="1:39" x14ac:dyDescent="0.25">
      <c r="A817" s="154">
        <f t="shared" si="151"/>
        <v>811</v>
      </c>
      <c r="B817" s="203"/>
      <c r="C817" s="209"/>
      <c r="D817" s="208"/>
      <c r="E817" s="208"/>
      <c r="F817" s="208"/>
      <c r="G817" s="208"/>
      <c r="H817" s="208"/>
      <c r="I817" s="208"/>
      <c r="J817" s="208"/>
      <c r="K817" s="208"/>
      <c r="L817" s="208"/>
      <c r="M817" s="208"/>
      <c r="N817" s="207" t="str">
        <f>IF(V817="","",IF((VLOOKUP(V817,'Tree height category'!$E$2:$F$77,2,FALSE))=0,"",(VLOOKUP(V817,'Tree height category'!$E$2:$F$77,2,FALSE))))</f>
        <v/>
      </c>
      <c r="O817" s="207" t="str">
        <f>IF(B817="","",(IF('SEB Sheet'!B$11="","",VLOOKUP('SEB Sheet'!B$11,'IBRA %'!A$4:E$385,4,FALSE))))</f>
        <v/>
      </c>
      <c r="P817" s="27"/>
      <c r="Q817" s="136" t="str">
        <f t="shared" si="140"/>
        <v/>
      </c>
      <c r="R817" s="22">
        <f t="shared" si="141"/>
        <v>0</v>
      </c>
      <c r="S817" s="139" t="str">
        <f t="shared" si="142"/>
        <v/>
      </c>
      <c r="T817" s="39" t="str">
        <f t="shared" si="143"/>
        <v/>
      </c>
      <c r="U817" s="137" t="str">
        <f t="shared" si="144"/>
        <v/>
      </c>
      <c r="V817" s="24" t="str">
        <f>IF(B817="","",VLOOKUP(B817,'Tree height category'!$A$2:$E$83,5,FALSE))</f>
        <v/>
      </c>
      <c r="W817" s="137" t="str">
        <f t="shared" si="149"/>
        <v/>
      </c>
      <c r="X817" s="137" t="str">
        <f t="shared" si="150"/>
        <v/>
      </c>
      <c r="Y817" s="23" t="str">
        <f t="shared" si="145"/>
        <v/>
      </c>
      <c r="Z817" s="25" t="str">
        <f t="shared" si="146"/>
        <v/>
      </c>
      <c r="AA817" s="26" t="str">
        <f t="shared" si="147"/>
        <v/>
      </c>
      <c r="AB817" s="221" t="str">
        <f t="shared" si="148"/>
        <v/>
      </c>
      <c r="AC817" s="26" t="str">
        <f>IF(P817="","",('SEB Sheet'!$B$8*(AA817*P817)*(IF(C817="",1,C817))))</f>
        <v/>
      </c>
      <c r="AD817" s="158" t="str">
        <f>IF(P817="","",((AC817/'SEB Sheet'!$B$9*'SEB Sheet'!$B$5/1000*'SEB Sheet'!$B$7*'SEB Sheet'!$B$6))*1.055)</f>
        <v/>
      </c>
      <c r="AE817" s="146"/>
      <c r="AF817" s="146"/>
      <c r="AG817" s="147" t="str">
        <f>IF(B817="","",(VLOOKUP(B817,'Tree height category'!$A$2:$C$83,2,FALSE)))</f>
        <v/>
      </c>
      <c r="AH817" s="148" t="str">
        <f>IF(B817="","",(VLOOKUP(B817,'Tree height category'!$A$2:$C$83,3,FALSE)))</f>
        <v/>
      </c>
      <c r="AI817" s="161"/>
      <c r="AJ817" s="161"/>
      <c r="AK817" s="161"/>
      <c r="AL817" s="162" t="str">
        <f>IF(B817="","",(VLOOKUP(B817,'Tree height category'!$A$2:$G$77,7,FALSE)))</f>
        <v/>
      </c>
      <c r="AM817" s="163"/>
    </row>
    <row r="818" spans="1:39" x14ac:dyDescent="0.25">
      <c r="A818" s="154">
        <f t="shared" si="151"/>
        <v>812</v>
      </c>
      <c r="B818" s="203"/>
      <c r="C818" s="209"/>
      <c r="D818" s="208"/>
      <c r="E818" s="208"/>
      <c r="F818" s="208"/>
      <c r="G818" s="208"/>
      <c r="H818" s="208"/>
      <c r="I818" s="208"/>
      <c r="J818" s="208"/>
      <c r="K818" s="208"/>
      <c r="L818" s="208"/>
      <c r="M818" s="208"/>
      <c r="N818" s="207" t="str">
        <f>IF(V818="","",IF((VLOOKUP(V818,'Tree height category'!$E$2:$F$77,2,FALSE))=0,"",(VLOOKUP(V818,'Tree height category'!$E$2:$F$77,2,FALSE))))</f>
        <v/>
      </c>
      <c r="O818" s="207" t="str">
        <f>IF(B818="","",(IF('SEB Sheet'!B$11="","",VLOOKUP('SEB Sheet'!B$11,'IBRA %'!A$4:E$385,4,FALSE))))</f>
        <v/>
      </c>
      <c r="P818" s="27"/>
      <c r="Q818" s="136" t="str">
        <f t="shared" si="140"/>
        <v/>
      </c>
      <c r="R818" s="22">
        <f t="shared" si="141"/>
        <v>0</v>
      </c>
      <c r="S818" s="139" t="str">
        <f t="shared" si="142"/>
        <v/>
      </c>
      <c r="T818" s="39" t="str">
        <f t="shared" si="143"/>
        <v/>
      </c>
      <c r="U818" s="137" t="str">
        <f t="shared" si="144"/>
        <v/>
      </c>
      <c r="V818" s="24" t="str">
        <f>IF(B818="","",VLOOKUP(B818,'Tree height category'!$A$2:$E$83,5,FALSE))</f>
        <v/>
      </c>
      <c r="W818" s="137" t="str">
        <f t="shared" si="149"/>
        <v/>
      </c>
      <c r="X818" s="137" t="str">
        <f t="shared" si="150"/>
        <v/>
      </c>
      <c r="Y818" s="23" t="str">
        <f t="shared" si="145"/>
        <v/>
      </c>
      <c r="Z818" s="25" t="str">
        <f t="shared" si="146"/>
        <v/>
      </c>
      <c r="AA818" s="26" t="str">
        <f t="shared" si="147"/>
        <v/>
      </c>
      <c r="AB818" s="221" t="str">
        <f t="shared" si="148"/>
        <v/>
      </c>
      <c r="AC818" s="26" t="str">
        <f>IF(P818="","",('SEB Sheet'!$B$8*(AA818*P818)*(IF(C818="",1,C818))))</f>
        <v/>
      </c>
      <c r="AD818" s="158" t="str">
        <f>IF(P818="","",((AC818/'SEB Sheet'!$B$9*'SEB Sheet'!$B$5/1000*'SEB Sheet'!$B$7*'SEB Sheet'!$B$6))*1.055)</f>
        <v/>
      </c>
      <c r="AE818" s="146"/>
      <c r="AF818" s="146"/>
      <c r="AG818" s="147" t="str">
        <f>IF(B818="","",(VLOOKUP(B818,'Tree height category'!$A$2:$C$83,2,FALSE)))</f>
        <v/>
      </c>
      <c r="AH818" s="148" t="str">
        <f>IF(B818="","",(VLOOKUP(B818,'Tree height category'!$A$2:$C$83,3,FALSE)))</f>
        <v/>
      </c>
      <c r="AI818" s="161"/>
      <c r="AJ818" s="161"/>
      <c r="AK818" s="161"/>
      <c r="AL818" s="162" t="str">
        <f>IF(B818="","",(VLOOKUP(B818,'Tree height category'!$A$2:$G$77,7,FALSE)))</f>
        <v/>
      </c>
      <c r="AM818" s="163"/>
    </row>
    <row r="819" spans="1:39" x14ac:dyDescent="0.25">
      <c r="A819" s="154">
        <f t="shared" si="151"/>
        <v>813</v>
      </c>
      <c r="B819" s="203"/>
      <c r="C819" s="209"/>
      <c r="D819" s="208"/>
      <c r="E819" s="208"/>
      <c r="F819" s="208"/>
      <c r="G819" s="208"/>
      <c r="H819" s="208"/>
      <c r="I819" s="208"/>
      <c r="J819" s="208"/>
      <c r="K819" s="208"/>
      <c r="L819" s="208"/>
      <c r="M819" s="208"/>
      <c r="N819" s="207" t="str">
        <f>IF(V819="","",IF((VLOOKUP(V819,'Tree height category'!$E$2:$F$77,2,FALSE))=0,"",(VLOOKUP(V819,'Tree height category'!$E$2:$F$77,2,FALSE))))</f>
        <v/>
      </c>
      <c r="O819" s="207" t="str">
        <f>IF(B819="","",(IF('SEB Sheet'!B$11="","",VLOOKUP('SEB Sheet'!B$11,'IBRA %'!A$4:E$385,4,FALSE))))</f>
        <v/>
      </c>
      <c r="P819" s="27"/>
      <c r="Q819" s="136" t="str">
        <f t="shared" si="140"/>
        <v/>
      </c>
      <c r="R819" s="22">
        <f t="shared" si="141"/>
        <v>0</v>
      </c>
      <c r="S819" s="139" t="str">
        <f t="shared" si="142"/>
        <v/>
      </c>
      <c r="T819" s="39" t="str">
        <f t="shared" si="143"/>
        <v/>
      </c>
      <c r="U819" s="137" t="str">
        <f t="shared" si="144"/>
        <v/>
      </c>
      <c r="V819" s="24" t="str">
        <f>IF(B819="","",VLOOKUP(B819,'Tree height category'!$A$2:$E$83,5,FALSE))</f>
        <v/>
      </c>
      <c r="W819" s="137" t="str">
        <f t="shared" si="149"/>
        <v/>
      </c>
      <c r="X819" s="137" t="str">
        <f t="shared" si="150"/>
        <v/>
      </c>
      <c r="Y819" s="23" t="str">
        <f t="shared" si="145"/>
        <v/>
      </c>
      <c r="Z819" s="25" t="str">
        <f t="shared" si="146"/>
        <v/>
      </c>
      <c r="AA819" s="26" t="str">
        <f t="shared" si="147"/>
        <v/>
      </c>
      <c r="AB819" s="221" t="str">
        <f t="shared" si="148"/>
        <v/>
      </c>
      <c r="AC819" s="26" t="str">
        <f>IF(P819="","",('SEB Sheet'!$B$8*(AA819*P819)*(IF(C819="",1,C819))))</f>
        <v/>
      </c>
      <c r="AD819" s="158" t="str">
        <f>IF(P819="","",((AC819/'SEB Sheet'!$B$9*'SEB Sheet'!$B$5/1000*'SEB Sheet'!$B$7*'SEB Sheet'!$B$6))*1.055)</f>
        <v/>
      </c>
      <c r="AE819" s="146"/>
      <c r="AF819" s="146"/>
      <c r="AG819" s="147" t="str">
        <f>IF(B819="","",(VLOOKUP(B819,'Tree height category'!$A$2:$C$83,2,FALSE)))</f>
        <v/>
      </c>
      <c r="AH819" s="148" t="str">
        <f>IF(B819="","",(VLOOKUP(B819,'Tree height category'!$A$2:$C$83,3,FALSE)))</f>
        <v/>
      </c>
      <c r="AI819" s="161"/>
      <c r="AJ819" s="161"/>
      <c r="AK819" s="161"/>
      <c r="AL819" s="162" t="str">
        <f>IF(B819="","",(VLOOKUP(B819,'Tree height category'!$A$2:$G$77,7,FALSE)))</f>
        <v/>
      </c>
      <c r="AM819" s="163"/>
    </row>
    <row r="820" spans="1:39" x14ac:dyDescent="0.25">
      <c r="A820" s="154">
        <f t="shared" si="151"/>
        <v>814</v>
      </c>
      <c r="B820" s="203"/>
      <c r="C820" s="209"/>
      <c r="D820" s="208"/>
      <c r="E820" s="208"/>
      <c r="F820" s="208"/>
      <c r="G820" s="208"/>
      <c r="H820" s="208"/>
      <c r="I820" s="208"/>
      <c r="J820" s="208"/>
      <c r="K820" s="208"/>
      <c r="L820" s="208"/>
      <c r="M820" s="208"/>
      <c r="N820" s="207" t="str">
        <f>IF(V820="","",IF((VLOOKUP(V820,'Tree height category'!$E$2:$F$77,2,FALSE))=0,"",(VLOOKUP(V820,'Tree height category'!$E$2:$F$77,2,FALSE))))</f>
        <v/>
      </c>
      <c r="O820" s="207" t="str">
        <f>IF(B820="","",(IF('SEB Sheet'!B$11="","",VLOOKUP('SEB Sheet'!B$11,'IBRA %'!A$4:E$385,4,FALSE))))</f>
        <v/>
      </c>
      <c r="P820" s="27"/>
      <c r="Q820" s="136" t="str">
        <f t="shared" si="140"/>
        <v/>
      </c>
      <c r="R820" s="22">
        <f t="shared" si="141"/>
        <v>0</v>
      </c>
      <c r="S820" s="139" t="str">
        <f t="shared" si="142"/>
        <v/>
      </c>
      <c r="T820" s="39" t="str">
        <f t="shared" si="143"/>
        <v/>
      </c>
      <c r="U820" s="137" t="str">
        <f t="shared" si="144"/>
        <v/>
      </c>
      <c r="V820" s="24" t="str">
        <f>IF(B820="","",VLOOKUP(B820,'Tree height category'!$A$2:$E$83,5,FALSE))</f>
        <v/>
      </c>
      <c r="W820" s="137" t="str">
        <f t="shared" si="149"/>
        <v/>
      </c>
      <c r="X820" s="137" t="str">
        <f t="shared" si="150"/>
        <v/>
      </c>
      <c r="Y820" s="23" t="str">
        <f t="shared" si="145"/>
        <v/>
      </c>
      <c r="Z820" s="25" t="str">
        <f t="shared" si="146"/>
        <v/>
      </c>
      <c r="AA820" s="26" t="str">
        <f t="shared" si="147"/>
        <v/>
      </c>
      <c r="AB820" s="221" t="str">
        <f t="shared" si="148"/>
        <v/>
      </c>
      <c r="AC820" s="26" t="str">
        <f>IF(P820="","",('SEB Sheet'!$B$8*(AA820*P820)*(IF(C820="",1,C820))))</f>
        <v/>
      </c>
      <c r="AD820" s="158" t="str">
        <f>IF(P820="","",((AC820/'SEB Sheet'!$B$9*'SEB Sheet'!$B$5/1000*'SEB Sheet'!$B$7*'SEB Sheet'!$B$6))*1.055)</f>
        <v/>
      </c>
      <c r="AE820" s="146"/>
      <c r="AF820" s="146"/>
      <c r="AG820" s="147" t="str">
        <f>IF(B820="","",(VLOOKUP(B820,'Tree height category'!$A$2:$C$83,2,FALSE)))</f>
        <v/>
      </c>
      <c r="AH820" s="148" t="str">
        <f>IF(B820="","",(VLOOKUP(B820,'Tree height category'!$A$2:$C$83,3,FALSE)))</f>
        <v/>
      </c>
      <c r="AI820" s="161"/>
      <c r="AJ820" s="161"/>
      <c r="AK820" s="161"/>
      <c r="AL820" s="162" t="str">
        <f>IF(B820="","",(VLOOKUP(B820,'Tree height category'!$A$2:$G$77,7,FALSE)))</f>
        <v/>
      </c>
      <c r="AM820" s="163"/>
    </row>
    <row r="821" spans="1:39" x14ac:dyDescent="0.25">
      <c r="A821" s="154">
        <f t="shared" si="151"/>
        <v>815</v>
      </c>
      <c r="B821" s="203"/>
      <c r="C821" s="209"/>
      <c r="D821" s="208"/>
      <c r="E821" s="208"/>
      <c r="F821" s="208"/>
      <c r="G821" s="208"/>
      <c r="H821" s="208"/>
      <c r="I821" s="208"/>
      <c r="J821" s="208"/>
      <c r="K821" s="208"/>
      <c r="L821" s="208"/>
      <c r="M821" s="208"/>
      <c r="N821" s="207" t="str">
        <f>IF(V821="","",IF((VLOOKUP(V821,'Tree height category'!$E$2:$F$77,2,FALSE))=0,"",(VLOOKUP(V821,'Tree height category'!$E$2:$F$77,2,FALSE))))</f>
        <v/>
      </c>
      <c r="O821" s="207" t="str">
        <f>IF(B821="","",(IF('SEB Sheet'!B$11="","",VLOOKUP('SEB Sheet'!B$11,'IBRA %'!A$4:E$385,4,FALSE))))</f>
        <v/>
      </c>
      <c r="P821" s="27"/>
      <c r="Q821" s="136" t="str">
        <f t="shared" si="140"/>
        <v/>
      </c>
      <c r="R821" s="22">
        <f t="shared" si="141"/>
        <v>0</v>
      </c>
      <c r="S821" s="139" t="str">
        <f t="shared" si="142"/>
        <v/>
      </c>
      <c r="T821" s="39" t="str">
        <f t="shared" si="143"/>
        <v/>
      </c>
      <c r="U821" s="137" t="str">
        <f t="shared" si="144"/>
        <v/>
      </c>
      <c r="V821" s="24" t="str">
        <f>IF(B821="","",VLOOKUP(B821,'Tree height category'!$A$2:$E$83,5,FALSE))</f>
        <v/>
      </c>
      <c r="W821" s="137" t="str">
        <f t="shared" si="149"/>
        <v/>
      </c>
      <c r="X821" s="137" t="str">
        <f t="shared" si="150"/>
        <v/>
      </c>
      <c r="Y821" s="23" t="str">
        <f t="shared" si="145"/>
        <v/>
      </c>
      <c r="Z821" s="25" t="str">
        <f t="shared" si="146"/>
        <v/>
      </c>
      <c r="AA821" s="26" t="str">
        <f t="shared" si="147"/>
        <v/>
      </c>
      <c r="AB821" s="221" t="str">
        <f t="shared" si="148"/>
        <v/>
      </c>
      <c r="AC821" s="26" t="str">
        <f>IF(P821="","",('SEB Sheet'!$B$8*(AA821*P821)*(IF(C821="",1,C821))))</f>
        <v/>
      </c>
      <c r="AD821" s="158" t="str">
        <f>IF(P821="","",((AC821/'SEB Sheet'!$B$9*'SEB Sheet'!$B$5/1000*'SEB Sheet'!$B$7*'SEB Sheet'!$B$6))*1.055)</f>
        <v/>
      </c>
      <c r="AE821" s="146"/>
      <c r="AF821" s="146"/>
      <c r="AG821" s="147" t="str">
        <f>IF(B821="","",(VLOOKUP(B821,'Tree height category'!$A$2:$C$83,2,FALSE)))</f>
        <v/>
      </c>
      <c r="AH821" s="148" t="str">
        <f>IF(B821="","",(VLOOKUP(B821,'Tree height category'!$A$2:$C$83,3,FALSE)))</f>
        <v/>
      </c>
      <c r="AI821" s="161"/>
      <c r="AJ821" s="161"/>
      <c r="AK821" s="161"/>
      <c r="AL821" s="162" t="str">
        <f>IF(B821="","",(VLOOKUP(B821,'Tree height category'!$A$2:$G$77,7,FALSE)))</f>
        <v/>
      </c>
      <c r="AM821" s="163"/>
    </row>
    <row r="822" spans="1:39" x14ac:dyDescent="0.25">
      <c r="A822" s="154">
        <f t="shared" si="151"/>
        <v>816</v>
      </c>
      <c r="B822" s="203"/>
      <c r="C822" s="209"/>
      <c r="D822" s="208"/>
      <c r="E822" s="208"/>
      <c r="F822" s="208"/>
      <c r="G822" s="208"/>
      <c r="H822" s="208"/>
      <c r="I822" s="208"/>
      <c r="J822" s="208"/>
      <c r="K822" s="208"/>
      <c r="L822" s="208"/>
      <c r="M822" s="208"/>
      <c r="N822" s="207" t="str">
        <f>IF(V822="","",IF((VLOOKUP(V822,'Tree height category'!$E$2:$F$77,2,FALSE))=0,"",(VLOOKUP(V822,'Tree height category'!$E$2:$F$77,2,FALSE))))</f>
        <v/>
      </c>
      <c r="O822" s="207" t="str">
        <f>IF(B822="","",(IF('SEB Sheet'!B$11="","",VLOOKUP('SEB Sheet'!B$11,'IBRA %'!A$4:E$385,4,FALSE))))</f>
        <v/>
      </c>
      <c r="P822" s="27"/>
      <c r="Q822" s="136" t="str">
        <f t="shared" si="140"/>
        <v/>
      </c>
      <c r="R822" s="22">
        <f t="shared" si="141"/>
        <v>0</v>
      </c>
      <c r="S822" s="139" t="str">
        <f t="shared" si="142"/>
        <v/>
      </c>
      <c r="T822" s="39" t="str">
        <f t="shared" si="143"/>
        <v/>
      </c>
      <c r="U822" s="137" t="str">
        <f t="shared" si="144"/>
        <v/>
      </c>
      <c r="V822" s="24" t="str">
        <f>IF(B822="","",VLOOKUP(B822,'Tree height category'!$A$2:$E$83,5,FALSE))</f>
        <v/>
      </c>
      <c r="W822" s="137" t="str">
        <f t="shared" si="149"/>
        <v/>
      </c>
      <c r="X822" s="137" t="str">
        <f t="shared" si="150"/>
        <v/>
      </c>
      <c r="Y822" s="23" t="str">
        <f t="shared" si="145"/>
        <v/>
      </c>
      <c r="Z822" s="25" t="str">
        <f t="shared" si="146"/>
        <v/>
      </c>
      <c r="AA822" s="26" t="str">
        <f t="shared" si="147"/>
        <v/>
      </c>
      <c r="AB822" s="221" t="str">
        <f t="shared" si="148"/>
        <v/>
      </c>
      <c r="AC822" s="26" t="str">
        <f>IF(P822="","",('SEB Sheet'!$B$8*(AA822*P822)*(IF(C822="",1,C822))))</f>
        <v/>
      </c>
      <c r="AD822" s="158" t="str">
        <f>IF(P822="","",((AC822/'SEB Sheet'!$B$9*'SEB Sheet'!$B$5/1000*'SEB Sheet'!$B$7*'SEB Sheet'!$B$6))*1.055)</f>
        <v/>
      </c>
      <c r="AE822" s="146"/>
      <c r="AF822" s="146"/>
      <c r="AG822" s="147" t="str">
        <f>IF(B822="","",(VLOOKUP(B822,'Tree height category'!$A$2:$C$83,2,FALSE)))</f>
        <v/>
      </c>
      <c r="AH822" s="148" t="str">
        <f>IF(B822="","",(VLOOKUP(B822,'Tree height category'!$A$2:$C$83,3,FALSE)))</f>
        <v/>
      </c>
      <c r="AI822" s="161"/>
      <c r="AJ822" s="161"/>
      <c r="AK822" s="161"/>
      <c r="AL822" s="162" t="str">
        <f>IF(B822="","",(VLOOKUP(B822,'Tree height category'!$A$2:$G$77,7,FALSE)))</f>
        <v/>
      </c>
      <c r="AM822" s="163"/>
    </row>
    <row r="823" spans="1:39" x14ac:dyDescent="0.25">
      <c r="A823" s="154">
        <f t="shared" si="151"/>
        <v>817</v>
      </c>
      <c r="B823" s="203"/>
      <c r="C823" s="209"/>
      <c r="D823" s="208"/>
      <c r="E823" s="208"/>
      <c r="F823" s="208"/>
      <c r="G823" s="208"/>
      <c r="H823" s="208"/>
      <c r="I823" s="208"/>
      <c r="J823" s="208"/>
      <c r="K823" s="208"/>
      <c r="L823" s="208"/>
      <c r="M823" s="208"/>
      <c r="N823" s="207" t="str">
        <f>IF(V823="","",IF((VLOOKUP(V823,'Tree height category'!$E$2:$F$77,2,FALSE))=0,"",(VLOOKUP(V823,'Tree height category'!$E$2:$F$77,2,FALSE))))</f>
        <v/>
      </c>
      <c r="O823" s="207" t="str">
        <f>IF(B823="","",(IF('SEB Sheet'!B$11="","",VLOOKUP('SEB Sheet'!B$11,'IBRA %'!A$4:E$385,4,FALSE))))</f>
        <v/>
      </c>
      <c r="P823" s="27"/>
      <c r="Q823" s="136" t="str">
        <f t="shared" si="140"/>
        <v/>
      </c>
      <c r="R823" s="22">
        <f t="shared" si="141"/>
        <v>0</v>
      </c>
      <c r="S823" s="139" t="str">
        <f t="shared" si="142"/>
        <v/>
      </c>
      <c r="T823" s="39" t="str">
        <f t="shared" si="143"/>
        <v/>
      </c>
      <c r="U823" s="137" t="str">
        <f t="shared" si="144"/>
        <v/>
      </c>
      <c r="V823" s="24" t="str">
        <f>IF(B823="","",VLOOKUP(B823,'Tree height category'!$A$2:$E$83,5,FALSE))</f>
        <v/>
      </c>
      <c r="W823" s="137" t="str">
        <f t="shared" si="149"/>
        <v/>
      </c>
      <c r="X823" s="137" t="str">
        <f t="shared" si="150"/>
        <v/>
      </c>
      <c r="Y823" s="23" t="str">
        <f t="shared" si="145"/>
        <v/>
      </c>
      <c r="Z823" s="25" t="str">
        <f t="shared" si="146"/>
        <v/>
      </c>
      <c r="AA823" s="26" t="str">
        <f t="shared" si="147"/>
        <v/>
      </c>
      <c r="AB823" s="221" t="str">
        <f t="shared" si="148"/>
        <v/>
      </c>
      <c r="AC823" s="26" t="str">
        <f>IF(P823="","",('SEB Sheet'!$B$8*(AA823*P823)*(IF(C823="",1,C823))))</f>
        <v/>
      </c>
      <c r="AD823" s="158" t="str">
        <f>IF(P823="","",((AC823/'SEB Sheet'!$B$9*'SEB Sheet'!$B$5/1000*'SEB Sheet'!$B$7*'SEB Sheet'!$B$6))*1.055)</f>
        <v/>
      </c>
      <c r="AE823" s="146"/>
      <c r="AF823" s="146"/>
      <c r="AG823" s="147" t="str">
        <f>IF(B823="","",(VLOOKUP(B823,'Tree height category'!$A$2:$C$83,2,FALSE)))</f>
        <v/>
      </c>
      <c r="AH823" s="148" t="str">
        <f>IF(B823="","",(VLOOKUP(B823,'Tree height category'!$A$2:$C$83,3,FALSE)))</f>
        <v/>
      </c>
      <c r="AI823" s="161"/>
      <c r="AJ823" s="161"/>
      <c r="AK823" s="161"/>
      <c r="AL823" s="162" t="str">
        <f>IF(B823="","",(VLOOKUP(B823,'Tree height category'!$A$2:$G$77,7,FALSE)))</f>
        <v/>
      </c>
      <c r="AM823" s="163"/>
    </row>
    <row r="824" spans="1:39" x14ac:dyDescent="0.25">
      <c r="A824" s="154">
        <f t="shared" si="151"/>
        <v>818</v>
      </c>
      <c r="B824" s="203"/>
      <c r="C824" s="209"/>
      <c r="D824" s="208"/>
      <c r="E824" s="208"/>
      <c r="F824" s="208"/>
      <c r="G824" s="208"/>
      <c r="H824" s="208"/>
      <c r="I824" s="208"/>
      <c r="J824" s="208"/>
      <c r="K824" s="208"/>
      <c r="L824" s="208"/>
      <c r="M824" s="208"/>
      <c r="N824" s="207" t="str">
        <f>IF(V824="","",IF((VLOOKUP(V824,'Tree height category'!$E$2:$F$77,2,FALSE))=0,"",(VLOOKUP(V824,'Tree height category'!$E$2:$F$77,2,FALSE))))</f>
        <v/>
      </c>
      <c r="O824" s="207" t="str">
        <f>IF(B824="","",(IF('SEB Sheet'!B$11="","",VLOOKUP('SEB Sheet'!B$11,'IBRA %'!A$4:E$385,4,FALSE))))</f>
        <v/>
      </c>
      <c r="P824" s="27"/>
      <c r="Q824" s="136" t="str">
        <f t="shared" si="140"/>
        <v/>
      </c>
      <c r="R824" s="22">
        <f t="shared" si="141"/>
        <v>0</v>
      </c>
      <c r="S824" s="139" t="str">
        <f t="shared" si="142"/>
        <v/>
      </c>
      <c r="T824" s="39" t="str">
        <f t="shared" si="143"/>
        <v/>
      </c>
      <c r="U824" s="137" t="str">
        <f t="shared" si="144"/>
        <v/>
      </c>
      <c r="V824" s="24" t="str">
        <f>IF(B824="","",VLOOKUP(B824,'Tree height category'!$A$2:$E$83,5,FALSE))</f>
        <v/>
      </c>
      <c r="W824" s="137" t="str">
        <f t="shared" si="149"/>
        <v/>
      </c>
      <c r="X824" s="137" t="str">
        <f t="shared" si="150"/>
        <v/>
      </c>
      <c r="Y824" s="23" t="str">
        <f t="shared" si="145"/>
        <v/>
      </c>
      <c r="Z824" s="25" t="str">
        <f t="shared" si="146"/>
        <v/>
      </c>
      <c r="AA824" s="26" t="str">
        <f t="shared" si="147"/>
        <v/>
      </c>
      <c r="AB824" s="221" t="str">
        <f t="shared" si="148"/>
        <v/>
      </c>
      <c r="AC824" s="26" t="str">
        <f>IF(P824="","",('SEB Sheet'!$B$8*(AA824*P824)*(IF(C824="",1,C824))))</f>
        <v/>
      </c>
      <c r="AD824" s="158" t="str">
        <f>IF(P824="","",((AC824/'SEB Sheet'!$B$9*'SEB Sheet'!$B$5/1000*'SEB Sheet'!$B$7*'SEB Sheet'!$B$6))*1.055)</f>
        <v/>
      </c>
      <c r="AE824" s="146"/>
      <c r="AF824" s="146"/>
      <c r="AG824" s="147" t="str">
        <f>IF(B824="","",(VLOOKUP(B824,'Tree height category'!$A$2:$C$83,2,FALSE)))</f>
        <v/>
      </c>
      <c r="AH824" s="148" t="str">
        <f>IF(B824="","",(VLOOKUP(B824,'Tree height category'!$A$2:$C$83,3,FALSE)))</f>
        <v/>
      </c>
      <c r="AI824" s="161"/>
      <c r="AJ824" s="161"/>
      <c r="AK824" s="161"/>
      <c r="AL824" s="162" t="str">
        <f>IF(B824="","",(VLOOKUP(B824,'Tree height category'!$A$2:$G$77,7,FALSE)))</f>
        <v/>
      </c>
      <c r="AM824" s="163"/>
    </row>
    <row r="825" spans="1:39" x14ac:dyDescent="0.25">
      <c r="A825" s="154">
        <f t="shared" si="151"/>
        <v>819</v>
      </c>
      <c r="B825" s="203"/>
      <c r="C825" s="209"/>
      <c r="D825" s="208"/>
      <c r="E825" s="208"/>
      <c r="F825" s="208"/>
      <c r="G825" s="208"/>
      <c r="H825" s="208"/>
      <c r="I825" s="208"/>
      <c r="J825" s="208"/>
      <c r="K825" s="208"/>
      <c r="L825" s="208"/>
      <c r="M825" s="208"/>
      <c r="N825" s="207" t="str">
        <f>IF(V825="","",IF((VLOOKUP(V825,'Tree height category'!$E$2:$F$77,2,FALSE))=0,"",(VLOOKUP(V825,'Tree height category'!$E$2:$F$77,2,FALSE))))</f>
        <v/>
      </c>
      <c r="O825" s="207" t="str">
        <f>IF(B825="","",(IF('SEB Sheet'!B$11="","",VLOOKUP('SEB Sheet'!B$11,'IBRA %'!A$4:E$385,4,FALSE))))</f>
        <v/>
      </c>
      <c r="P825" s="27"/>
      <c r="Q825" s="136" t="str">
        <f t="shared" si="140"/>
        <v/>
      </c>
      <c r="R825" s="22">
        <f t="shared" si="141"/>
        <v>0</v>
      </c>
      <c r="S825" s="139" t="str">
        <f t="shared" si="142"/>
        <v/>
      </c>
      <c r="T825" s="39" t="str">
        <f t="shared" si="143"/>
        <v/>
      </c>
      <c r="U825" s="137" t="str">
        <f t="shared" si="144"/>
        <v/>
      </c>
      <c r="V825" s="24" t="str">
        <f>IF(B825="","",VLOOKUP(B825,'Tree height category'!$A$2:$E$83,5,FALSE))</f>
        <v/>
      </c>
      <c r="W825" s="137" t="str">
        <f t="shared" si="149"/>
        <v/>
      </c>
      <c r="X825" s="137" t="str">
        <f t="shared" si="150"/>
        <v/>
      </c>
      <c r="Y825" s="23" t="str">
        <f t="shared" si="145"/>
        <v/>
      </c>
      <c r="Z825" s="25" t="str">
        <f t="shared" si="146"/>
        <v/>
      </c>
      <c r="AA825" s="26" t="str">
        <f t="shared" si="147"/>
        <v/>
      </c>
      <c r="AB825" s="221" t="str">
        <f t="shared" si="148"/>
        <v/>
      </c>
      <c r="AC825" s="26" t="str">
        <f>IF(P825="","",('SEB Sheet'!$B$8*(AA825*P825)*(IF(C825="",1,C825))))</f>
        <v/>
      </c>
      <c r="AD825" s="158" t="str">
        <f>IF(P825="","",((AC825/'SEB Sheet'!$B$9*'SEB Sheet'!$B$5/1000*'SEB Sheet'!$B$7*'SEB Sheet'!$B$6))*1.055)</f>
        <v/>
      </c>
      <c r="AE825" s="146"/>
      <c r="AF825" s="146"/>
      <c r="AG825" s="147" t="str">
        <f>IF(B825="","",(VLOOKUP(B825,'Tree height category'!$A$2:$C$83,2,FALSE)))</f>
        <v/>
      </c>
      <c r="AH825" s="148" t="str">
        <f>IF(B825="","",(VLOOKUP(B825,'Tree height category'!$A$2:$C$83,3,FALSE)))</f>
        <v/>
      </c>
      <c r="AI825" s="161"/>
      <c r="AJ825" s="161"/>
      <c r="AK825" s="161"/>
      <c r="AL825" s="162" t="str">
        <f>IF(B825="","",(VLOOKUP(B825,'Tree height category'!$A$2:$G$77,7,FALSE)))</f>
        <v/>
      </c>
      <c r="AM825" s="163"/>
    </row>
    <row r="826" spans="1:39" x14ac:dyDescent="0.25">
      <c r="A826" s="154">
        <f t="shared" si="151"/>
        <v>820</v>
      </c>
      <c r="B826" s="203"/>
      <c r="C826" s="209"/>
      <c r="D826" s="208"/>
      <c r="E826" s="208"/>
      <c r="F826" s="208"/>
      <c r="G826" s="208"/>
      <c r="H826" s="208"/>
      <c r="I826" s="208"/>
      <c r="J826" s="208"/>
      <c r="K826" s="208"/>
      <c r="L826" s="208"/>
      <c r="M826" s="208"/>
      <c r="N826" s="207" t="str">
        <f>IF(V826="","",IF((VLOOKUP(V826,'Tree height category'!$E$2:$F$77,2,FALSE))=0,"",(VLOOKUP(V826,'Tree height category'!$E$2:$F$77,2,FALSE))))</f>
        <v/>
      </c>
      <c r="O826" s="207" t="str">
        <f>IF(B826="","",(IF('SEB Sheet'!B$11="","",VLOOKUP('SEB Sheet'!B$11,'IBRA %'!A$4:E$385,4,FALSE))))</f>
        <v/>
      </c>
      <c r="P826" s="27"/>
      <c r="Q826" s="136" t="str">
        <f t="shared" si="140"/>
        <v/>
      </c>
      <c r="R826" s="22">
        <f t="shared" si="141"/>
        <v>0</v>
      </c>
      <c r="S826" s="139" t="str">
        <f t="shared" si="142"/>
        <v/>
      </c>
      <c r="T826" s="39" t="str">
        <f t="shared" si="143"/>
        <v/>
      </c>
      <c r="U826" s="137" t="str">
        <f t="shared" si="144"/>
        <v/>
      </c>
      <c r="V826" s="24" t="str">
        <f>IF(B826="","",VLOOKUP(B826,'Tree height category'!$A$2:$E$83,5,FALSE))</f>
        <v/>
      </c>
      <c r="W826" s="137" t="str">
        <f t="shared" si="149"/>
        <v/>
      </c>
      <c r="X826" s="137" t="str">
        <f t="shared" si="150"/>
        <v/>
      </c>
      <c r="Y826" s="23" t="str">
        <f t="shared" si="145"/>
        <v/>
      </c>
      <c r="Z826" s="25" t="str">
        <f t="shared" si="146"/>
        <v/>
      </c>
      <c r="AA826" s="26" t="str">
        <f t="shared" si="147"/>
        <v/>
      </c>
      <c r="AB826" s="221" t="str">
        <f t="shared" si="148"/>
        <v/>
      </c>
      <c r="AC826" s="26" t="str">
        <f>IF(P826="","",('SEB Sheet'!$B$8*(AA826*P826)*(IF(C826="",1,C826))))</f>
        <v/>
      </c>
      <c r="AD826" s="158" t="str">
        <f>IF(P826="","",((AC826/'SEB Sheet'!$B$9*'SEB Sheet'!$B$5/1000*'SEB Sheet'!$B$7*'SEB Sheet'!$B$6))*1.055)</f>
        <v/>
      </c>
      <c r="AE826" s="146"/>
      <c r="AF826" s="146"/>
      <c r="AG826" s="147" t="str">
        <f>IF(B826="","",(VLOOKUP(B826,'Tree height category'!$A$2:$C$83,2,FALSE)))</f>
        <v/>
      </c>
      <c r="AH826" s="148" t="str">
        <f>IF(B826="","",(VLOOKUP(B826,'Tree height category'!$A$2:$C$83,3,FALSE)))</f>
        <v/>
      </c>
      <c r="AI826" s="161"/>
      <c r="AJ826" s="161"/>
      <c r="AK826" s="161"/>
      <c r="AL826" s="162" t="str">
        <f>IF(B826="","",(VLOOKUP(B826,'Tree height category'!$A$2:$G$77,7,FALSE)))</f>
        <v/>
      </c>
      <c r="AM826" s="163"/>
    </row>
    <row r="827" spans="1:39" x14ac:dyDescent="0.25">
      <c r="A827" s="154">
        <f t="shared" si="151"/>
        <v>821</v>
      </c>
      <c r="B827" s="203"/>
      <c r="C827" s="209"/>
      <c r="D827" s="208"/>
      <c r="E827" s="208"/>
      <c r="F827" s="208"/>
      <c r="G827" s="208"/>
      <c r="H827" s="208"/>
      <c r="I827" s="208"/>
      <c r="J827" s="208"/>
      <c r="K827" s="208"/>
      <c r="L827" s="208"/>
      <c r="M827" s="208"/>
      <c r="N827" s="207" t="str">
        <f>IF(V827="","",IF((VLOOKUP(V827,'Tree height category'!$E$2:$F$77,2,FALSE))=0,"",(VLOOKUP(V827,'Tree height category'!$E$2:$F$77,2,FALSE))))</f>
        <v/>
      </c>
      <c r="O827" s="207" t="str">
        <f>IF(B827="","",(IF('SEB Sheet'!B$11="","",VLOOKUP('SEB Sheet'!B$11,'IBRA %'!A$4:E$385,4,FALSE))))</f>
        <v/>
      </c>
      <c r="P827" s="27"/>
      <c r="Q827" s="136" t="str">
        <f t="shared" si="140"/>
        <v/>
      </c>
      <c r="R827" s="22">
        <f t="shared" si="141"/>
        <v>0</v>
      </c>
      <c r="S827" s="139" t="str">
        <f t="shared" si="142"/>
        <v/>
      </c>
      <c r="T827" s="39" t="str">
        <f t="shared" si="143"/>
        <v/>
      </c>
      <c r="U827" s="137" t="str">
        <f t="shared" si="144"/>
        <v/>
      </c>
      <c r="V827" s="24" t="str">
        <f>IF(B827="","",VLOOKUP(B827,'Tree height category'!$A$2:$E$83,5,FALSE))</f>
        <v/>
      </c>
      <c r="W827" s="137" t="str">
        <f t="shared" si="149"/>
        <v/>
      </c>
      <c r="X827" s="137" t="str">
        <f t="shared" si="150"/>
        <v/>
      </c>
      <c r="Y827" s="23" t="str">
        <f t="shared" si="145"/>
        <v/>
      </c>
      <c r="Z827" s="25" t="str">
        <f t="shared" si="146"/>
        <v/>
      </c>
      <c r="AA827" s="26" t="str">
        <f t="shared" si="147"/>
        <v/>
      </c>
      <c r="AB827" s="221" t="str">
        <f t="shared" si="148"/>
        <v/>
      </c>
      <c r="AC827" s="26" t="str">
        <f>IF(P827="","",('SEB Sheet'!$B$8*(AA827*P827)*(IF(C827="",1,C827))))</f>
        <v/>
      </c>
      <c r="AD827" s="158" t="str">
        <f>IF(P827="","",((AC827/'SEB Sheet'!$B$9*'SEB Sheet'!$B$5/1000*'SEB Sheet'!$B$7*'SEB Sheet'!$B$6))*1.055)</f>
        <v/>
      </c>
      <c r="AE827" s="146"/>
      <c r="AF827" s="146"/>
      <c r="AG827" s="147" t="str">
        <f>IF(B827="","",(VLOOKUP(B827,'Tree height category'!$A$2:$C$83,2,FALSE)))</f>
        <v/>
      </c>
      <c r="AH827" s="148" t="str">
        <f>IF(B827="","",(VLOOKUP(B827,'Tree height category'!$A$2:$C$83,3,FALSE)))</f>
        <v/>
      </c>
      <c r="AI827" s="161"/>
      <c r="AJ827" s="161"/>
      <c r="AK827" s="161"/>
      <c r="AL827" s="162" t="str">
        <f>IF(B827="","",(VLOOKUP(B827,'Tree height category'!$A$2:$G$77,7,FALSE)))</f>
        <v/>
      </c>
      <c r="AM827" s="163"/>
    </row>
    <row r="828" spans="1:39" x14ac:dyDescent="0.25">
      <c r="A828" s="154">
        <f t="shared" si="151"/>
        <v>822</v>
      </c>
      <c r="B828" s="203"/>
      <c r="C828" s="209"/>
      <c r="D828" s="208"/>
      <c r="E828" s="208"/>
      <c r="F828" s="208"/>
      <c r="G828" s="208"/>
      <c r="H828" s="208"/>
      <c r="I828" s="208"/>
      <c r="J828" s="208"/>
      <c r="K828" s="208"/>
      <c r="L828" s="208"/>
      <c r="M828" s="208"/>
      <c r="N828" s="207" t="str">
        <f>IF(V828="","",IF((VLOOKUP(V828,'Tree height category'!$E$2:$F$77,2,FALSE))=0,"",(VLOOKUP(V828,'Tree height category'!$E$2:$F$77,2,FALSE))))</f>
        <v/>
      </c>
      <c r="O828" s="207" t="str">
        <f>IF(B828="","",(IF('SEB Sheet'!B$11="","",VLOOKUP('SEB Sheet'!B$11,'IBRA %'!A$4:E$385,4,FALSE))))</f>
        <v/>
      </c>
      <c r="P828" s="27"/>
      <c r="Q828" s="136" t="str">
        <f t="shared" si="140"/>
        <v/>
      </c>
      <c r="R828" s="22">
        <f t="shared" si="141"/>
        <v>0</v>
      </c>
      <c r="S828" s="139" t="str">
        <f t="shared" si="142"/>
        <v/>
      </c>
      <c r="T828" s="39" t="str">
        <f t="shared" si="143"/>
        <v/>
      </c>
      <c r="U828" s="137" t="str">
        <f t="shared" si="144"/>
        <v/>
      </c>
      <c r="V828" s="24" t="str">
        <f>IF(B828="","",VLOOKUP(B828,'Tree height category'!$A$2:$E$83,5,FALSE))</f>
        <v/>
      </c>
      <c r="W828" s="137" t="str">
        <f t="shared" si="149"/>
        <v/>
      </c>
      <c r="X828" s="137" t="str">
        <f t="shared" si="150"/>
        <v/>
      </c>
      <c r="Y828" s="23" t="str">
        <f t="shared" si="145"/>
        <v/>
      </c>
      <c r="Z828" s="25" t="str">
        <f t="shared" si="146"/>
        <v/>
      </c>
      <c r="AA828" s="26" t="str">
        <f t="shared" si="147"/>
        <v/>
      </c>
      <c r="AB828" s="221" t="str">
        <f t="shared" si="148"/>
        <v/>
      </c>
      <c r="AC828" s="26" t="str">
        <f>IF(P828="","",('SEB Sheet'!$B$8*(AA828*P828)*(IF(C828="",1,C828))))</f>
        <v/>
      </c>
      <c r="AD828" s="158" t="str">
        <f>IF(P828="","",((AC828/'SEB Sheet'!$B$9*'SEB Sheet'!$B$5/1000*'SEB Sheet'!$B$7*'SEB Sheet'!$B$6))*1.055)</f>
        <v/>
      </c>
      <c r="AE828" s="146"/>
      <c r="AF828" s="146"/>
      <c r="AG828" s="147" t="str">
        <f>IF(B828="","",(VLOOKUP(B828,'Tree height category'!$A$2:$C$83,2,FALSE)))</f>
        <v/>
      </c>
      <c r="AH828" s="148" t="str">
        <f>IF(B828="","",(VLOOKUP(B828,'Tree height category'!$A$2:$C$83,3,FALSE)))</f>
        <v/>
      </c>
      <c r="AI828" s="161"/>
      <c r="AJ828" s="161"/>
      <c r="AK828" s="161"/>
      <c r="AL828" s="162" t="str">
        <f>IF(B828="","",(VLOOKUP(B828,'Tree height category'!$A$2:$G$77,7,FALSE)))</f>
        <v/>
      </c>
      <c r="AM828" s="163"/>
    </row>
    <row r="829" spans="1:39" x14ac:dyDescent="0.25">
      <c r="A829" s="154">
        <f t="shared" si="151"/>
        <v>823</v>
      </c>
      <c r="B829" s="203"/>
      <c r="C829" s="209"/>
      <c r="D829" s="208"/>
      <c r="E829" s="208"/>
      <c r="F829" s="208"/>
      <c r="G829" s="208"/>
      <c r="H829" s="208"/>
      <c r="I829" s="208"/>
      <c r="J829" s="208"/>
      <c r="K829" s="208"/>
      <c r="L829" s="208"/>
      <c r="M829" s="208"/>
      <c r="N829" s="207" t="str">
        <f>IF(V829="","",IF((VLOOKUP(V829,'Tree height category'!$E$2:$F$77,2,FALSE))=0,"",(VLOOKUP(V829,'Tree height category'!$E$2:$F$77,2,FALSE))))</f>
        <v/>
      </c>
      <c r="O829" s="207" t="str">
        <f>IF(B829="","",(IF('SEB Sheet'!B$11="","",VLOOKUP('SEB Sheet'!B$11,'IBRA %'!A$4:E$385,4,FALSE))))</f>
        <v/>
      </c>
      <c r="P829" s="27"/>
      <c r="Q829" s="136" t="str">
        <f t="shared" si="140"/>
        <v/>
      </c>
      <c r="R829" s="22">
        <f t="shared" si="141"/>
        <v>0</v>
      </c>
      <c r="S829" s="139" t="str">
        <f t="shared" si="142"/>
        <v/>
      </c>
      <c r="T829" s="39" t="str">
        <f t="shared" si="143"/>
        <v/>
      </c>
      <c r="U829" s="137" t="str">
        <f t="shared" si="144"/>
        <v/>
      </c>
      <c r="V829" s="24" t="str">
        <f>IF(B829="","",VLOOKUP(B829,'Tree height category'!$A$2:$E$83,5,FALSE))</f>
        <v/>
      </c>
      <c r="W829" s="137" t="str">
        <f t="shared" si="149"/>
        <v/>
      </c>
      <c r="X829" s="137" t="str">
        <f t="shared" si="150"/>
        <v/>
      </c>
      <c r="Y829" s="23" t="str">
        <f t="shared" si="145"/>
        <v/>
      </c>
      <c r="Z829" s="25" t="str">
        <f t="shared" si="146"/>
        <v/>
      </c>
      <c r="AA829" s="26" t="str">
        <f t="shared" si="147"/>
        <v/>
      </c>
      <c r="AB829" s="221" t="str">
        <f t="shared" si="148"/>
        <v/>
      </c>
      <c r="AC829" s="26" t="str">
        <f>IF(P829="","",('SEB Sheet'!$B$8*(AA829*P829)*(IF(C829="",1,C829))))</f>
        <v/>
      </c>
      <c r="AD829" s="158" t="str">
        <f>IF(P829="","",((AC829/'SEB Sheet'!$B$9*'SEB Sheet'!$B$5/1000*'SEB Sheet'!$B$7*'SEB Sheet'!$B$6))*1.055)</f>
        <v/>
      </c>
      <c r="AE829" s="146"/>
      <c r="AF829" s="146"/>
      <c r="AG829" s="147" t="str">
        <f>IF(B829="","",(VLOOKUP(B829,'Tree height category'!$A$2:$C$83,2,FALSE)))</f>
        <v/>
      </c>
      <c r="AH829" s="148" t="str">
        <f>IF(B829="","",(VLOOKUP(B829,'Tree height category'!$A$2:$C$83,3,FALSE)))</f>
        <v/>
      </c>
      <c r="AI829" s="161"/>
      <c r="AJ829" s="161"/>
      <c r="AK829" s="161"/>
      <c r="AL829" s="162" t="str">
        <f>IF(B829="","",(VLOOKUP(B829,'Tree height category'!$A$2:$G$77,7,FALSE)))</f>
        <v/>
      </c>
      <c r="AM829" s="163"/>
    </row>
    <row r="830" spans="1:39" x14ac:dyDescent="0.25">
      <c r="A830" s="154">
        <f t="shared" si="151"/>
        <v>824</v>
      </c>
      <c r="B830" s="203"/>
      <c r="C830" s="209"/>
      <c r="D830" s="208"/>
      <c r="E830" s="208"/>
      <c r="F830" s="208"/>
      <c r="G830" s="208"/>
      <c r="H830" s="208"/>
      <c r="I830" s="208"/>
      <c r="J830" s="208"/>
      <c r="K830" s="208"/>
      <c r="L830" s="208"/>
      <c r="M830" s="208"/>
      <c r="N830" s="207" t="str">
        <f>IF(V830="","",IF((VLOOKUP(V830,'Tree height category'!$E$2:$F$77,2,FALSE))=0,"",(VLOOKUP(V830,'Tree height category'!$E$2:$F$77,2,FALSE))))</f>
        <v/>
      </c>
      <c r="O830" s="207" t="str">
        <f>IF(B830="","",(IF('SEB Sheet'!B$11="","",VLOOKUP('SEB Sheet'!B$11,'IBRA %'!A$4:E$385,4,FALSE))))</f>
        <v/>
      </c>
      <c r="P830" s="27"/>
      <c r="Q830" s="136" t="str">
        <f t="shared" si="140"/>
        <v/>
      </c>
      <c r="R830" s="22">
        <f t="shared" si="141"/>
        <v>0</v>
      </c>
      <c r="S830" s="139" t="str">
        <f t="shared" si="142"/>
        <v/>
      </c>
      <c r="T830" s="39" t="str">
        <f t="shared" si="143"/>
        <v/>
      </c>
      <c r="U830" s="137" t="str">
        <f t="shared" si="144"/>
        <v/>
      </c>
      <c r="V830" s="24" t="str">
        <f>IF(B830="","",VLOOKUP(B830,'Tree height category'!$A$2:$E$83,5,FALSE))</f>
        <v/>
      </c>
      <c r="W830" s="137" t="str">
        <f t="shared" si="149"/>
        <v/>
      </c>
      <c r="X830" s="137" t="str">
        <f t="shared" si="150"/>
        <v/>
      </c>
      <c r="Y830" s="23" t="str">
        <f t="shared" si="145"/>
        <v/>
      </c>
      <c r="Z830" s="25" t="str">
        <f t="shared" si="146"/>
        <v/>
      </c>
      <c r="AA830" s="26" t="str">
        <f t="shared" si="147"/>
        <v/>
      </c>
      <c r="AB830" s="221" t="str">
        <f t="shared" si="148"/>
        <v/>
      </c>
      <c r="AC830" s="26" t="str">
        <f>IF(P830="","",('SEB Sheet'!$B$8*(AA830*P830)*(IF(C830="",1,C830))))</f>
        <v/>
      </c>
      <c r="AD830" s="158" t="str">
        <f>IF(P830="","",((AC830/'SEB Sheet'!$B$9*'SEB Sheet'!$B$5/1000*'SEB Sheet'!$B$7*'SEB Sheet'!$B$6))*1.055)</f>
        <v/>
      </c>
      <c r="AE830" s="146"/>
      <c r="AF830" s="146"/>
      <c r="AG830" s="147" t="str">
        <f>IF(B830="","",(VLOOKUP(B830,'Tree height category'!$A$2:$C$83,2,FALSE)))</f>
        <v/>
      </c>
      <c r="AH830" s="148" t="str">
        <f>IF(B830="","",(VLOOKUP(B830,'Tree height category'!$A$2:$C$83,3,FALSE)))</f>
        <v/>
      </c>
      <c r="AI830" s="161"/>
      <c r="AJ830" s="161"/>
      <c r="AK830" s="161"/>
      <c r="AL830" s="162" t="str">
        <f>IF(B830="","",(VLOOKUP(B830,'Tree height category'!$A$2:$G$77,7,FALSE)))</f>
        <v/>
      </c>
      <c r="AM830" s="163"/>
    </row>
    <row r="831" spans="1:39" x14ac:dyDescent="0.25">
      <c r="A831" s="154">
        <f t="shared" si="151"/>
        <v>825</v>
      </c>
      <c r="B831" s="203"/>
      <c r="C831" s="209"/>
      <c r="D831" s="208"/>
      <c r="E831" s="208"/>
      <c r="F831" s="208"/>
      <c r="G831" s="208"/>
      <c r="H831" s="208"/>
      <c r="I831" s="208"/>
      <c r="J831" s="208"/>
      <c r="K831" s="208"/>
      <c r="L831" s="208"/>
      <c r="M831" s="208"/>
      <c r="N831" s="207" t="str">
        <f>IF(V831="","",IF((VLOOKUP(V831,'Tree height category'!$E$2:$F$77,2,FALSE))=0,"",(VLOOKUP(V831,'Tree height category'!$E$2:$F$77,2,FALSE))))</f>
        <v/>
      </c>
      <c r="O831" s="207" t="str">
        <f>IF(B831="","",(IF('SEB Sheet'!B$11="","",VLOOKUP('SEB Sheet'!B$11,'IBRA %'!A$4:E$385,4,FALSE))))</f>
        <v/>
      </c>
      <c r="P831" s="27"/>
      <c r="Q831" s="136" t="str">
        <f t="shared" si="140"/>
        <v/>
      </c>
      <c r="R831" s="22">
        <f t="shared" si="141"/>
        <v>0</v>
      </c>
      <c r="S831" s="139" t="str">
        <f t="shared" si="142"/>
        <v/>
      </c>
      <c r="T831" s="39" t="str">
        <f t="shared" si="143"/>
        <v/>
      </c>
      <c r="U831" s="137" t="str">
        <f t="shared" si="144"/>
        <v/>
      </c>
      <c r="V831" s="24" t="str">
        <f>IF(B831="","",VLOOKUP(B831,'Tree height category'!$A$2:$E$83,5,FALSE))</f>
        <v/>
      </c>
      <c r="W831" s="137" t="str">
        <f t="shared" si="149"/>
        <v/>
      </c>
      <c r="X831" s="137" t="str">
        <f t="shared" si="150"/>
        <v/>
      </c>
      <c r="Y831" s="23" t="str">
        <f t="shared" si="145"/>
        <v/>
      </c>
      <c r="Z831" s="25" t="str">
        <f t="shared" si="146"/>
        <v/>
      </c>
      <c r="AA831" s="26" t="str">
        <f t="shared" si="147"/>
        <v/>
      </c>
      <c r="AB831" s="221" t="str">
        <f t="shared" si="148"/>
        <v/>
      </c>
      <c r="AC831" s="26" t="str">
        <f>IF(P831="","",('SEB Sheet'!$B$8*(AA831*P831)*(IF(C831="",1,C831))))</f>
        <v/>
      </c>
      <c r="AD831" s="158" t="str">
        <f>IF(P831="","",((AC831/'SEB Sheet'!$B$9*'SEB Sheet'!$B$5/1000*'SEB Sheet'!$B$7*'SEB Sheet'!$B$6))*1.055)</f>
        <v/>
      </c>
      <c r="AE831" s="146"/>
      <c r="AF831" s="146"/>
      <c r="AG831" s="147" t="str">
        <f>IF(B831="","",(VLOOKUP(B831,'Tree height category'!$A$2:$C$83,2,FALSE)))</f>
        <v/>
      </c>
      <c r="AH831" s="148" t="str">
        <f>IF(B831="","",(VLOOKUP(B831,'Tree height category'!$A$2:$C$83,3,FALSE)))</f>
        <v/>
      </c>
      <c r="AI831" s="161"/>
      <c r="AJ831" s="161"/>
      <c r="AK831" s="161"/>
      <c r="AL831" s="162" t="str">
        <f>IF(B831="","",(VLOOKUP(B831,'Tree height category'!$A$2:$G$77,7,FALSE)))</f>
        <v/>
      </c>
      <c r="AM831" s="163"/>
    </row>
    <row r="832" spans="1:39" x14ac:dyDescent="0.25">
      <c r="A832" s="154">
        <f t="shared" si="151"/>
        <v>826</v>
      </c>
      <c r="B832" s="203"/>
      <c r="C832" s="209"/>
      <c r="D832" s="208"/>
      <c r="E832" s="208"/>
      <c r="F832" s="208"/>
      <c r="G832" s="208"/>
      <c r="H832" s="208"/>
      <c r="I832" s="208"/>
      <c r="J832" s="208"/>
      <c r="K832" s="208"/>
      <c r="L832" s="208"/>
      <c r="M832" s="208"/>
      <c r="N832" s="207" t="str">
        <f>IF(V832="","",IF((VLOOKUP(V832,'Tree height category'!$E$2:$F$77,2,FALSE))=0,"",(VLOOKUP(V832,'Tree height category'!$E$2:$F$77,2,FALSE))))</f>
        <v/>
      </c>
      <c r="O832" s="207" t="str">
        <f>IF(B832="","",(IF('SEB Sheet'!B$11="","",VLOOKUP('SEB Sheet'!B$11,'IBRA %'!A$4:E$385,4,FALSE))))</f>
        <v/>
      </c>
      <c r="P832" s="27"/>
      <c r="Q832" s="136" t="str">
        <f t="shared" si="140"/>
        <v/>
      </c>
      <c r="R832" s="22">
        <f t="shared" si="141"/>
        <v>0</v>
      </c>
      <c r="S832" s="139" t="str">
        <f t="shared" si="142"/>
        <v/>
      </c>
      <c r="T832" s="39" t="str">
        <f t="shared" si="143"/>
        <v/>
      </c>
      <c r="U832" s="137" t="str">
        <f t="shared" si="144"/>
        <v/>
      </c>
      <c r="V832" s="24" t="str">
        <f>IF(B832="","",VLOOKUP(B832,'Tree height category'!$A$2:$E$83,5,FALSE))</f>
        <v/>
      </c>
      <c r="W832" s="137" t="str">
        <f t="shared" si="149"/>
        <v/>
      </c>
      <c r="X832" s="137" t="str">
        <f t="shared" si="150"/>
        <v/>
      </c>
      <c r="Y832" s="23" t="str">
        <f t="shared" si="145"/>
        <v/>
      </c>
      <c r="Z832" s="25" t="str">
        <f t="shared" si="146"/>
        <v/>
      </c>
      <c r="AA832" s="26" t="str">
        <f t="shared" si="147"/>
        <v/>
      </c>
      <c r="AB832" s="221" t="str">
        <f t="shared" si="148"/>
        <v/>
      </c>
      <c r="AC832" s="26" t="str">
        <f>IF(P832="","",('SEB Sheet'!$B$8*(AA832*P832)*(IF(C832="",1,C832))))</f>
        <v/>
      </c>
      <c r="AD832" s="158" t="str">
        <f>IF(P832="","",((AC832/'SEB Sheet'!$B$9*'SEB Sheet'!$B$5/1000*'SEB Sheet'!$B$7*'SEB Sheet'!$B$6))*1.055)</f>
        <v/>
      </c>
      <c r="AE832" s="146"/>
      <c r="AF832" s="146"/>
      <c r="AG832" s="147" t="str">
        <f>IF(B832="","",(VLOOKUP(B832,'Tree height category'!$A$2:$C$83,2,FALSE)))</f>
        <v/>
      </c>
      <c r="AH832" s="148" t="str">
        <f>IF(B832="","",(VLOOKUP(B832,'Tree height category'!$A$2:$C$83,3,FALSE)))</f>
        <v/>
      </c>
      <c r="AI832" s="161"/>
      <c r="AJ832" s="161"/>
      <c r="AK832" s="161"/>
      <c r="AL832" s="162" t="str">
        <f>IF(B832="","",(VLOOKUP(B832,'Tree height category'!$A$2:$G$77,7,FALSE)))</f>
        <v/>
      </c>
      <c r="AM832" s="163"/>
    </row>
    <row r="833" spans="1:39" x14ac:dyDescent="0.25">
      <c r="A833" s="154">
        <f t="shared" si="151"/>
        <v>827</v>
      </c>
      <c r="B833" s="203"/>
      <c r="C833" s="209"/>
      <c r="D833" s="208"/>
      <c r="E833" s="208"/>
      <c r="F833" s="208"/>
      <c r="G833" s="208"/>
      <c r="H833" s="208"/>
      <c r="I833" s="208"/>
      <c r="J833" s="208"/>
      <c r="K833" s="208"/>
      <c r="L833" s="208"/>
      <c r="M833" s="208"/>
      <c r="N833" s="207" t="str">
        <f>IF(V833="","",IF((VLOOKUP(V833,'Tree height category'!$E$2:$F$77,2,FALSE))=0,"",(VLOOKUP(V833,'Tree height category'!$E$2:$F$77,2,FALSE))))</f>
        <v/>
      </c>
      <c r="O833" s="207" t="str">
        <f>IF(B833="","",(IF('SEB Sheet'!B$11="","",VLOOKUP('SEB Sheet'!B$11,'IBRA %'!A$4:E$385,4,FALSE))))</f>
        <v/>
      </c>
      <c r="P833" s="27"/>
      <c r="Q833" s="136" t="str">
        <f t="shared" si="140"/>
        <v/>
      </c>
      <c r="R833" s="22">
        <f t="shared" si="141"/>
        <v>0</v>
      </c>
      <c r="S833" s="139" t="str">
        <f t="shared" si="142"/>
        <v/>
      </c>
      <c r="T833" s="39" t="str">
        <f t="shared" si="143"/>
        <v/>
      </c>
      <c r="U833" s="137" t="str">
        <f t="shared" si="144"/>
        <v/>
      </c>
      <c r="V833" s="24" t="str">
        <f>IF(B833="","",VLOOKUP(B833,'Tree height category'!$A$2:$E$83,5,FALSE))</f>
        <v/>
      </c>
      <c r="W833" s="137" t="str">
        <f t="shared" si="149"/>
        <v/>
      </c>
      <c r="X833" s="137" t="str">
        <f t="shared" si="150"/>
        <v/>
      </c>
      <c r="Y833" s="23" t="str">
        <f t="shared" si="145"/>
        <v/>
      </c>
      <c r="Z833" s="25" t="str">
        <f t="shared" si="146"/>
        <v/>
      </c>
      <c r="AA833" s="26" t="str">
        <f t="shared" si="147"/>
        <v/>
      </c>
      <c r="AB833" s="221" t="str">
        <f t="shared" si="148"/>
        <v/>
      </c>
      <c r="AC833" s="26" t="str">
        <f>IF(P833="","",('SEB Sheet'!$B$8*(AA833*P833)*(IF(C833="",1,C833))))</f>
        <v/>
      </c>
      <c r="AD833" s="158" t="str">
        <f>IF(P833="","",((AC833/'SEB Sheet'!$B$9*'SEB Sheet'!$B$5/1000*'SEB Sheet'!$B$7*'SEB Sheet'!$B$6))*1.055)</f>
        <v/>
      </c>
      <c r="AE833" s="146"/>
      <c r="AF833" s="146"/>
      <c r="AG833" s="147" t="str">
        <f>IF(B833="","",(VLOOKUP(B833,'Tree height category'!$A$2:$C$83,2,FALSE)))</f>
        <v/>
      </c>
      <c r="AH833" s="148" t="str">
        <f>IF(B833="","",(VLOOKUP(B833,'Tree height category'!$A$2:$C$83,3,FALSE)))</f>
        <v/>
      </c>
      <c r="AI833" s="161"/>
      <c r="AJ833" s="161"/>
      <c r="AK833" s="161"/>
      <c r="AL833" s="162" t="str">
        <f>IF(B833="","",(VLOOKUP(B833,'Tree height category'!$A$2:$G$77,7,FALSE)))</f>
        <v/>
      </c>
      <c r="AM833" s="163"/>
    </row>
    <row r="834" spans="1:39" x14ac:dyDescent="0.25">
      <c r="A834" s="154">
        <f t="shared" si="151"/>
        <v>828</v>
      </c>
      <c r="B834" s="203"/>
      <c r="C834" s="209"/>
      <c r="D834" s="208"/>
      <c r="E834" s="208"/>
      <c r="F834" s="208"/>
      <c r="G834" s="208"/>
      <c r="H834" s="208"/>
      <c r="I834" s="208"/>
      <c r="J834" s="208"/>
      <c r="K834" s="208"/>
      <c r="L834" s="208"/>
      <c r="M834" s="208"/>
      <c r="N834" s="207" t="str">
        <f>IF(V834="","",IF((VLOOKUP(V834,'Tree height category'!$E$2:$F$77,2,FALSE))=0,"",(VLOOKUP(V834,'Tree height category'!$E$2:$F$77,2,FALSE))))</f>
        <v/>
      </c>
      <c r="O834" s="207" t="str">
        <f>IF(B834="","",(IF('SEB Sheet'!B$11="","",VLOOKUP('SEB Sheet'!B$11,'IBRA %'!A$4:E$385,4,FALSE))))</f>
        <v/>
      </c>
      <c r="P834" s="27"/>
      <c r="Q834" s="136" t="str">
        <f t="shared" si="140"/>
        <v/>
      </c>
      <c r="R834" s="22">
        <f t="shared" si="141"/>
        <v>0</v>
      </c>
      <c r="S834" s="139" t="str">
        <f t="shared" si="142"/>
        <v/>
      </c>
      <c r="T834" s="39" t="str">
        <f t="shared" si="143"/>
        <v/>
      </c>
      <c r="U834" s="137" t="str">
        <f t="shared" si="144"/>
        <v/>
      </c>
      <c r="V834" s="24" t="str">
        <f>IF(B834="","",VLOOKUP(B834,'Tree height category'!$A$2:$E$83,5,FALSE))</f>
        <v/>
      </c>
      <c r="W834" s="137" t="str">
        <f t="shared" si="149"/>
        <v/>
      </c>
      <c r="X834" s="137" t="str">
        <f t="shared" si="150"/>
        <v/>
      </c>
      <c r="Y834" s="23" t="str">
        <f t="shared" si="145"/>
        <v/>
      </c>
      <c r="Z834" s="25" t="str">
        <f t="shared" si="146"/>
        <v/>
      </c>
      <c r="AA834" s="26" t="str">
        <f t="shared" si="147"/>
        <v/>
      </c>
      <c r="AB834" s="221" t="str">
        <f t="shared" si="148"/>
        <v/>
      </c>
      <c r="AC834" s="26" t="str">
        <f>IF(P834="","",('SEB Sheet'!$B$8*(AA834*P834)*(IF(C834="",1,C834))))</f>
        <v/>
      </c>
      <c r="AD834" s="158" t="str">
        <f>IF(P834="","",((AC834/'SEB Sheet'!$B$9*'SEB Sheet'!$B$5/1000*'SEB Sheet'!$B$7*'SEB Sheet'!$B$6))*1.055)</f>
        <v/>
      </c>
      <c r="AE834" s="146"/>
      <c r="AF834" s="146"/>
      <c r="AG834" s="147" t="str">
        <f>IF(B834="","",(VLOOKUP(B834,'Tree height category'!$A$2:$C$83,2,FALSE)))</f>
        <v/>
      </c>
      <c r="AH834" s="148" t="str">
        <f>IF(B834="","",(VLOOKUP(B834,'Tree height category'!$A$2:$C$83,3,FALSE)))</f>
        <v/>
      </c>
      <c r="AI834" s="161"/>
      <c r="AJ834" s="161"/>
      <c r="AK834" s="161"/>
      <c r="AL834" s="162" t="str">
        <f>IF(B834="","",(VLOOKUP(B834,'Tree height category'!$A$2:$G$77,7,FALSE)))</f>
        <v/>
      </c>
      <c r="AM834" s="163"/>
    </row>
    <row r="835" spans="1:39" x14ac:dyDescent="0.25">
      <c r="A835" s="154">
        <f t="shared" si="151"/>
        <v>829</v>
      </c>
      <c r="B835" s="203"/>
      <c r="C835" s="209"/>
      <c r="D835" s="208"/>
      <c r="E835" s="208"/>
      <c r="F835" s="208"/>
      <c r="G835" s="208"/>
      <c r="H835" s="208"/>
      <c r="I835" s="208"/>
      <c r="J835" s="208"/>
      <c r="K835" s="208"/>
      <c r="L835" s="208"/>
      <c r="M835" s="208"/>
      <c r="N835" s="207" t="str">
        <f>IF(V835="","",IF((VLOOKUP(V835,'Tree height category'!$E$2:$F$77,2,FALSE))=0,"",(VLOOKUP(V835,'Tree height category'!$E$2:$F$77,2,FALSE))))</f>
        <v/>
      </c>
      <c r="O835" s="207" t="str">
        <f>IF(B835="","",(IF('SEB Sheet'!B$11="","",VLOOKUP('SEB Sheet'!B$11,'IBRA %'!A$4:E$385,4,FALSE))))</f>
        <v/>
      </c>
      <c r="P835" s="27"/>
      <c r="Q835" s="136" t="str">
        <f t="shared" si="140"/>
        <v/>
      </c>
      <c r="R835" s="22">
        <f t="shared" si="141"/>
        <v>0</v>
      </c>
      <c r="S835" s="139" t="str">
        <f t="shared" si="142"/>
        <v/>
      </c>
      <c r="T835" s="39" t="str">
        <f t="shared" si="143"/>
        <v/>
      </c>
      <c r="U835" s="137" t="str">
        <f t="shared" si="144"/>
        <v/>
      </c>
      <c r="V835" s="24" t="str">
        <f>IF(B835="","",VLOOKUP(B835,'Tree height category'!$A$2:$E$83,5,FALSE))</f>
        <v/>
      </c>
      <c r="W835" s="137" t="str">
        <f t="shared" si="149"/>
        <v/>
      </c>
      <c r="X835" s="137" t="str">
        <f t="shared" si="150"/>
        <v/>
      </c>
      <c r="Y835" s="23" t="str">
        <f t="shared" si="145"/>
        <v/>
      </c>
      <c r="Z835" s="25" t="str">
        <f t="shared" si="146"/>
        <v/>
      </c>
      <c r="AA835" s="26" t="str">
        <f t="shared" si="147"/>
        <v/>
      </c>
      <c r="AB835" s="221" t="str">
        <f t="shared" si="148"/>
        <v/>
      </c>
      <c r="AC835" s="26" t="str">
        <f>IF(P835="","",('SEB Sheet'!$B$8*(AA835*P835)*(IF(C835="",1,C835))))</f>
        <v/>
      </c>
      <c r="AD835" s="158" t="str">
        <f>IF(P835="","",((AC835/'SEB Sheet'!$B$9*'SEB Sheet'!$B$5/1000*'SEB Sheet'!$B$7*'SEB Sheet'!$B$6))*1.055)</f>
        <v/>
      </c>
      <c r="AE835" s="146"/>
      <c r="AF835" s="146"/>
      <c r="AG835" s="147" t="str">
        <f>IF(B835="","",(VLOOKUP(B835,'Tree height category'!$A$2:$C$83,2,FALSE)))</f>
        <v/>
      </c>
      <c r="AH835" s="148" t="str">
        <f>IF(B835="","",(VLOOKUP(B835,'Tree height category'!$A$2:$C$83,3,FALSE)))</f>
        <v/>
      </c>
      <c r="AI835" s="161"/>
      <c r="AJ835" s="161"/>
      <c r="AK835" s="161"/>
      <c r="AL835" s="162" t="str">
        <f>IF(B835="","",(VLOOKUP(B835,'Tree height category'!$A$2:$G$77,7,FALSE)))</f>
        <v/>
      </c>
      <c r="AM835" s="163"/>
    </row>
    <row r="836" spans="1:39" x14ac:dyDescent="0.25">
      <c r="A836" s="154">
        <f t="shared" si="151"/>
        <v>830</v>
      </c>
      <c r="B836" s="203"/>
      <c r="C836" s="209"/>
      <c r="D836" s="208"/>
      <c r="E836" s="208"/>
      <c r="F836" s="208"/>
      <c r="G836" s="208"/>
      <c r="H836" s="208"/>
      <c r="I836" s="208"/>
      <c r="J836" s="208"/>
      <c r="K836" s="208"/>
      <c r="L836" s="208"/>
      <c r="M836" s="208"/>
      <c r="N836" s="207" t="str">
        <f>IF(V836="","",IF((VLOOKUP(V836,'Tree height category'!$E$2:$F$77,2,FALSE))=0,"",(VLOOKUP(V836,'Tree height category'!$E$2:$F$77,2,FALSE))))</f>
        <v/>
      </c>
      <c r="O836" s="207" t="str">
        <f>IF(B836="","",(IF('SEB Sheet'!B$11="","",VLOOKUP('SEB Sheet'!B$11,'IBRA %'!A$4:E$385,4,FALSE))))</f>
        <v/>
      </c>
      <c r="P836" s="27"/>
      <c r="Q836" s="136" t="str">
        <f t="shared" si="140"/>
        <v/>
      </c>
      <c r="R836" s="22">
        <f t="shared" si="141"/>
        <v>0</v>
      </c>
      <c r="S836" s="139" t="str">
        <f t="shared" si="142"/>
        <v/>
      </c>
      <c r="T836" s="39" t="str">
        <f t="shared" si="143"/>
        <v/>
      </c>
      <c r="U836" s="137" t="str">
        <f t="shared" si="144"/>
        <v/>
      </c>
      <c r="V836" s="24" t="str">
        <f>IF(B836="","",VLOOKUP(B836,'Tree height category'!$A$2:$E$83,5,FALSE))</f>
        <v/>
      </c>
      <c r="W836" s="137" t="str">
        <f t="shared" si="149"/>
        <v/>
      </c>
      <c r="X836" s="137" t="str">
        <f t="shared" si="150"/>
        <v/>
      </c>
      <c r="Y836" s="23" t="str">
        <f t="shared" si="145"/>
        <v/>
      </c>
      <c r="Z836" s="25" t="str">
        <f t="shared" si="146"/>
        <v/>
      </c>
      <c r="AA836" s="26" t="str">
        <f t="shared" si="147"/>
        <v/>
      </c>
      <c r="AB836" s="221" t="str">
        <f t="shared" si="148"/>
        <v/>
      </c>
      <c r="AC836" s="26" t="str">
        <f>IF(P836="","",('SEB Sheet'!$B$8*(AA836*P836)*(IF(C836="",1,C836))))</f>
        <v/>
      </c>
      <c r="AD836" s="158" t="str">
        <f>IF(P836="","",((AC836/'SEB Sheet'!$B$9*'SEB Sheet'!$B$5/1000*'SEB Sheet'!$B$7*'SEB Sheet'!$B$6))*1.055)</f>
        <v/>
      </c>
      <c r="AE836" s="146"/>
      <c r="AF836" s="146"/>
      <c r="AG836" s="147" t="str">
        <f>IF(B836="","",(VLOOKUP(B836,'Tree height category'!$A$2:$C$83,2,FALSE)))</f>
        <v/>
      </c>
      <c r="AH836" s="148" t="str">
        <f>IF(B836="","",(VLOOKUP(B836,'Tree height category'!$A$2:$C$83,3,FALSE)))</f>
        <v/>
      </c>
      <c r="AI836" s="161"/>
      <c r="AJ836" s="161"/>
      <c r="AK836" s="161"/>
      <c r="AL836" s="162" t="str">
        <f>IF(B836="","",(VLOOKUP(B836,'Tree height category'!$A$2:$G$77,7,FALSE)))</f>
        <v/>
      </c>
      <c r="AM836" s="163"/>
    </row>
    <row r="837" spans="1:39" x14ac:dyDescent="0.25">
      <c r="A837" s="154">
        <f t="shared" si="151"/>
        <v>831</v>
      </c>
      <c r="B837" s="203"/>
      <c r="C837" s="209"/>
      <c r="D837" s="208"/>
      <c r="E837" s="208"/>
      <c r="F837" s="208"/>
      <c r="G837" s="208"/>
      <c r="H837" s="208"/>
      <c r="I837" s="208"/>
      <c r="J837" s="208"/>
      <c r="K837" s="208"/>
      <c r="L837" s="208"/>
      <c r="M837" s="208"/>
      <c r="N837" s="207" t="str">
        <f>IF(V837="","",IF((VLOOKUP(V837,'Tree height category'!$E$2:$F$77,2,FALSE))=0,"",(VLOOKUP(V837,'Tree height category'!$E$2:$F$77,2,FALSE))))</f>
        <v/>
      </c>
      <c r="O837" s="207" t="str">
        <f>IF(B837="","",(IF('SEB Sheet'!B$11="","",VLOOKUP('SEB Sheet'!B$11,'IBRA %'!A$4:E$385,4,FALSE))))</f>
        <v/>
      </c>
      <c r="P837" s="27"/>
      <c r="Q837" s="136" t="str">
        <f t="shared" si="140"/>
        <v/>
      </c>
      <c r="R837" s="22">
        <f t="shared" si="141"/>
        <v>0</v>
      </c>
      <c r="S837" s="139" t="str">
        <f t="shared" si="142"/>
        <v/>
      </c>
      <c r="T837" s="39" t="str">
        <f t="shared" si="143"/>
        <v/>
      </c>
      <c r="U837" s="137" t="str">
        <f t="shared" si="144"/>
        <v/>
      </c>
      <c r="V837" s="24" t="str">
        <f>IF(B837="","",VLOOKUP(B837,'Tree height category'!$A$2:$E$83,5,FALSE))</f>
        <v/>
      </c>
      <c r="W837" s="137" t="str">
        <f t="shared" si="149"/>
        <v/>
      </c>
      <c r="X837" s="137" t="str">
        <f t="shared" si="150"/>
        <v/>
      </c>
      <c r="Y837" s="23" t="str">
        <f t="shared" si="145"/>
        <v/>
      </c>
      <c r="Z837" s="25" t="str">
        <f t="shared" si="146"/>
        <v/>
      </c>
      <c r="AA837" s="26" t="str">
        <f t="shared" si="147"/>
        <v/>
      </c>
      <c r="AB837" s="221" t="str">
        <f t="shared" si="148"/>
        <v/>
      </c>
      <c r="AC837" s="26" t="str">
        <f>IF(P837="","",('SEB Sheet'!$B$8*(AA837*P837)*(IF(C837="",1,C837))))</f>
        <v/>
      </c>
      <c r="AD837" s="158" t="str">
        <f>IF(P837="","",((AC837/'SEB Sheet'!$B$9*'SEB Sheet'!$B$5/1000*'SEB Sheet'!$B$7*'SEB Sheet'!$B$6))*1.055)</f>
        <v/>
      </c>
      <c r="AE837" s="146"/>
      <c r="AF837" s="146"/>
      <c r="AG837" s="147" t="str">
        <f>IF(B837="","",(VLOOKUP(B837,'Tree height category'!$A$2:$C$83,2,FALSE)))</f>
        <v/>
      </c>
      <c r="AH837" s="148" t="str">
        <f>IF(B837="","",(VLOOKUP(B837,'Tree height category'!$A$2:$C$83,3,FALSE)))</f>
        <v/>
      </c>
      <c r="AI837" s="161"/>
      <c r="AJ837" s="161"/>
      <c r="AK837" s="161"/>
      <c r="AL837" s="162" t="str">
        <f>IF(B837="","",(VLOOKUP(B837,'Tree height category'!$A$2:$G$77,7,FALSE)))</f>
        <v/>
      </c>
      <c r="AM837" s="163"/>
    </row>
    <row r="838" spans="1:39" x14ac:dyDescent="0.25">
      <c r="A838" s="154">
        <f t="shared" si="151"/>
        <v>832</v>
      </c>
      <c r="B838" s="203"/>
      <c r="C838" s="209"/>
      <c r="D838" s="208"/>
      <c r="E838" s="208"/>
      <c r="F838" s="208"/>
      <c r="G838" s="208"/>
      <c r="H838" s="208"/>
      <c r="I838" s="208"/>
      <c r="J838" s="208"/>
      <c r="K838" s="208"/>
      <c r="L838" s="208"/>
      <c r="M838" s="208"/>
      <c r="N838" s="207" t="str">
        <f>IF(V838="","",IF((VLOOKUP(V838,'Tree height category'!$E$2:$F$77,2,FALSE))=0,"",(VLOOKUP(V838,'Tree height category'!$E$2:$F$77,2,FALSE))))</f>
        <v/>
      </c>
      <c r="O838" s="207" t="str">
        <f>IF(B838="","",(IF('SEB Sheet'!B$11="","",VLOOKUP('SEB Sheet'!B$11,'IBRA %'!A$4:E$385,4,FALSE))))</f>
        <v/>
      </c>
      <c r="P838" s="27"/>
      <c r="Q838" s="136" t="str">
        <f t="shared" si="140"/>
        <v/>
      </c>
      <c r="R838" s="22">
        <f t="shared" si="141"/>
        <v>0</v>
      </c>
      <c r="S838" s="139" t="str">
        <f t="shared" si="142"/>
        <v/>
      </c>
      <c r="T838" s="39" t="str">
        <f t="shared" si="143"/>
        <v/>
      </c>
      <c r="U838" s="137" t="str">
        <f t="shared" si="144"/>
        <v/>
      </c>
      <c r="V838" s="24" t="str">
        <f>IF(B838="","",VLOOKUP(B838,'Tree height category'!$A$2:$E$83,5,FALSE))</f>
        <v/>
      </c>
      <c r="W838" s="137" t="str">
        <f t="shared" si="149"/>
        <v/>
      </c>
      <c r="X838" s="137" t="str">
        <f t="shared" si="150"/>
        <v/>
      </c>
      <c r="Y838" s="23" t="str">
        <f t="shared" si="145"/>
        <v/>
      </c>
      <c r="Z838" s="25" t="str">
        <f t="shared" si="146"/>
        <v/>
      </c>
      <c r="AA838" s="26" t="str">
        <f t="shared" si="147"/>
        <v/>
      </c>
      <c r="AB838" s="221" t="str">
        <f t="shared" si="148"/>
        <v/>
      </c>
      <c r="AC838" s="26" t="str">
        <f>IF(P838="","",('SEB Sheet'!$B$8*(AA838*P838)*(IF(C838="",1,C838))))</f>
        <v/>
      </c>
      <c r="AD838" s="158" t="str">
        <f>IF(P838="","",((AC838/'SEB Sheet'!$B$9*'SEB Sheet'!$B$5/1000*'SEB Sheet'!$B$7*'SEB Sheet'!$B$6))*1.055)</f>
        <v/>
      </c>
      <c r="AE838" s="146"/>
      <c r="AF838" s="146"/>
      <c r="AG838" s="147" t="str">
        <f>IF(B838="","",(VLOOKUP(B838,'Tree height category'!$A$2:$C$83,2,FALSE)))</f>
        <v/>
      </c>
      <c r="AH838" s="148" t="str">
        <f>IF(B838="","",(VLOOKUP(B838,'Tree height category'!$A$2:$C$83,3,FALSE)))</f>
        <v/>
      </c>
      <c r="AI838" s="161"/>
      <c r="AJ838" s="161"/>
      <c r="AK838" s="161"/>
      <c r="AL838" s="162" t="str">
        <f>IF(B838="","",(VLOOKUP(B838,'Tree height category'!$A$2:$G$77,7,FALSE)))</f>
        <v/>
      </c>
      <c r="AM838" s="163"/>
    </row>
    <row r="839" spans="1:39" x14ac:dyDescent="0.25">
      <c r="A839" s="154">
        <f t="shared" si="151"/>
        <v>833</v>
      </c>
      <c r="B839" s="203"/>
      <c r="C839" s="209"/>
      <c r="D839" s="208"/>
      <c r="E839" s="208"/>
      <c r="F839" s="208"/>
      <c r="G839" s="208"/>
      <c r="H839" s="208"/>
      <c r="I839" s="208"/>
      <c r="J839" s="208"/>
      <c r="K839" s="208"/>
      <c r="L839" s="208"/>
      <c r="M839" s="208"/>
      <c r="N839" s="207" t="str">
        <f>IF(V839="","",IF((VLOOKUP(V839,'Tree height category'!$E$2:$F$77,2,FALSE))=0,"",(VLOOKUP(V839,'Tree height category'!$E$2:$F$77,2,FALSE))))</f>
        <v/>
      </c>
      <c r="O839" s="207" t="str">
        <f>IF(B839="","",(IF('SEB Sheet'!B$11="","",VLOOKUP('SEB Sheet'!B$11,'IBRA %'!A$4:E$385,4,FALSE))))</f>
        <v/>
      </c>
      <c r="P839" s="27"/>
      <c r="Q839" s="136" t="str">
        <f t="shared" ref="Q839:Q902" si="152">IF(D839="","",(IF($D839&gt;(AH839*1.333333),4,($D839/AH839*3)))*1.25)</f>
        <v/>
      </c>
      <c r="R839" s="22">
        <f t="shared" ref="R839:R902" si="153">IF(E839&lt;=40,E839*0.08,(IF(E839&lt;=80,3.2+(E839-40)*0.04,(IF(E839&gt;80,4.8+(E839-80)*0.02," ")))))</f>
        <v>0</v>
      </c>
      <c r="S839" s="139" t="str">
        <f t="shared" ref="S839:S902" si="154">IF(F839="","",((100-$F839)*0.03))</f>
        <v/>
      </c>
      <c r="T839" s="39" t="str">
        <f t="shared" ref="T839:T902" si="155">IF(B839="","",(IF((G839*1+H839*4+I839*8)&lt;1,0,IF((AND((G839*1+H839*4+I839*8)&gt;=1,(G839*1+H839*4+I839*8)&lt;5)),1,IF((G839*1+H839*4+I839*8)&gt;=5,2))))*0.6)</f>
        <v/>
      </c>
      <c r="U839" s="137" t="str">
        <f t="shared" ref="U839:U902" si="156">IF(O839="","",((100-O839)*0.016))</f>
        <v/>
      </c>
      <c r="V839" s="24" t="str">
        <f>IF(B839="","",VLOOKUP(B839,'Tree height category'!$A$2:$E$83,5,FALSE))</f>
        <v/>
      </c>
      <c r="W839" s="137" t="str">
        <f t="shared" si="149"/>
        <v/>
      </c>
      <c r="X839" s="137" t="str">
        <f t="shared" si="150"/>
        <v/>
      </c>
      <c r="Y839" s="23" t="str">
        <f t="shared" ref="Y839:Y902" si="157">IF(B839="","",(((SUM(Q839,R839,S839,T839,W839,X839,U839))*SUM(Q839,R839,S839,T839,W839,X839,U839))*SUM(Q839,R839,S839,T839,W839,X839,U839))/55.5)</f>
        <v/>
      </c>
      <c r="Z839" s="25" t="str">
        <f t="shared" ref="Z839:Z902" si="158">IF(B839="","",(IF(Y839&lt;20,0.032,IF(AND(Y839&gt;=20,Y839&lt;30),0.048,IF(AND(Y839&gt;=30,Y839&lt;41),0.064,IF(AND(Y839&gt;=41,Y839&lt;61),0.08,IF(Y839&gt;=61,0.096,0)))))))</f>
        <v/>
      </c>
      <c r="AA839" s="26" t="str">
        <f t="shared" ref="AA839:AA902" si="159">IF(B839="","",IF(Y839&gt;155.3,15,(Y839*Z839)))</f>
        <v/>
      </c>
      <c r="AB839" s="221" t="str">
        <f t="shared" ref="AB839:AB902" si="160">IF(B839="","",(AA839*(IF(C839="",1,C839))))</f>
        <v/>
      </c>
      <c r="AC839" s="26" t="str">
        <f>IF(P839="","",('SEB Sheet'!$B$8*(AA839*P839)*(IF(C839="",1,C839))))</f>
        <v/>
      </c>
      <c r="AD839" s="158" t="str">
        <f>IF(P839="","",((AC839/'SEB Sheet'!$B$9*'SEB Sheet'!$B$5/1000*'SEB Sheet'!$B$7*'SEB Sheet'!$B$6))*1.055)</f>
        <v/>
      </c>
      <c r="AE839" s="146"/>
      <c r="AF839" s="146"/>
      <c r="AG839" s="147" t="str">
        <f>IF(B839="","",(VLOOKUP(B839,'Tree height category'!$A$2:$C$83,2,FALSE)))</f>
        <v/>
      </c>
      <c r="AH839" s="148" t="str">
        <f>IF(B839="","",(VLOOKUP(B839,'Tree height category'!$A$2:$C$83,3,FALSE)))</f>
        <v/>
      </c>
      <c r="AI839" s="161"/>
      <c r="AJ839" s="161"/>
      <c r="AK839" s="161"/>
      <c r="AL839" s="162" t="str">
        <f>IF(B839="","",(VLOOKUP(B839,'Tree height category'!$A$2:$G$77,7,FALSE)))</f>
        <v/>
      </c>
      <c r="AM839" s="163"/>
    </row>
    <row r="840" spans="1:39" x14ac:dyDescent="0.25">
      <c r="A840" s="154">
        <f t="shared" si="151"/>
        <v>834</v>
      </c>
      <c r="B840" s="203"/>
      <c r="C840" s="209"/>
      <c r="D840" s="208"/>
      <c r="E840" s="208"/>
      <c r="F840" s="208"/>
      <c r="G840" s="208"/>
      <c r="H840" s="208"/>
      <c r="I840" s="208"/>
      <c r="J840" s="208"/>
      <c r="K840" s="208"/>
      <c r="L840" s="208"/>
      <c r="M840" s="208"/>
      <c r="N840" s="207" t="str">
        <f>IF(V840="","",IF((VLOOKUP(V840,'Tree height category'!$E$2:$F$77,2,FALSE))=0,"",(VLOOKUP(V840,'Tree height category'!$E$2:$F$77,2,FALSE))))</f>
        <v/>
      </c>
      <c r="O840" s="207" t="str">
        <f>IF(B840="","",(IF('SEB Sheet'!B$11="","",VLOOKUP('SEB Sheet'!B$11,'IBRA %'!A$4:E$385,4,FALSE))))</f>
        <v/>
      </c>
      <c r="P840" s="27"/>
      <c r="Q840" s="136" t="str">
        <f t="shared" si="152"/>
        <v/>
      </c>
      <c r="R840" s="22">
        <f t="shared" si="153"/>
        <v>0</v>
      </c>
      <c r="S840" s="139" t="str">
        <f t="shared" si="154"/>
        <v/>
      </c>
      <c r="T840" s="39" t="str">
        <f t="shared" si="155"/>
        <v/>
      </c>
      <c r="U840" s="137" t="str">
        <f t="shared" si="156"/>
        <v/>
      </c>
      <c r="V840" s="24" t="str">
        <f>IF(B840="","",VLOOKUP(B840,'Tree height category'!$A$2:$E$83,5,FALSE))</f>
        <v/>
      </c>
      <c r="W840" s="137" t="str">
        <f t="shared" ref="W840:W903" si="161">IF(B840="","",IF((J840*0.125+K840*0.5+L840*4+M840*16)&lt;0.125,0,IF((J840*0.125+K840*0.5+L840*4+M840*16)&lt;0.5,0.6,IF((J840*0.125+K840*0.5+L840*4+M840*16)&lt;4,1,IF((J840*0.125+K840*0.5+L840*4+M840*16)&lt;16,1.4,IF((J840*0.125+K840*0.5+L840*4+M840*16)&gt;=16,1.8))))))</f>
        <v/>
      </c>
      <c r="X840" s="137" t="str">
        <f t="shared" ref="X840:X903" si="162">IF(B840="","",((IF(N840="R",1,IF(N840="V",2,IF(N840="E",3,0)))))*0.3)</f>
        <v/>
      </c>
      <c r="Y840" s="23" t="str">
        <f t="shared" si="157"/>
        <v/>
      </c>
      <c r="Z840" s="25" t="str">
        <f t="shared" si="158"/>
        <v/>
      </c>
      <c r="AA840" s="26" t="str">
        <f t="shared" si="159"/>
        <v/>
      </c>
      <c r="AB840" s="221" t="str">
        <f t="shared" si="160"/>
        <v/>
      </c>
      <c r="AC840" s="26" t="str">
        <f>IF(P840="","",('SEB Sheet'!$B$8*(AA840*P840)*(IF(C840="",1,C840))))</f>
        <v/>
      </c>
      <c r="AD840" s="158" t="str">
        <f>IF(P840="","",((AC840/'SEB Sheet'!$B$9*'SEB Sheet'!$B$5/1000*'SEB Sheet'!$B$7*'SEB Sheet'!$B$6))*1.055)</f>
        <v/>
      </c>
      <c r="AE840" s="146"/>
      <c r="AF840" s="146"/>
      <c r="AG840" s="147" t="str">
        <f>IF(B840="","",(VLOOKUP(B840,'Tree height category'!$A$2:$C$83,2,FALSE)))</f>
        <v/>
      </c>
      <c r="AH840" s="148" t="str">
        <f>IF(B840="","",(VLOOKUP(B840,'Tree height category'!$A$2:$C$83,3,FALSE)))</f>
        <v/>
      </c>
      <c r="AI840" s="161"/>
      <c r="AJ840" s="161"/>
      <c r="AK840" s="161"/>
      <c r="AL840" s="162" t="str">
        <f>IF(B840="","",(VLOOKUP(B840,'Tree height category'!$A$2:$G$77,7,FALSE)))</f>
        <v/>
      </c>
      <c r="AM840" s="163"/>
    </row>
    <row r="841" spans="1:39" x14ac:dyDescent="0.25">
      <c r="A841" s="154">
        <f t="shared" si="151"/>
        <v>835</v>
      </c>
      <c r="B841" s="203"/>
      <c r="C841" s="209"/>
      <c r="D841" s="208"/>
      <c r="E841" s="208"/>
      <c r="F841" s="208"/>
      <c r="G841" s="208"/>
      <c r="H841" s="208"/>
      <c r="I841" s="208"/>
      <c r="J841" s="208"/>
      <c r="K841" s="208"/>
      <c r="L841" s="208"/>
      <c r="M841" s="208"/>
      <c r="N841" s="207" t="str">
        <f>IF(V841="","",IF((VLOOKUP(V841,'Tree height category'!$E$2:$F$77,2,FALSE))=0,"",(VLOOKUP(V841,'Tree height category'!$E$2:$F$77,2,FALSE))))</f>
        <v/>
      </c>
      <c r="O841" s="207" t="str">
        <f>IF(B841="","",(IF('SEB Sheet'!B$11="","",VLOOKUP('SEB Sheet'!B$11,'IBRA %'!A$4:E$385,4,FALSE))))</f>
        <v/>
      </c>
      <c r="P841" s="27"/>
      <c r="Q841" s="136" t="str">
        <f t="shared" si="152"/>
        <v/>
      </c>
      <c r="R841" s="22">
        <f t="shared" si="153"/>
        <v>0</v>
      </c>
      <c r="S841" s="139" t="str">
        <f t="shared" si="154"/>
        <v/>
      </c>
      <c r="T841" s="39" t="str">
        <f t="shared" si="155"/>
        <v/>
      </c>
      <c r="U841" s="137" t="str">
        <f t="shared" si="156"/>
        <v/>
      </c>
      <c r="V841" s="24" t="str">
        <f>IF(B841="","",VLOOKUP(B841,'Tree height category'!$A$2:$E$83,5,FALSE))</f>
        <v/>
      </c>
      <c r="W841" s="137" t="str">
        <f t="shared" si="161"/>
        <v/>
      </c>
      <c r="X841" s="137" t="str">
        <f t="shared" si="162"/>
        <v/>
      </c>
      <c r="Y841" s="23" t="str">
        <f t="shared" si="157"/>
        <v/>
      </c>
      <c r="Z841" s="25" t="str">
        <f t="shared" si="158"/>
        <v/>
      </c>
      <c r="AA841" s="26" t="str">
        <f t="shared" si="159"/>
        <v/>
      </c>
      <c r="AB841" s="221" t="str">
        <f t="shared" si="160"/>
        <v/>
      </c>
      <c r="AC841" s="26" t="str">
        <f>IF(P841="","",('SEB Sheet'!$B$8*(AA841*P841)*(IF(C841="",1,C841))))</f>
        <v/>
      </c>
      <c r="AD841" s="158" t="str">
        <f>IF(P841="","",((AC841/'SEB Sheet'!$B$9*'SEB Sheet'!$B$5/1000*'SEB Sheet'!$B$7*'SEB Sheet'!$B$6))*1.055)</f>
        <v/>
      </c>
      <c r="AE841" s="146"/>
      <c r="AF841" s="146"/>
      <c r="AG841" s="147" t="str">
        <f>IF(B841="","",(VLOOKUP(B841,'Tree height category'!$A$2:$C$83,2,FALSE)))</f>
        <v/>
      </c>
      <c r="AH841" s="148" t="str">
        <f>IF(B841="","",(VLOOKUP(B841,'Tree height category'!$A$2:$C$83,3,FALSE)))</f>
        <v/>
      </c>
      <c r="AI841" s="161"/>
      <c r="AJ841" s="161"/>
      <c r="AK841" s="161"/>
      <c r="AL841" s="162" t="str">
        <f>IF(B841="","",(VLOOKUP(B841,'Tree height category'!$A$2:$G$77,7,FALSE)))</f>
        <v/>
      </c>
      <c r="AM841" s="163"/>
    </row>
    <row r="842" spans="1:39" x14ac:dyDescent="0.25">
      <c r="A842" s="154">
        <f t="shared" si="151"/>
        <v>836</v>
      </c>
      <c r="B842" s="203"/>
      <c r="C842" s="209"/>
      <c r="D842" s="208"/>
      <c r="E842" s="208"/>
      <c r="F842" s="208"/>
      <c r="G842" s="208"/>
      <c r="H842" s="208"/>
      <c r="I842" s="208"/>
      <c r="J842" s="208"/>
      <c r="K842" s="208"/>
      <c r="L842" s="208"/>
      <c r="M842" s="208"/>
      <c r="N842" s="207" t="str">
        <f>IF(V842="","",IF((VLOOKUP(V842,'Tree height category'!$E$2:$F$77,2,FALSE))=0,"",(VLOOKUP(V842,'Tree height category'!$E$2:$F$77,2,FALSE))))</f>
        <v/>
      </c>
      <c r="O842" s="207" t="str">
        <f>IF(B842="","",(IF('SEB Sheet'!B$11="","",VLOOKUP('SEB Sheet'!B$11,'IBRA %'!A$4:E$385,4,FALSE))))</f>
        <v/>
      </c>
      <c r="P842" s="27"/>
      <c r="Q842" s="136" t="str">
        <f t="shared" si="152"/>
        <v/>
      </c>
      <c r="R842" s="22">
        <f t="shared" si="153"/>
        <v>0</v>
      </c>
      <c r="S842" s="139" t="str">
        <f t="shared" si="154"/>
        <v/>
      </c>
      <c r="T842" s="39" t="str">
        <f t="shared" si="155"/>
        <v/>
      </c>
      <c r="U842" s="137" t="str">
        <f t="shared" si="156"/>
        <v/>
      </c>
      <c r="V842" s="24" t="str">
        <f>IF(B842="","",VLOOKUP(B842,'Tree height category'!$A$2:$E$83,5,FALSE))</f>
        <v/>
      </c>
      <c r="W842" s="137" t="str">
        <f t="shared" si="161"/>
        <v/>
      </c>
      <c r="X842" s="137" t="str">
        <f t="shared" si="162"/>
        <v/>
      </c>
      <c r="Y842" s="23" t="str">
        <f t="shared" si="157"/>
        <v/>
      </c>
      <c r="Z842" s="25" t="str">
        <f t="shared" si="158"/>
        <v/>
      </c>
      <c r="AA842" s="26" t="str">
        <f t="shared" si="159"/>
        <v/>
      </c>
      <c r="AB842" s="221" t="str">
        <f t="shared" si="160"/>
        <v/>
      </c>
      <c r="AC842" s="26" t="str">
        <f>IF(P842="","",('SEB Sheet'!$B$8*(AA842*P842)*(IF(C842="",1,C842))))</f>
        <v/>
      </c>
      <c r="AD842" s="158" t="str">
        <f>IF(P842="","",((AC842/'SEB Sheet'!$B$9*'SEB Sheet'!$B$5/1000*'SEB Sheet'!$B$7*'SEB Sheet'!$B$6))*1.055)</f>
        <v/>
      </c>
      <c r="AE842" s="146"/>
      <c r="AF842" s="146"/>
      <c r="AG842" s="147" t="str">
        <f>IF(B842="","",(VLOOKUP(B842,'Tree height category'!$A$2:$C$83,2,FALSE)))</f>
        <v/>
      </c>
      <c r="AH842" s="148" t="str">
        <f>IF(B842="","",(VLOOKUP(B842,'Tree height category'!$A$2:$C$83,3,FALSE)))</f>
        <v/>
      </c>
      <c r="AI842" s="161"/>
      <c r="AJ842" s="161"/>
      <c r="AK842" s="161"/>
      <c r="AL842" s="162" t="str">
        <f>IF(B842="","",(VLOOKUP(B842,'Tree height category'!$A$2:$G$77,7,FALSE)))</f>
        <v/>
      </c>
      <c r="AM842" s="163"/>
    </row>
    <row r="843" spans="1:39" x14ac:dyDescent="0.25">
      <c r="A843" s="154">
        <f t="shared" si="151"/>
        <v>837</v>
      </c>
      <c r="B843" s="203"/>
      <c r="C843" s="209"/>
      <c r="D843" s="208"/>
      <c r="E843" s="208"/>
      <c r="F843" s="208"/>
      <c r="G843" s="208"/>
      <c r="H843" s="208"/>
      <c r="I843" s="208"/>
      <c r="J843" s="208"/>
      <c r="K843" s="208"/>
      <c r="L843" s="208"/>
      <c r="M843" s="208"/>
      <c r="N843" s="207" t="str">
        <f>IF(V843="","",IF((VLOOKUP(V843,'Tree height category'!$E$2:$F$77,2,FALSE))=0,"",(VLOOKUP(V843,'Tree height category'!$E$2:$F$77,2,FALSE))))</f>
        <v/>
      </c>
      <c r="O843" s="207" t="str">
        <f>IF(B843="","",(IF('SEB Sheet'!B$11="","",VLOOKUP('SEB Sheet'!B$11,'IBRA %'!A$4:E$385,4,FALSE))))</f>
        <v/>
      </c>
      <c r="P843" s="27"/>
      <c r="Q843" s="136" t="str">
        <f t="shared" si="152"/>
        <v/>
      </c>
      <c r="R843" s="22">
        <f t="shared" si="153"/>
        <v>0</v>
      </c>
      <c r="S843" s="139" t="str">
        <f t="shared" si="154"/>
        <v/>
      </c>
      <c r="T843" s="39" t="str">
        <f t="shared" si="155"/>
        <v/>
      </c>
      <c r="U843" s="137" t="str">
        <f t="shared" si="156"/>
        <v/>
      </c>
      <c r="V843" s="24" t="str">
        <f>IF(B843="","",VLOOKUP(B843,'Tree height category'!$A$2:$E$83,5,FALSE))</f>
        <v/>
      </c>
      <c r="W843" s="137" t="str">
        <f t="shared" si="161"/>
        <v/>
      </c>
      <c r="X843" s="137" t="str">
        <f t="shared" si="162"/>
        <v/>
      </c>
      <c r="Y843" s="23" t="str">
        <f t="shared" si="157"/>
        <v/>
      </c>
      <c r="Z843" s="25" t="str">
        <f t="shared" si="158"/>
        <v/>
      </c>
      <c r="AA843" s="26" t="str">
        <f t="shared" si="159"/>
        <v/>
      </c>
      <c r="AB843" s="221" t="str">
        <f t="shared" si="160"/>
        <v/>
      </c>
      <c r="AC843" s="26" t="str">
        <f>IF(P843="","",('SEB Sheet'!$B$8*(AA843*P843)*(IF(C843="",1,C843))))</f>
        <v/>
      </c>
      <c r="AD843" s="158" t="str">
        <f>IF(P843="","",((AC843/'SEB Sheet'!$B$9*'SEB Sheet'!$B$5/1000*'SEB Sheet'!$B$7*'SEB Sheet'!$B$6))*1.055)</f>
        <v/>
      </c>
      <c r="AE843" s="146"/>
      <c r="AF843" s="146"/>
      <c r="AG843" s="147" t="str">
        <f>IF(B843="","",(VLOOKUP(B843,'Tree height category'!$A$2:$C$83,2,FALSE)))</f>
        <v/>
      </c>
      <c r="AH843" s="148" t="str">
        <f>IF(B843="","",(VLOOKUP(B843,'Tree height category'!$A$2:$C$83,3,FALSE)))</f>
        <v/>
      </c>
      <c r="AI843" s="161"/>
      <c r="AJ843" s="161"/>
      <c r="AK843" s="161"/>
      <c r="AL843" s="162" t="str">
        <f>IF(B843="","",(VLOOKUP(B843,'Tree height category'!$A$2:$G$77,7,FALSE)))</f>
        <v/>
      </c>
      <c r="AM843" s="163"/>
    </row>
    <row r="844" spans="1:39" x14ac:dyDescent="0.25">
      <c r="A844" s="154">
        <f t="shared" si="151"/>
        <v>838</v>
      </c>
      <c r="B844" s="203"/>
      <c r="C844" s="209"/>
      <c r="D844" s="208"/>
      <c r="E844" s="208"/>
      <c r="F844" s="208"/>
      <c r="G844" s="208"/>
      <c r="H844" s="208"/>
      <c r="I844" s="208"/>
      <c r="J844" s="208"/>
      <c r="K844" s="208"/>
      <c r="L844" s="208"/>
      <c r="M844" s="208"/>
      <c r="N844" s="207" t="str">
        <f>IF(V844="","",IF((VLOOKUP(V844,'Tree height category'!$E$2:$F$77,2,FALSE))=0,"",(VLOOKUP(V844,'Tree height category'!$E$2:$F$77,2,FALSE))))</f>
        <v/>
      </c>
      <c r="O844" s="207" t="str">
        <f>IF(B844="","",(IF('SEB Sheet'!B$11="","",VLOOKUP('SEB Sheet'!B$11,'IBRA %'!A$4:E$385,4,FALSE))))</f>
        <v/>
      </c>
      <c r="P844" s="27"/>
      <c r="Q844" s="136" t="str">
        <f t="shared" si="152"/>
        <v/>
      </c>
      <c r="R844" s="22">
        <f t="shared" si="153"/>
        <v>0</v>
      </c>
      <c r="S844" s="139" t="str">
        <f t="shared" si="154"/>
        <v/>
      </c>
      <c r="T844" s="39" t="str">
        <f t="shared" si="155"/>
        <v/>
      </c>
      <c r="U844" s="137" t="str">
        <f t="shared" si="156"/>
        <v/>
      </c>
      <c r="V844" s="24" t="str">
        <f>IF(B844="","",VLOOKUP(B844,'Tree height category'!$A$2:$E$83,5,FALSE))</f>
        <v/>
      </c>
      <c r="W844" s="137" t="str">
        <f t="shared" si="161"/>
        <v/>
      </c>
      <c r="X844" s="137" t="str">
        <f t="shared" si="162"/>
        <v/>
      </c>
      <c r="Y844" s="23" t="str">
        <f t="shared" si="157"/>
        <v/>
      </c>
      <c r="Z844" s="25" t="str">
        <f t="shared" si="158"/>
        <v/>
      </c>
      <c r="AA844" s="26" t="str">
        <f t="shared" si="159"/>
        <v/>
      </c>
      <c r="AB844" s="221" t="str">
        <f t="shared" si="160"/>
        <v/>
      </c>
      <c r="AC844" s="26" t="str">
        <f>IF(P844="","",('SEB Sheet'!$B$8*(AA844*P844)*(IF(C844="",1,C844))))</f>
        <v/>
      </c>
      <c r="AD844" s="158" t="str">
        <f>IF(P844="","",((AC844/'SEB Sheet'!$B$9*'SEB Sheet'!$B$5/1000*'SEB Sheet'!$B$7*'SEB Sheet'!$B$6))*1.055)</f>
        <v/>
      </c>
      <c r="AE844" s="146"/>
      <c r="AF844" s="146"/>
      <c r="AG844" s="147" t="str">
        <f>IF(B844="","",(VLOOKUP(B844,'Tree height category'!$A$2:$C$83,2,FALSE)))</f>
        <v/>
      </c>
      <c r="AH844" s="148" t="str">
        <f>IF(B844="","",(VLOOKUP(B844,'Tree height category'!$A$2:$C$83,3,FALSE)))</f>
        <v/>
      </c>
      <c r="AI844" s="161"/>
      <c r="AJ844" s="161"/>
      <c r="AK844" s="161"/>
      <c r="AL844" s="162" t="str">
        <f>IF(B844="","",(VLOOKUP(B844,'Tree height category'!$A$2:$G$77,7,FALSE)))</f>
        <v/>
      </c>
      <c r="AM844" s="163"/>
    </row>
    <row r="845" spans="1:39" x14ac:dyDescent="0.25">
      <c r="A845" s="154">
        <f t="shared" si="151"/>
        <v>839</v>
      </c>
      <c r="B845" s="203"/>
      <c r="C845" s="209"/>
      <c r="D845" s="208"/>
      <c r="E845" s="208"/>
      <c r="F845" s="208"/>
      <c r="G845" s="208"/>
      <c r="H845" s="208"/>
      <c r="I845" s="208"/>
      <c r="J845" s="208"/>
      <c r="K845" s="208"/>
      <c r="L845" s="208"/>
      <c r="M845" s="208"/>
      <c r="N845" s="207" t="str">
        <f>IF(V845="","",IF((VLOOKUP(V845,'Tree height category'!$E$2:$F$77,2,FALSE))=0,"",(VLOOKUP(V845,'Tree height category'!$E$2:$F$77,2,FALSE))))</f>
        <v/>
      </c>
      <c r="O845" s="207" t="str">
        <f>IF(B845="","",(IF('SEB Sheet'!B$11="","",VLOOKUP('SEB Sheet'!B$11,'IBRA %'!A$4:E$385,4,FALSE))))</f>
        <v/>
      </c>
      <c r="P845" s="27"/>
      <c r="Q845" s="136" t="str">
        <f t="shared" si="152"/>
        <v/>
      </c>
      <c r="R845" s="22">
        <f t="shared" si="153"/>
        <v>0</v>
      </c>
      <c r="S845" s="139" t="str">
        <f t="shared" si="154"/>
        <v/>
      </c>
      <c r="T845" s="39" t="str">
        <f t="shared" si="155"/>
        <v/>
      </c>
      <c r="U845" s="137" t="str">
        <f t="shared" si="156"/>
        <v/>
      </c>
      <c r="V845" s="24" t="str">
        <f>IF(B845="","",VLOOKUP(B845,'Tree height category'!$A$2:$E$83,5,FALSE))</f>
        <v/>
      </c>
      <c r="W845" s="137" t="str">
        <f t="shared" si="161"/>
        <v/>
      </c>
      <c r="X845" s="137" t="str">
        <f t="shared" si="162"/>
        <v/>
      </c>
      <c r="Y845" s="23" t="str">
        <f t="shared" si="157"/>
        <v/>
      </c>
      <c r="Z845" s="25" t="str">
        <f t="shared" si="158"/>
        <v/>
      </c>
      <c r="AA845" s="26" t="str">
        <f t="shared" si="159"/>
        <v/>
      </c>
      <c r="AB845" s="221" t="str">
        <f t="shared" si="160"/>
        <v/>
      </c>
      <c r="AC845" s="26" t="str">
        <f>IF(P845="","",('SEB Sheet'!$B$8*(AA845*P845)*(IF(C845="",1,C845))))</f>
        <v/>
      </c>
      <c r="AD845" s="158" t="str">
        <f>IF(P845="","",((AC845/'SEB Sheet'!$B$9*'SEB Sheet'!$B$5/1000*'SEB Sheet'!$B$7*'SEB Sheet'!$B$6))*1.055)</f>
        <v/>
      </c>
      <c r="AE845" s="146"/>
      <c r="AF845" s="146"/>
      <c r="AG845" s="147" t="str">
        <f>IF(B845="","",(VLOOKUP(B845,'Tree height category'!$A$2:$C$83,2,FALSE)))</f>
        <v/>
      </c>
      <c r="AH845" s="148" t="str">
        <f>IF(B845="","",(VLOOKUP(B845,'Tree height category'!$A$2:$C$83,3,FALSE)))</f>
        <v/>
      </c>
      <c r="AI845" s="161"/>
      <c r="AJ845" s="161"/>
      <c r="AK845" s="161"/>
      <c r="AL845" s="162" t="str">
        <f>IF(B845="","",(VLOOKUP(B845,'Tree height category'!$A$2:$G$77,7,FALSE)))</f>
        <v/>
      </c>
      <c r="AM845" s="163"/>
    </row>
    <row r="846" spans="1:39" x14ac:dyDescent="0.25">
      <c r="A846" s="154">
        <f t="shared" si="151"/>
        <v>840</v>
      </c>
      <c r="B846" s="203"/>
      <c r="C846" s="209"/>
      <c r="D846" s="208"/>
      <c r="E846" s="208"/>
      <c r="F846" s="208"/>
      <c r="G846" s="208"/>
      <c r="H846" s="208"/>
      <c r="I846" s="208"/>
      <c r="J846" s="208"/>
      <c r="K846" s="208"/>
      <c r="L846" s="208"/>
      <c r="M846" s="208"/>
      <c r="N846" s="207" t="str">
        <f>IF(V846="","",IF((VLOOKUP(V846,'Tree height category'!$E$2:$F$77,2,FALSE))=0,"",(VLOOKUP(V846,'Tree height category'!$E$2:$F$77,2,FALSE))))</f>
        <v/>
      </c>
      <c r="O846" s="207" t="str">
        <f>IF(B846="","",(IF('SEB Sheet'!B$11="","",VLOOKUP('SEB Sheet'!B$11,'IBRA %'!A$4:E$385,4,FALSE))))</f>
        <v/>
      </c>
      <c r="P846" s="27"/>
      <c r="Q846" s="136" t="str">
        <f t="shared" si="152"/>
        <v/>
      </c>
      <c r="R846" s="22">
        <f t="shared" si="153"/>
        <v>0</v>
      </c>
      <c r="S846" s="139" t="str">
        <f t="shared" si="154"/>
        <v/>
      </c>
      <c r="T846" s="39" t="str">
        <f t="shared" si="155"/>
        <v/>
      </c>
      <c r="U846" s="137" t="str">
        <f t="shared" si="156"/>
        <v/>
      </c>
      <c r="V846" s="24" t="str">
        <f>IF(B846="","",VLOOKUP(B846,'Tree height category'!$A$2:$E$83,5,FALSE))</f>
        <v/>
      </c>
      <c r="W846" s="137" t="str">
        <f t="shared" si="161"/>
        <v/>
      </c>
      <c r="X846" s="137" t="str">
        <f t="shared" si="162"/>
        <v/>
      </c>
      <c r="Y846" s="23" t="str">
        <f t="shared" si="157"/>
        <v/>
      </c>
      <c r="Z846" s="25" t="str">
        <f t="shared" si="158"/>
        <v/>
      </c>
      <c r="AA846" s="26" t="str">
        <f t="shared" si="159"/>
        <v/>
      </c>
      <c r="AB846" s="221" t="str">
        <f t="shared" si="160"/>
        <v/>
      </c>
      <c r="AC846" s="26" t="str">
        <f>IF(P846="","",('SEB Sheet'!$B$8*(AA846*P846)*(IF(C846="",1,C846))))</f>
        <v/>
      </c>
      <c r="AD846" s="158" t="str">
        <f>IF(P846="","",((AC846/'SEB Sheet'!$B$9*'SEB Sheet'!$B$5/1000*'SEB Sheet'!$B$7*'SEB Sheet'!$B$6))*1.055)</f>
        <v/>
      </c>
      <c r="AE846" s="146"/>
      <c r="AF846" s="146"/>
      <c r="AG846" s="147" t="str">
        <f>IF(B846="","",(VLOOKUP(B846,'Tree height category'!$A$2:$C$83,2,FALSE)))</f>
        <v/>
      </c>
      <c r="AH846" s="148" t="str">
        <f>IF(B846="","",(VLOOKUP(B846,'Tree height category'!$A$2:$C$83,3,FALSE)))</f>
        <v/>
      </c>
      <c r="AI846" s="161"/>
      <c r="AJ846" s="161"/>
      <c r="AK846" s="161"/>
      <c r="AL846" s="162" t="str">
        <f>IF(B846="","",(VLOOKUP(B846,'Tree height category'!$A$2:$G$77,7,FALSE)))</f>
        <v/>
      </c>
      <c r="AM846" s="163"/>
    </row>
    <row r="847" spans="1:39" x14ac:dyDescent="0.25">
      <c r="A847" s="154">
        <f t="shared" si="151"/>
        <v>841</v>
      </c>
      <c r="B847" s="203"/>
      <c r="C847" s="209"/>
      <c r="D847" s="208"/>
      <c r="E847" s="208"/>
      <c r="F847" s="208"/>
      <c r="G847" s="208"/>
      <c r="H847" s="208"/>
      <c r="I847" s="208"/>
      <c r="J847" s="208"/>
      <c r="K847" s="208"/>
      <c r="L847" s="208"/>
      <c r="M847" s="208"/>
      <c r="N847" s="207" t="str">
        <f>IF(V847="","",IF((VLOOKUP(V847,'Tree height category'!$E$2:$F$77,2,FALSE))=0,"",(VLOOKUP(V847,'Tree height category'!$E$2:$F$77,2,FALSE))))</f>
        <v/>
      </c>
      <c r="O847" s="207" t="str">
        <f>IF(B847="","",(IF('SEB Sheet'!B$11="","",VLOOKUP('SEB Sheet'!B$11,'IBRA %'!A$4:E$385,4,FALSE))))</f>
        <v/>
      </c>
      <c r="P847" s="27"/>
      <c r="Q847" s="136" t="str">
        <f t="shared" si="152"/>
        <v/>
      </c>
      <c r="R847" s="22">
        <f t="shared" si="153"/>
        <v>0</v>
      </c>
      <c r="S847" s="139" t="str">
        <f t="shared" si="154"/>
        <v/>
      </c>
      <c r="T847" s="39" t="str">
        <f t="shared" si="155"/>
        <v/>
      </c>
      <c r="U847" s="137" t="str">
        <f t="shared" si="156"/>
        <v/>
      </c>
      <c r="V847" s="24" t="str">
        <f>IF(B847="","",VLOOKUP(B847,'Tree height category'!$A$2:$E$83,5,FALSE))</f>
        <v/>
      </c>
      <c r="W847" s="137" t="str">
        <f t="shared" si="161"/>
        <v/>
      </c>
      <c r="X847" s="137" t="str">
        <f t="shared" si="162"/>
        <v/>
      </c>
      <c r="Y847" s="23" t="str">
        <f t="shared" si="157"/>
        <v/>
      </c>
      <c r="Z847" s="25" t="str">
        <f t="shared" si="158"/>
        <v/>
      </c>
      <c r="AA847" s="26" t="str">
        <f t="shared" si="159"/>
        <v/>
      </c>
      <c r="AB847" s="221" t="str">
        <f t="shared" si="160"/>
        <v/>
      </c>
      <c r="AC847" s="26" t="str">
        <f>IF(P847="","",('SEB Sheet'!$B$8*(AA847*P847)*(IF(C847="",1,C847))))</f>
        <v/>
      </c>
      <c r="AD847" s="158" t="str">
        <f>IF(P847="","",((AC847/'SEB Sheet'!$B$9*'SEB Sheet'!$B$5/1000*'SEB Sheet'!$B$7*'SEB Sheet'!$B$6))*1.055)</f>
        <v/>
      </c>
      <c r="AE847" s="146"/>
      <c r="AF847" s="146"/>
      <c r="AG847" s="147" t="str">
        <f>IF(B847="","",(VLOOKUP(B847,'Tree height category'!$A$2:$C$83,2,FALSE)))</f>
        <v/>
      </c>
      <c r="AH847" s="148" t="str">
        <f>IF(B847="","",(VLOOKUP(B847,'Tree height category'!$A$2:$C$83,3,FALSE)))</f>
        <v/>
      </c>
      <c r="AI847" s="161"/>
      <c r="AJ847" s="161"/>
      <c r="AK847" s="161"/>
      <c r="AL847" s="162" t="str">
        <f>IF(B847="","",(VLOOKUP(B847,'Tree height category'!$A$2:$G$77,7,FALSE)))</f>
        <v/>
      </c>
      <c r="AM847" s="163"/>
    </row>
    <row r="848" spans="1:39" x14ac:dyDescent="0.25">
      <c r="A848" s="154">
        <f t="shared" si="151"/>
        <v>842</v>
      </c>
      <c r="B848" s="203"/>
      <c r="C848" s="209"/>
      <c r="D848" s="208"/>
      <c r="E848" s="208"/>
      <c r="F848" s="208"/>
      <c r="G848" s="208"/>
      <c r="H848" s="208"/>
      <c r="I848" s="208"/>
      <c r="J848" s="208"/>
      <c r="K848" s="208"/>
      <c r="L848" s="208"/>
      <c r="M848" s="208"/>
      <c r="N848" s="207" t="str">
        <f>IF(V848="","",IF((VLOOKUP(V848,'Tree height category'!$E$2:$F$77,2,FALSE))=0,"",(VLOOKUP(V848,'Tree height category'!$E$2:$F$77,2,FALSE))))</f>
        <v/>
      </c>
      <c r="O848" s="207" t="str">
        <f>IF(B848="","",(IF('SEB Sheet'!B$11="","",VLOOKUP('SEB Sheet'!B$11,'IBRA %'!A$4:E$385,4,FALSE))))</f>
        <v/>
      </c>
      <c r="P848" s="27"/>
      <c r="Q848" s="136" t="str">
        <f t="shared" si="152"/>
        <v/>
      </c>
      <c r="R848" s="22">
        <f t="shared" si="153"/>
        <v>0</v>
      </c>
      <c r="S848" s="139" t="str">
        <f t="shared" si="154"/>
        <v/>
      </c>
      <c r="T848" s="39" t="str">
        <f t="shared" si="155"/>
        <v/>
      </c>
      <c r="U848" s="137" t="str">
        <f t="shared" si="156"/>
        <v/>
      </c>
      <c r="V848" s="24" t="str">
        <f>IF(B848="","",VLOOKUP(B848,'Tree height category'!$A$2:$E$83,5,FALSE))</f>
        <v/>
      </c>
      <c r="W848" s="137" t="str">
        <f t="shared" si="161"/>
        <v/>
      </c>
      <c r="X848" s="137" t="str">
        <f t="shared" si="162"/>
        <v/>
      </c>
      <c r="Y848" s="23" t="str">
        <f t="shared" si="157"/>
        <v/>
      </c>
      <c r="Z848" s="25" t="str">
        <f t="shared" si="158"/>
        <v/>
      </c>
      <c r="AA848" s="26" t="str">
        <f t="shared" si="159"/>
        <v/>
      </c>
      <c r="AB848" s="221" t="str">
        <f t="shared" si="160"/>
        <v/>
      </c>
      <c r="AC848" s="26" t="str">
        <f>IF(P848="","",('SEB Sheet'!$B$8*(AA848*P848)*(IF(C848="",1,C848))))</f>
        <v/>
      </c>
      <c r="AD848" s="158" t="str">
        <f>IF(P848="","",((AC848/'SEB Sheet'!$B$9*'SEB Sheet'!$B$5/1000*'SEB Sheet'!$B$7*'SEB Sheet'!$B$6))*1.055)</f>
        <v/>
      </c>
      <c r="AE848" s="146"/>
      <c r="AF848" s="146"/>
      <c r="AG848" s="147" t="str">
        <f>IF(B848="","",(VLOOKUP(B848,'Tree height category'!$A$2:$C$83,2,FALSE)))</f>
        <v/>
      </c>
      <c r="AH848" s="148" t="str">
        <f>IF(B848="","",(VLOOKUP(B848,'Tree height category'!$A$2:$C$83,3,FALSE)))</f>
        <v/>
      </c>
      <c r="AI848" s="161"/>
      <c r="AJ848" s="161"/>
      <c r="AK848" s="161"/>
      <c r="AL848" s="162" t="str">
        <f>IF(B848="","",(VLOOKUP(B848,'Tree height category'!$A$2:$G$77,7,FALSE)))</f>
        <v/>
      </c>
      <c r="AM848" s="163"/>
    </row>
    <row r="849" spans="1:39" x14ac:dyDescent="0.25">
      <c r="A849" s="154">
        <f t="shared" si="151"/>
        <v>843</v>
      </c>
      <c r="B849" s="203"/>
      <c r="C849" s="209"/>
      <c r="D849" s="208"/>
      <c r="E849" s="208"/>
      <c r="F849" s="208"/>
      <c r="G849" s="208"/>
      <c r="H849" s="208"/>
      <c r="I849" s="208"/>
      <c r="J849" s="208"/>
      <c r="K849" s="208"/>
      <c r="L849" s="208"/>
      <c r="M849" s="208"/>
      <c r="N849" s="207" t="str">
        <f>IF(V849="","",IF((VLOOKUP(V849,'Tree height category'!$E$2:$F$77,2,FALSE))=0,"",(VLOOKUP(V849,'Tree height category'!$E$2:$F$77,2,FALSE))))</f>
        <v/>
      </c>
      <c r="O849" s="207" t="str">
        <f>IF(B849="","",(IF('SEB Sheet'!B$11="","",VLOOKUP('SEB Sheet'!B$11,'IBRA %'!A$4:E$385,4,FALSE))))</f>
        <v/>
      </c>
      <c r="P849" s="27"/>
      <c r="Q849" s="136" t="str">
        <f t="shared" si="152"/>
        <v/>
      </c>
      <c r="R849" s="22">
        <f t="shared" si="153"/>
        <v>0</v>
      </c>
      <c r="S849" s="139" t="str">
        <f t="shared" si="154"/>
        <v/>
      </c>
      <c r="T849" s="39" t="str">
        <f t="shared" si="155"/>
        <v/>
      </c>
      <c r="U849" s="137" t="str">
        <f t="shared" si="156"/>
        <v/>
      </c>
      <c r="V849" s="24" t="str">
        <f>IF(B849="","",VLOOKUP(B849,'Tree height category'!$A$2:$E$83,5,FALSE))</f>
        <v/>
      </c>
      <c r="W849" s="137" t="str">
        <f t="shared" si="161"/>
        <v/>
      </c>
      <c r="X849" s="137" t="str">
        <f t="shared" si="162"/>
        <v/>
      </c>
      <c r="Y849" s="23" t="str">
        <f t="shared" si="157"/>
        <v/>
      </c>
      <c r="Z849" s="25" t="str">
        <f t="shared" si="158"/>
        <v/>
      </c>
      <c r="AA849" s="26" t="str">
        <f t="shared" si="159"/>
        <v/>
      </c>
      <c r="AB849" s="221" t="str">
        <f t="shared" si="160"/>
        <v/>
      </c>
      <c r="AC849" s="26" t="str">
        <f>IF(P849="","",('SEB Sheet'!$B$8*(AA849*P849)*(IF(C849="",1,C849))))</f>
        <v/>
      </c>
      <c r="AD849" s="158" t="str">
        <f>IF(P849="","",((AC849/'SEB Sheet'!$B$9*'SEB Sheet'!$B$5/1000*'SEB Sheet'!$B$7*'SEB Sheet'!$B$6))*1.055)</f>
        <v/>
      </c>
      <c r="AE849" s="146"/>
      <c r="AF849" s="146"/>
      <c r="AG849" s="147" t="str">
        <f>IF(B849="","",(VLOOKUP(B849,'Tree height category'!$A$2:$C$83,2,FALSE)))</f>
        <v/>
      </c>
      <c r="AH849" s="148" t="str">
        <f>IF(B849="","",(VLOOKUP(B849,'Tree height category'!$A$2:$C$83,3,FALSE)))</f>
        <v/>
      </c>
      <c r="AI849" s="161"/>
      <c r="AJ849" s="161"/>
      <c r="AK849" s="161"/>
      <c r="AL849" s="162" t="str">
        <f>IF(B849="","",(VLOOKUP(B849,'Tree height category'!$A$2:$G$77,7,FALSE)))</f>
        <v/>
      </c>
      <c r="AM849" s="163"/>
    </row>
    <row r="850" spans="1:39" x14ac:dyDescent="0.25">
      <c r="A850" s="154">
        <f t="shared" si="151"/>
        <v>844</v>
      </c>
      <c r="B850" s="203"/>
      <c r="C850" s="209"/>
      <c r="D850" s="208"/>
      <c r="E850" s="208"/>
      <c r="F850" s="208"/>
      <c r="G850" s="208"/>
      <c r="H850" s="208"/>
      <c r="I850" s="208"/>
      <c r="J850" s="208"/>
      <c r="K850" s="208"/>
      <c r="L850" s="208"/>
      <c r="M850" s="208"/>
      <c r="N850" s="207" t="str">
        <f>IF(V850="","",IF((VLOOKUP(V850,'Tree height category'!$E$2:$F$77,2,FALSE))=0,"",(VLOOKUP(V850,'Tree height category'!$E$2:$F$77,2,FALSE))))</f>
        <v/>
      </c>
      <c r="O850" s="207" t="str">
        <f>IF(B850="","",(IF('SEB Sheet'!B$11="","",VLOOKUP('SEB Sheet'!B$11,'IBRA %'!A$4:E$385,4,FALSE))))</f>
        <v/>
      </c>
      <c r="P850" s="27"/>
      <c r="Q850" s="136" t="str">
        <f t="shared" si="152"/>
        <v/>
      </c>
      <c r="R850" s="22">
        <f t="shared" si="153"/>
        <v>0</v>
      </c>
      <c r="S850" s="139" t="str">
        <f t="shared" si="154"/>
        <v/>
      </c>
      <c r="T850" s="39" t="str">
        <f t="shared" si="155"/>
        <v/>
      </c>
      <c r="U850" s="137" t="str">
        <f t="shared" si="156"/>
        <v/>
      </c>
      <c r="V850" s="24" t="str">
        <f>IF(B850="","",VLOOKUP(B850,'Tree height category'!$A$2:$E$83,5,FALSE))</f>
        <v/>
      </c>
      <c r="W850" s="137" t="str">
        <f t="shared" si="161"/>
        <v/>
      </c>
      <c r="X850" s="137" t="str">
        <f t="shared" si="162"/>
        <v/>
      </c>
      <c r="Y850" s="23" t="str">
        <f t="shared" si="157"/>
        <v/>
      </c>
      <c r="Z850" s="25" t="str">
        <f t="shared" si="158"/>
        <v/>
      </c>
      <c r="AA850" s="26" t="str">
        <f t="shared" si="159"/>
        <v/>
      </c>
      <c r="AB850" s="221" t="str">
        <f t="shared" si="160"/>
        <v/>
      </c>
      <c r="AC850" s="26" t="str">
        <f>IF(P850="","",('SEB Sheet'!$B$8*(AA850*P850)*(IF(C850="",1,C850))))</f>
        <v/>
      </c>
      <c r="AD850" s="158" t="str">
        <f>IF(P850="","",((AC850/'SEB Sheet'!$B$9*'SEB Sheet'!$B$5/1000*'SEB Sheet'!$B$7*'SEB Sheet'!$B$6))*1.055)</f>
        <v/>
      </c>
      <c r="AE850" s="146"/>
      <c r="AF850" s="146"/>
      <c r="AG850" s="147" t="str">
        <f>IF(B850="","",(VLOOKUP(B850,'Tree height category'!$A$2:$C$83,2,FALSE)))</f>
        <v/>
      </c>
      <c r="AH850" s="148" t="str">
        <f>IF(B850="","",(VLOOKUP(B850,'Tree height category'!$A$2:$C$83,3,FALSE)))</f>
        <v/>
      </c>
      <c r="AI850" s="161"/>
      <c r="AJ850" s="161"/>
      <c r="AK850" s="161"/>
      <c r="AL850" s="162" t="str">
        <f>IF(B850="","",(VLOOKUP(B850,'Tree height category'!$A$2:$G$77,7,FALSE)))</f>
        <v/>
      </c>
      <c r="AM850" s="163"/>
    </row>
    <row r="851" spans="1:39" x14ac:dyDescent="0.25">
      <c r="A851" s="154">
        <f t="shared" si="151"/>
        <v>845</v>
      </c>
      <c r="B851" s="203"/>
      <c r="C851" s="209"/>
      <c r="D851" s="208"/>
      <c r="E851" s="208"/>
      <c r="F851" s="208"/>
      <c r="G851" s="208"/>
      <c r="H851" s="208"/>
      <c r="I851" s="208"/>
      <c r="J851" s="208"/>
      <c r="K851" s="208"/>
      <c r="L851" s="208"/>
      <c r="M851" s="208"/>
      <c r="N851" s="207" t="str">
        <f>IF(V851="","",IF((VLOOKUP(V851,'Tree height category'!$E$2:$F$77,2,FALSE))=0,"",(VLOOKUP(V851,'Tree height category'!$E$2:$F$77,2,FALSE))))</f>
        <v/>
      </c>
      <c r="O851" s="207" t="str">
        <f>IF(B851="","",(IF('SEB Sheet'!B$11="","",VLOOKUP('SEB Sheet'!B$11,'IBRA %'!A$4:E$385,4,FALSE))))</f>
        <v/>
      </c>
      <c r="P851" s="27"/>
      <c r="Q851" s="136" t="str">
        <f t="shared" si="152"/>
        <v/>
      </c>
      <c r="R851" s="22">
        <f t="shared" si="153"/>
        <v>0</v>
      </c>
      <c r="S851" s="139" t="str">
        <f t="shared" si="154"/>
        <v/>
      </c>
      <c r="T851" s="39" t="str">
        <f t="shared" si="155"/>
        <v/>
      </c>
      <c r="U851" s="137" t="str">
        <f t="shared" si="156"/>
        <v/>
      </c>
      <c r="V851" s="24" t="str">
        <f>IF(B851="","",VLOOKUP(B851,'Tree height category'!$A$2:$E$83,5,FALSE))</f>
        <v/>
      </c>
      <c r="W851" s="137" t="str">
        <f t="shared" si="161"/>
        <v/>
      </c>
      <c r="X851" s="137" t="str">
        <f t="shared" si="162"/>
        <v/>
      </c>
      <c r="Y851" s="23" t="str">
        <f t="shared" si="157"/>
        <v/>
      </c>
      <c r="Z851" s="25" t="str">
        <f t="shared" si="158"/>
        <v/>
      </c>
      <c r="AA851" s="26" t="str">
        <f t="shared" si="159"/>
        <v/>
      </c>
      <c r="AB851" s="221" t="str">
        <f t="shared" si="160"/>
        <v/>
      </c>
      <c r="AC851" s="26" t="str">
        <f>IF(P851="","",('SEB Sheet'!$B$8*(AA851*P851)*(IF(C851="",1,C851))))</f>
        <v/>
      </c>
      <c r="AD851" s="158" t="str">
        <f>IF(P851="","",((AC851/'SEB Sheet'!$B$9*'SEB Sheet'!$B$5/1000*'SEB Sheet'!$B$7*'SEB Sheet'!$B$6))*1.055)</f>
        <v/>
      </c>
      <c r="AE851" s="146"/>
      <c r="AF851" s="146"/>
      <c r="AG851" s="147" t="str">
        <f>IF(B851="","",(VLOOKUP(B851,'Tree height category'!$A$2:$C$83,2,FALSE)))</f>
        <v/>
      </c>
      <c r="AH851" s="148" t="str">
        <f>IF(B851="","",(VLOOKUP(B851,'Tree height category'!$A$2:$C$83,3,FALSE)))</f>
        <v/>
      </c>
      <c r="AI851" s="161"/>
      <c r="AJ851" s="161"/>
      <c r="AK851" s="161"/>
      <c r="AL851" s="162" t="str">
        <f>IF(B851="","",(VLOOKUP(B851,'Tree height category'!$A$2:$G$77,7,FALSE)))</f>
        <v/>
      </c>
      <c r="AM851" s="163"/>
    </row>
    <row r="852" spans="1:39" x14ac:dyDescent="0.25">
      <c r="A852" s="154">
        <f t="shared" si="151"/>
        <v>846</v>
      </c>
      <c r="B852" s="203"/>
      <c r="C852" s="209"/>
      <c r="D852" s="208"/>
      <c r="E852" s="208"/>
      <c r="F852" s="208"/>
      <c r="G852" s="208"/>
      <c r="H852" s="208"/>
      <c r="I852" s="208"/>
      <c r="J852" s="208"/>
      <c r="K852" s="208"/>
      <c r="L852" s="208"/>
      <c r="M852" s="208"/>
      <c r="N852" s="207" t="str">
        <f>IF(V852="","",IF((VLOOKUP(V852,'Tree height category'!$E$2:$F$77,2,FALSE))=0,"",(VLOOKUP(V852,'Tree height category'!$E$2:$F$77,2,FALSE))))</f>
        <v/>
      </c>
      <c r="O852" s="207" t="str">
        <f>IF(B852="","",(IF('SEB Sheet'!B$11="","",VLOOKUP('SEB Sheet'!B$11,'IBRA %'!A$4:E$385,4,FALSE))))</f>
        <v/>
      </c>
      <c r="P852" s="27"/>
      <c r="Q852" s="136" t="str">
        <f t="shared" si="152"/>
        <v/>
      </c>
      <c r="R852" s="22">
        <f t="shared" si="153"/>
        <v>0</v>
      </c>
      <c r="S852" s="139" t="str">
        <f t="shared" si="154"/>
        <v/>
      </c>
      <c r="T852" s="39" t="str">
        <f t="shared" si="155"/>
        <v/>
      </c>
      <c r="U852" s="137" t="str">
        <f t="shared" si="156"/>
        <v/>
      </c>
      <c r="V852" s="24" t="str">
        <f>IF(B852="","",VLOOKUP(B852,'Tree height category'!$A$2:$E$83,5,FALSE))</f>
        <v/>
      </c>
      <c r="W852" s="137" t="str">
        <f t="shared" si="161"/>
        <v/>
      </c>
      <c r="X852" s="137" t="str">
        <f t="shared" si="162"/>
        <v/>
      </c>
      <c r="Y852" s="23" t="str">
        <f t="shared" si="157"/>
        <v/>
      </c>
      <c r="Z852" s="25" t="str">
        <f t="shared" si="158"/>
        <v/>
      </c>
      <c r="AA852" s="26" t="str">
        <f t="shared" si="159"/>
        <v/>
      </c>
      <c r="AB852" s="221" t="str">
        <f t="shared" si="160"/>
        <v/>
      </c>
      <c r="AC852" s="26" t="str">
        <f>IF(P852="","",('SEB Sheet'!$B$8*(AA852*P852)*(IF(C852="",1,C852))))</f>
        <v/>
      </c>
      <c r="AD852" s="158" t="str">
        <f>IF(P852="","",((AC852/'SEB Sheet'!$B$9*'SEB Sheet'!$B$5/1000*'SEB Sheet'!$B$7*'SEB Sheet'!$B$6))*1.055)</f>
        <v/>
      </c>
      <c r="AE852" s="146"/>
      <c r="AF852" s="146"/>
      <c r="AG852" s="147" t="str">
        <f>IF(B852="","",(VLOOKUP(B852,'Tree height category'!$A$2:$C$83,2,FALSE)))</f>
        <v/>
      </c>
      <c r="AH852" s="148" t="str">
        <f>IF(B852="","",(VLOOKUP(B852,'Tree height category'!$A$2:$C$83,3,FALSE)))</f>
        <v/>
      </c>
      <c r="AI852" s="161"/>
      <c r="AJ852" s="161"/>
      <c r="AK852" s="161"/>
      <c r="AL852" s="162" t="str">
        <f>IF(B852="","",(VLOOKUP(B852,'Tree height category'!$A$2:$G$77,7,FALSE)))</f>
        <v/>
      </c>
      <c r="AM852" s="163"/>
    </row>
    <row r="853" spans="1:39" x14ac:dyDescent="0.25">
      <c r="A853" s="154">
        <f t="shared" si="151"/>
        <v>847</v>
      </c>
      <c r="B853" s="203"/>
      <c r="C853" s="209"/>
      <c r="D853" s="208"/>
      <c r="E853" s="208"/>
      <c r="F853" s="208"/>
      <c r="G853" s="208"/>
      <c r="H853" s="208"/>
      <c r="I853" s="208"/>
      <c r="J853" s="208"/>
      <c r="K853" s="208"/>
      <c r="L853" s="208"/>
      <c r="M853" s="208"/>
      <c r="N853" s="207" t="str">
        <f>IF(V853="","",IF((VLOOKUP(V853,'Tree height category'!$E$2:$F$77,2,FALSE))=0,"",(VLOOKUP(V853,'Tree height category'!$E$2:$F$77,2,FALSE))))</f>
        <v/>
      </c>
      <c r="O853" s="207" t="str">
        <f>IF(B853="","",(IF('SEB Sheet'!B$11="","",VLOOKUP('SEB Sheet'!B$11,'IBRA %'!A$4:E$385,4,FALSE))))</f>
        <v/>
      </c>
      <c r="P853" s="27"/>
      <c r="Q853" s="136" t="str">
        <f t="shared" si="152"/>
        <v/>
      </c>
      <c r="R853" s="22">
        <f t="shared" si="153"/>
        <v>0</v>
      </c>
      <c r="S853" s="139" t="str">
        <f t="shared" si="154"/>
        <v/>
      </c>
      <c r="T853" s="39" t="str">
        <f t="shared" si="155"/>
        <v/>
      </c>
      <c r="U853" s="137" t="str">
        <f t="shared" si="156"/>
        <v/>
      </c>
      <c r="V853" s="24" t="str">
        <f>IF(B853="","",VLOOKUP(B853,'Tree height category'!$A$2:$E$83,5,FALSE))</f>
        <v/>
      </c>
      <c r="W853" s="137" t="str">
        <f t="shared" si="161"/>
        <v/>
      </c>
      <c r="X853" s="137" t="str">
        <f t="shared" si="162"/>
        <v/>
      </c>
      <c r="Y853" s="23" t="str">
        <f t="shared" si="157"/>
        <v/>
      </c>
      <c r="Z853" s="25" t="str">
        <f t="shared" si="158"/>
        <v/>
      </c>
      <c r="AA853" s="26" t="str">
        <f t="shared" si="159"/>
        <v/>
      </c>
      <c r="AB853" s="221" t="str">
        <f t="shared" si="160"/>
        <v/>
      </c>
      <c r="AC853" s="26" t="str">
        <f>IF(P853="","",('SEB Sheet'!$B$8*(AA853*P853)*(IF(C853="",1,C853))))</f>
        <v/>
      </c>
      <c r="AD853" s="158" t="str">
        <f>IF(P853="","",((AC853/'SEB Sheet'!$B$9*'SEB Sheet'!$B$5/1000*'SEB Sheet'!$B$7*'SEB Sheet'!$B$6))*1.055)</f>
        <v/>
      </c>
      <c r="AE853" s="146"/>
      <c r="AF853" s="146"/>
      <c r="AG853" s="147" t="str">
        <f>IF(B853="","",(VLOOKUP(B853,'Tree height category'!$A$2:$C$83,2,FALSE)))</f>
        <v/>
      </c>
      <c r="AH853" s="148" t="str">
        <f>IF(B853="","",(VLOOKUP(B853,'Tree height category'!$A$2:$C$83,3,FALSE)))</f>
        <v/>
      </c>
      <c r="AI853" s="161"/>
      <c r="AJ853" s="161"/>
      <c r="AK853" s="161"/>
      <c r="AL853" s="162" t="str">
        <f>IF(B853="","",(VLOOKUP(B853,'Tree height category'!$A$2:$G$77,7,FALSE)))</f>
        <v/>
      </c>
      <c r="AM853" s="163"/>
    </row>
    <row r="854" spans="1:39" x14ac:dyDescent="0.25">
      <c r="A854" s="154">
        <f t="shared" si="151"/>
        <v>848</v>
      </c>
      <c r="B854" s="203"/>
      <c r="C854" s="209"/>
      <c r="D854" s="208"/>
      <c r="E854" s="208"/>
      <c r="F854" s="208"/>
      <c r="G854" s="208"/>
      <c r="H854" s="208"/>
      <c r="I854" s="208"/>
      <c r="J854" s="208"/>
      <c r="K854" s="208"/>
      <c r="L854" s="208"/>
      <c r="M854" s="208"/>
      <c r="N854" s="207" t="str">
        <f>IF(V854="","",IF((VLOOKUP(V854,'Tree height category'!$E$2:$F$77,2,FALSE))=0,"",(VLOOKUP(V854,'Tree height category'!$E$2:$F$77,2,FALSE))))</f>
        <v/>
      </c>
      <c r="O854" s="207" t="str">
        <f>IF(B854="","",(IF('SEB Sheet'!B$11="","",VLOOKUP('SEB Sheet'!B$11,'IBRA %'!A$4:E$385,4,FALSE))))</f>
        <v/>
      </c>
      <c r="P854" s="27"/>
      <c r="Q854" s="136" t="str">
        <f t="shared" si="152"/>
        <v/>
      </c>
      <c r="R854" s="22">
        <f t="shared" si="153"/>
        <v>0</v>
      </c>
      <c r="S854" s="139" t="str">
        <f t="shared" si="154"/>
        <v/>
      </c>
      <c r="T854" s="39" t="str">
        <f t="shared" si="155"/>
        <v/>
      </c>
      <c r="U854" s="137" t="str">
        <f t="shared" si="156"/>
        <v/>
      </c>
      <c r="V854" s="24" t="str">
        <f>IF(B854="","",VLOOKUP(B854,'Tree height category'!$A$2:$E$83,5,FALSE))</f>
        <v/>
      </c>
      <c r="W854" s="137" t="str">
        <f t="shared" si="161"/>
        <v/>
      </c>
      <c r="X854" s="137" t="str">
        <f t="shared" si="162"/>
        <v/>
      </c>
      <c r="Y854" s="23" t="str">
        <f t="shared" si="157"/>
        <v/>
      </c>
      <c r="Z854" s="25" t="str">
        <f t="shared" si="158"/>
        <v/>
      </c>
      <c r="AA854" s="26" t="str">
        <f t="shared" si="159"/>
        <v/>
      </c>
      <c r="AB854" s="221" t="str">
        <f t="shared" si="160"/>
        <v/>
      </c>
      <c r="AC854" s="26" t="str">
        <f>IF(P854="","",('SEB Sheet'!$B$8*(AA854*P854)*(IF(C854="",1,C854))))</f>
        <v/>
      </c>
      <c r="AD854" s="158" t="str">
        <f>IF(P854="","",((AC854/'SEB Sheet'!$B$9*'SEB Sheet'!$B$5/1000*'SEB Sheet'!$B$7*'SEB Sheet'!$B$6))*1.055)</f>
        <v/>
      </c>
      <c r="AE854" s="146"/>
      <c r="AF854" s="146"/>
      <c r="AG854" s="147" t="str">
        <f>IF(B854="","",(VLOOKUP(B854,'Tree height category'!$A$2:$C$83,2,FALSE)))</f>
        <v/>
      </c>
      <c r="AH854" s="148" t="str">
        <f>IF(B854="","",(VLOOKUP(B854,'Tree height category'!$A$2:$C$83,3,FALSE)))</f>
        <v/>
      </c>
      <c r="AI854" s="161"/>
      <c r="AJ854" s="161"/>
      <c r="AK854" s="161"/>
      <c r="AL854" s="162" t="str">
        <f>IF(B854="","",(VLOOKUP(B854,'Tree height category'!$A$2:$G$77,7,FALSE)))</f>
        <v/>
      </c>
      <c r="AM854" s="163"/>
    </row>
    <row r="855" spans="1:39" x14ac:dyDescent="0.25">
      <c r="A855" s="154">
        <f t="shared" si="151"/>
        <v>849</v>
      </c>
      <c r="B855" s="203"/>
      <c r="C855" s="209"/>
      <c r="D855" s="208"/>
      <c r="E855" s="208"/>
      <c r="F855" s="208"/>
      <c r="G855" s="208"/>
      <c r="H855" s="208"/>
      <c r="I855" s="208"/>
      <c r="J855" s="208"/>
      <c r="K855" s="208"/>
      <c r="L855" s="208"/>
      <c r="M855" s="208"/>
      <c r="N855" s="207" t="str">
        <f>IF(V855="","",IF((VLOOKUP(V855,'Tree height category'!$E$2:$F$77,2,FALSE))=0,"",(VLOOKUP(V855,'Tree height category'!$E$2:$F$77,2,FALSE))))</f>
        <v/>
      </c>
      <c r="O855" s="207" t="str">
        <f>IF(B855="","",(IF('SEB Sheet'!B$11="","",VLOOKUP('SEB Sheet'!B$11,'IBRA %'!A$4:E$385,4,FALSE))))</f>
        <v/>
      </c>
      <c r="P855" s="27"/>
      <c r="Q855" s="136" t="str">
        <f t="shared" si="152"/>
        <v/>
      </c>
      <c r="R855" s="22">
        <f t="shared" si="153"/>
        <v>0</v>
      </c>
      <c r="S855" s="139" t="str">
        <f t="shared" si="154"/>
        <v/>
      </c>
      <c r="T855" s="39" t="str">
        <f t="shared" si="155"/>
        <v/>
      </c>
      <c r="U855" s="137" t="str">
        <f t="shared" si="156"/>
        <v/>
      </c>
      <c r="V855" s="24" t="str">
        <f>IF(B855="","",VLOOKUP(B855,'Tree height category'!$A$2:$E$83,5,FALSE))</f>
        <v/>
      </c>
      <c r="W855" s="137" t="str">
        <f t="shared" si="161"/>
        <v/>
      </c>
      <c r="X855" s="137" t="str">
        <f t="shared" si="162"/>
        <v/>
      </c>
      <c r="Y855" s="23" t="str">
        <f t="shared" si="157"/>
        <v/>
      </c>
      <c r="Z855" s="25" t="str">
        <f t="shared" si="158"/>
        <v/>
      </c>
      <c r="AA855" s="26" t="str">
        <f t="shared" si="159"/>
        <v/>
      </c>
      <c r="AB855" s="221" t="str">
        <f t="shared" si="160"/>
        <v/>
      </c>
      <c r="AC855" s="26" t="str">
        <f>IF(P855="","",('SEB Sheet'!$B$8*(AA855*P855)*(IF(C855="",1,C855))))</f>
        <v/>
      </c>
      <c r="AD855" s="158" t="str">
        <f>IF(P855="","",((AC855/'SEB Sheet'!$B$9*'SEB Sheet'!$B$5/1000*'SEB Sheet'!$B$7*'SEB Sheet'!$B$6))*1.055)</f>
        <v/>
      </c>
      <c r="AE855" s="146"/>
      <c r="AF855" s="146"/>
      <c r="AG855" s="147" t="str">
        <f>IF(B855="","",(VLOOKUP(B855,'Tree height category'!$A$2:$C$83,2,FALSE)))</f>
        <v/>
      </c>
      <c r="AH855" s="148" t="str">
        <f>IF(B855="","",(VLOOKUP(B855,'Tree height category'!$A$2:$C$83,3,FALSE)))</f>
        <v/>
      </c>
      <c r="AI855" s="161"/>
      <c r="AJ855" s="161"/>
      <c r="AK855" s="161"/>
      <c r="AL855" s="162" t="str">
        <f>IF(B855="","",(VLOOKUP(B855,'Tree height category'!$A$2:$G$77,7,FALSE)))</f>
        <v/>
      </c>
      <c r="AM855" s="163"/>
    </row>
    <row r="856" spans="1:39" x14ac:dyDescent="0.25">
      <c r="A856" s="154">
        <f t="shared" si="151"/>
        <v>850</v>
      </c>
      <c r="B856" s="203"/>
      <c r="C856" s="209"/>
      <c r="D856" s="208"/>
      <c r="E856" s="208"/>
      <c r="F856" s="208"/>
      <c r="G856" s="208"/>
      <c r="H856" s="208"/>
      <c r="I856" s="208"/>
      <c r="J856" s="208"/>
      <c r="K856" s="208"/>
      <c r="L856" s="208"/>
      <c r="M856" s="208"/>
      <c r="N856" s="207" t="str">
        <f>IF(V856="","",IF((VLOOKUP(V856,'Tree height category'!$E$2:$F$77,2,FALSE))=0,"",(VLOOKUP(V856,'Tree height category'!$E$2:$F$77,2,FALSE))))</f>
        <v/>
      </c>
      <c r="O856" s="207" t="str">
        <f>IF(B856="","",(IF('SEB Sheet'!B$11="","",VLOOKUP('SEB Sheet'!B$11,'IBRA %'!A$4:E$385,4,FALSE))))</f>
        <v/>
      </c>
      <c r="P856" s="27"/>
      <c r="Q856" s="136" t="str">
        <f t="shared" si="152"/>
        <v/>
      </c>
      <c r="R856" s="22">
        <f t="shared" si="153"/>
        <v>0</v>
      </c>
      <c r="S856" s="139" t="str">
        <f t="shared" si="154"/>
        <v/>
      </c>
      <c r="T856" s="39" t="str">
        <f t="shared" si="155"/>
        <v/>
      </c>
      <c r="U856" s="137" t="str">
        <f t="shared" si="156"/>
        <v/>
      </c>
      <c r="V856" s="24" t="str">
        <f>IF(B856="","",VLOOKUP(B856,'Tree height category'!$A$2:$E$83,5,FALSE))</f>
        <v/>
      </c>
      <c r="W856" s="137" t="str">
        <f t="shared" si="161"/>
        <v/>
      </c>
      <c r="X856" s="137" t="str">
        <f t="shared" si="162"/>
        <v/>
      </c>
      <c r="Y856" s="23" t="str">
        <f t="shared" si="157"/>
        <v/>
      </c>
      <c r="Z856" s="25" t="str">
        <f t="shared" si="158"/>
        <v/>
      </c>
      <c r="AA856" s="26" t="str">
        <f t="shared" si="159"/>
        <v/>
      </c>
      <c r="AB856" s="221" t="str">
        <f t="shared" si="160"/>
        <v/>
      </c>
      <c r="AC856" s="26" t="str">
        <f>IF(P856="","",('SEB Sheet'!$B$8*(AA856*P856)*(IF(C856="",1,C856))))</f>
        <v/>
      </c>
      <c r="AD856" s="158" t="str">
        <f>IF(P856="","",((AC856/'SEB Sheet'!$B$9*'SEB Sheet'!$B$5/1000*'SEB Sheet'!$B$7*'SEB Sheet'!$B$6))*1.055)</f>
        <v/>
      </c>
      <c r="AE856" s="146"/>
      <c r="AF856" s="146"/>
      <c r="AG856" s="147" t="str">
        <f>IF(B856="","",(VLOOKUP(B856,'Tree height category'!$A$2:$C$83,2,FALSE)))</f>
        <v/>
      </c>
      <c r="AH856" s="148" t="str">
        <f>IF(B856="","",(VLOOKUP(B856,'Tree height category'!$A$2:$C$83,3,FALSE)))</f>
        <v/>
      </c>
      <c r="AI856" s="161"/>
      <c r="AJ856" s="161"/>
      <c r="AK856" s="161"/>
      <c r="AL856" s="162" t="str">
        <f>IF(B856="","",(VLOOKUP(B856,'Tree height category'!$A$2:$G$77,7,FALSE)))</f>
        <v/>
      </c>
      <c r="AM856" s="163"/>
    </row>
    <row r="857" spans="1:39" x14ac:dyDescent="0.25">
      <c r="A857" s="154">
        <f t="shared" si="151"/>
        <v>851</v>
      </c>
      <c r="B857" s="203"/>
      <c r="C857" s="209"/>
      <c r="D857" s="208"/>
      <c r="E857" s="208"/>
      <c r="F857" s="208"/>
      <c r="G857" s="208"/>
      <c r="H857" s="208"/>
      <c r="I857" s="208"/>
      <c r="J857" s="208"/>
      <c r="K857" s="208"/>
      <c r="L857" s="208"/>
      <c r="M857" s="208"/>
      <c r="N857" s="207" t="str">
        <f>IF(V857="","",IF((VLOOKUP(V857,'Tree height category'!$E$2:$F$77,2,FALSE))=0,"",(VLOOKUP(V857,'Tree height category'!$E$2:$F$77,2,FALSE))))</f>
        <v/>
      </c>
      <c r="O857" s="207" t="str">
        <f>IF(B857="","",(IF('SEB Sheet'!B$11="","",VLOOKUP('SEB Sheet'!B$11,'IBRA %'!A$4:E$385,4,FALSE))))</f>
        <v/>
      </c>
      <c r="P857" s="27"/>
      <c r="Q857" s="136" t="str">
        <f t="shared" si="152"/>
        <v/>
      </c>
      <c r="R857" s="22">
        <f t="shared" si="153"/>
        <v>0</v>
      </c>
      <c r="S857" s="139" t="str">
        <f t="shared" si="154"/>
        <v/>
      </c>
      <c r="T857" s="39" t="str">
        <f t="shared" si="155"/>
        <v/>
      </c>
      <c r="U857" s="137" t="str">
        <f t="shared" si="156"/>
        <v/>
      </c>
      <c r="V857" s="24" t="str">
        <f>IF(B857="","",VLOOKUP(B857,'Tree height category'!$A$2:$E$83,5,FALSE))</f>
        <v/>
      </c>
      <c r="W857" s="137" t="str">
        <f t="shared" si="161"/>
        <v/>
      </c>
      <c r="X857" s="137" t="str">
        <f t="shared" si="162"/>
        <v/>
      </c>
      <c r="Y857" s="23" t="str">
        <f t="shared" si="157"/>
        <v/>
      </c>
      <c r="Z857" s="25" t="str">
        <f t="shared" si="158"/>
        <v/>
      </c>
      <c r="AA857" s="26" t="str">
        <f t="shared" si="159"/>
        <v/>
      </c>
      <c r="AB857" s="221" t="str">
        <f t="shared" si="160"/>
        <v/>
      </c>
      <c r="AC857" s="26" t="str">
        <f>IF(P857="","",('SEB Sheet'!$B$8*(AA857*P857)*(IF(C857="",1,C857))))</f>
        <v/>
      </c>
      <c r="AD857" s="158" t="str">
        <f>IF(P857="","",((AC857/'SEB Sheet'!$B$9*'SEB Sheet'!$B$5/1000*'SEB Sheet'!$B$7*'SEB Sheet'!$B$6))*1.055)</f>
        <v/>
      </c>
      <c r="AE857" s="146"/>
      <c r="AF857" s="146"/>
      <c r="AG857" s="147" t="str">
        <f>IF(B857="","",(VLOOKUP(B857,'Tree height category'!$A$2:$C$83,2,FALSE)))</f>
        <v/>
      </c>
      <c r="AH857" s="148" t="str">
        <f>IF(B857="","",(VLOOKUP(B857,'Tree height category'!$A$2:$C$83,3,FALSE)))</f>
        <v/>
      </c>
      <c r="AI857" s="161"/>
      <c r="AJ857" s="161"/>
      <c r="AK857" s="161"/>
      <c r="AL857" s="162" t="str">
        <f>IF(B857="","",(VLOOKUP(B857,'Tree height category'!$A$2:$G$77,7,FALSE)))</f>
        <v/>
      </c>
      <c r="AM857" s="163"/>
    </row>
    <row r="858" spans="1:39" x14ac:dyDescent="0.25">
      <c r="A858" s="154">
        <f t="shared" si="151"/>
        <v>852</v>
      </c>
      <c r="B858" s="203"/>
      <c r="C858" s="209"/>
      <c r="D858" s="208"/>
      <c r="E858" s="208"/>
      <c r="F858" s="208"/>
      <c r="G858" s="208"/>
      <c r="H858" s="208"/>
      <c r="I858" s="208"/>
      <c r="J858" s="208"/>
      <c r="K858" s="208"/>
      <c r="L858" s="208"/>
      <c r="M858" s="208"/>
      <c r="N858" s="207" t="str">
        <f>IF(V858="","",IF((VLOOKUP(V858,'Tree height category'!$E$2:$F$77,2,FALSE))=0,"",(VLOOKUP(V858,'Tree height category'!$E$2:$F$77,2,FALSE))))</f>
        <v/>
      </c>
      <c r="O858" s="207" t="str">
        <f>IF(B858="","",(IF('SEB Sheet'!B$11="","",VLOOKUP('SEB Sheet'!B$11,'IBRA %'!A$4:E$385,4,FALSE))))</f>
        <v/>
      </c>
      <c r="P858" s="27"/>
      <c r="Q858" s="136" t="str">
        <f t="shared" si="152"/>
        <v/>
      </c>
      <c r="R858" s="22">
        <f t="shared" si="153"/>
        <v>0</v>
      </c>
      <c r="S858" s="139" t="str">
        <f t="shared" si="154"/>
        <v/>
      </c>
      <c r="T858" s="39" t="str">
        <f t="shared" si="155"/>
        <v/>
      </c>
      <c r="U858" s="137" t="str">
        <f t="shared" si="156"/>
        <v/>
      </c>
      <c r="V858" s="24" t="str">
        <f>IF(B858="","",VLOOKUP(B858,'Tree height category'!$A$2:$E$83,5,FALSE))</f>
        <v/>
      </c>
      <c r="W858" s="137" t="str">
        <f t="shared" si="161"/>
        <v/>
      </c>
      <c r="X858" s="137" t="str">
        <f t="shared" si="162"/>
        <v/>
      </c>
      <c r="Y858" s="23" t="str">
        <f t="shared" si="157"/>
        <v/>
      </c>
      <c r="Z858" s="25" t="str">
        <f t="shared" si="158"/>
        <v/>
      </c>
      <c r="AA858" s="26" t="str">
        <f t="shared" si="159"/>
        <v/>
      </c>
      <c r="AB858" s="221" t="str">
        <f t="shared" si="160"/>
        <v/>
      </c>
      <c r="AC858" s="26" t="str">
        <f>IF(P858="","",('SEB Sheet'!$B$8*(AA858*P858)*(IF(C858="",1,C858))))</f>
        <v/>
      </c>
      <c r="AD858" s="158" t="str">
        <f>IF(P858="","",((AC858/'SEB Sheet'!$B$9*'SEB Sheet'!$B$5/1000*'SEB Sheet'!$B$7*'SEB Sheet'!$B$6))*1.055)</f>
        <v/>
      </c>
      <c r="AE858" s="146"/>
      <c r="AF858" s="146"/>
      <c r="AG858" s="147" t="str">
        <f>IF(B858="","",(VLOOKUP(B858,'Tree height category'!$A$2:$C$83,2,FALSE)))</f>
        <v/>
      </c>
      <c r="AH858" s="148" t="str">
        <f>IF(B858="","",(VLOOKUP(B858,'Tree height category'!$A$2:$C$83,3,FALSE)))</f>
        <v/>
      </c>
      <c r="AI858" s="161"/>
      <c r="AJ858" s="161"/>
      <c r="AK858" s="161"/>
      <c r="AL858" s="162" t="str">
        <f>IF(B858="","",(VLOOKUP(B858,'Tree height category'!$A$2:$G$77,7,FALSE)))</f>
        <v/>
      </c>
      <c r="AM858" s="163"/>
    </row>
    <row r="859" spans="1:39" x14ac:dyDescent="0.25">
      <c r="A859" s="154">
        <f t="shared" si="151"/>
        <v>853</v>
      </c>
      <c r="B859" s="203"/>
      <c r="C859" s="209"/>
      <c r="D859" s="208"/>
      <c r="E859" s="208"/>
      <c r="F859" s="208"/>
      <c r="G859" s="208"/>
      <c r="H859" s="208"/>
      <c r="I859" s="208"/>
      <c r="J859" s="208"/>
      <c r="K859" s="208"/>
      <c r="L859" s="208"/>
      <c r="M859" s="208"/>
      <c r="N859" s="207" t="str">
        <f>IF(V859="","",IF((VLOOKUP(V859,'Tree height category'!$E$2:$F$77,2,FALSE))=0,"",(VLOOKUP(V859,'Tree height category'!$E$2:$F$77,2,FALSE))))</f>
        <v/>
      </c>
      <c r="O859" s="207" t="str">
        <f>IF(B859="","",(IF('SEB Sheet'!B$11="","",VLOOKUP('SEB Sheet'!B$11,'IBRA %'!A$4:E$385,4,FALSE))))</f>
        <v/>
      </c>
      <c r="P859" s="27"/>
      <c r="Q859" s="136" t="str">
        <f t="shared" si="152"/>
        <v/>
      </c>
      <c r="R859" s="22">
        <f t="shared" si="153"/>
        <v>0</v>
      </c>
      <c r="S859" s="139" t="str">
        <f t="shared" si="154"/>
        <v/>
      </c>
      <c r="T859" s="39" t="str">
        <f t="shared" si="155"/>
        <v/>
      </c>
      <c r="U859" s="137" t="str">
        <f t="shared" si="156"/>
        <v/>
      </c>
      <c r="V859" s="24" t="str">
        <f>IF(B859="","",VLOOKUP(B859,'Tree height category'!$A$2:$E$83,5,FALSE))</f>
        <v/>
      </c>
      <c r="W859" s="137" t="str">
        <f t="shared" si="161"/>
        <v/>
      </c>
      <c r="X859" s="137" t="str">
        <f t="shared" si="162"/>
        <v/>
      </c>
      <c r="Y859" s="23" t="str">
        <f t="shared" si="157"/>
        <v/>
      </c>
      <c r="Z859" s="25" t="str">
        <f t="shared" si="158"/>
        <v/>
      </c>
      <c r="AA859" s="26" t="str">
        <f t="shared" si="159"/>
        <v/>
      </c>
      <c r="AB859" s="221" t="str">
        <f t="shared" si="160"/>
        <v/>
      </c>
      <c r="AC859" s="26" t="str">
        <f>IF(P859="","",('SEB Sheet'!$B$8*(AA859*P859)*(IF(C859="",1,C859))))</f>
        <v/>
      </c>
      <c r="AD859" s="158" t="str">
        <f>IF(P859="","",((AC859/'SEB Sheet'!$B$9*'SEB Sheet'!$B$5/1000*'SEB Sheet'!$B$7*'SEB Sheet'!$B$6))*1.055)</f>
        <v/>
      </c>
      <c r="AE859" s="146"/>
      <c r="AF859" s="146"/>
      <c r="AG859" s="147" t="str">
        <f>IF(B859="","",(VLOOKUP(B859,'Tree height category'!$A$2:$C$83,2,FALSE)))</f>
        <v/>
      </c>
      <c r="AH859" s="148" t="str">
        <f>IF(B859="","",(VLOOKUP(B859,'Tree height category'!$A$2:$C$83,3,FALSE)))</f>
        <v/>
      </c>
      <c r="AI859" s="161"/>
      <c r="AJ859" s="161"/>
      <c r="AK859" s="161"/>
      <c r="AL859" s="162" t="str">
        <f>IF(B859="","",(VLOOKUP(B859,'Tree height category'!$A$2:$G$77,7,FALSE)))</f>
        <v/>
      </c>
      <c r="AM859" s="163"/>
    </row>
    <row r="860" spans="1:39" x14ac:dyDescent="0.25">
      <c r="A860" s="154">
        <f t="shared" si="151"/>
        <v>854</v>
      </c>
      <c r="B860" s="203"/>
      <c r="C860" s="209"/>
      <c r="D860" s="208"/>
      <c r="E860" s="208"/>
      <c r="F860" s="208"/>
      <c r="G860" s="208"/>
      <c r="H860" s="208"/>
      <c r="I860" s="208"/>
      <c r="J860" s="208"/>
      <c r="K860" s="208"/>
      <c r="L860" s="208"/>
      <c r="M860" s="208"/>
      <c r="N860" s="207" t="str">
        <f>IF(V860="","",IF((VLOOKUP(V860,'Tree height category'!$E$2:$F$77,2,FALSE))=0,"",(VLOOKUP(V860,'Tree height category'!$E$2:$F$77,2,FALSE))))</f>
        <v/>
      </c>
      <c r="O860" s="207" t="str">
        <f>IF(B860="","",(IF('SEB Sheet'!B$11="","",VLOOKUP('SEB Sheet'!B$11,'IBRA %'!A$4:E$385,4,FALSE))))</f>
        <v/>
      </c>
      <c r="P860" s="27"/>
      <c r="Q860" s="136" t="str">
        <f t="shared" si="152"/>
        <v/>
      </c>
      <c r="R860" s="22">
        <f t="shared" si="153"/>
        <v>0</v>
      </c>
      <c r="S860" s="139" t="str">
        <f t="shared" si="154"/>
        <v/>
      </c>
      <c r="T860" s="39" t="str">
        <f t="shared" si="155"/>
        <v/>
      </c>
      <c r="U860" s="137" t="str">
        <f t="shared" si="156"/>
        <v/>
      </c>
      <c r="V860" s="24" t="str">
        <f>IF(B860="","",VLOOKUP(B860,'Tree height category'!$A$2:$E$83,5,FALSE))</f>
        <v/>
      </c>
      <c r="W860" s="137" t="str">
        <f t="shared" si="161"/>
        <v/>
      </c>
      <c r="X860" s="137" t="str">
        <f t="shared" si="162"/>
        <v/>
      </c>
      <c r="Y860" s="23" t="str">
        <f t="shared" si="157"/>
        <v/>
      </c>
      <c r="Z860" s="25" t="str">
        <f t="shared" si="158"/>
        <v/>
      </c>
      <c r="AA860" s="26" t="str">
        <f t="shared" si="159"/>
        <v/>
      </c>
      <c r="AB860" s="221" t="str">
        <f t="shared" si="160"/>
        <v/>
      </c>
      <c r="AC860" s="26" t="str">
        <f>IF(P860="","",('SEB Sheet'!$B$8*(AA860*P860)*(IF(C860="",1,C860))))</f>
        <v/>
      </c>
      <c r="AD860" s="158" t="str">
        <f>IF(P860="","",((AC860/'SEB Sheet'!$B$9*'SEB Sheet'!$B$5/1000*'SEB Sheet'!$B$7*'SEB Sheet'!$B$6))*1.055)</f>
        <v/>
      </c>
      <c r="AE860" s="146"/>
      <c r="AF860" s="146"/>
      <c r="AG860" s="147" t="str">
        <f>IF(B860="","",(VLOOKUP(B860,'Tree height category'!$A$2:$C$83,2,FALSE)))</f>
        <v/>
      </c>
      <c r="AH860" s="148" t="str">
        <f>IF(B860="","",(VLOOKUP(B860,'Tree height category'!$A$2:$C$83,3,FALSE)))</f>
        <v/>
      </c>
      <c r="AI860" s="161"/>
      <c r="AJ860" s="161"/>
      <c r="AK860" s="161"/>
      <c r="AL860" s="162" t="str">
        <f>IF(B860="","",(VLOOKUP(B860,'Tree height category'!$A$2:$G$77,7,FALSE)))</f>
        <v/>
      </c>
      <c r="AM860" s="163"/>
    </row>
    <row r="861" spans="1:39" x14ac:dyDescent="0.25">
      <c r="A861" s="154">
        <f t="shared" si="151"/>
        <v>855</v>
      </c>
      <c r="B861" s="203"/>
      <c r="C861" s="209"/>
      <c r="D861" s="208"/>
      <c r="E861" s="208"/>
      <c r="F861" s="208"/>
      <c r="G861" s="208"/>
      <c r="H861" s="208"/>
      <c r="I861" s="208"/>
      <c r="J861" s="208"/>
      <c r="K861" s="208"/>
      <c r="L861" s="208"/>
      <c r="M861" s="208"/>
      <c r="N861" s="207" t="str">
        <f>IF(V861="","",IF((VLOOKUP(V861,'Tree height category'!$E$2:$F$77,2,FALSE))=0,"",(VLOOKUP(V861,'Tree height category'!$E$2:$F$77,2,FALSE))))</f>
        <v/>
      </c>
      <c r="O861" s="207" t="str">
        <f>IF(B861="","",(IF('SEB Sheet'!B$11="","",VLOOKUP('SEB Sheet'!B$11,'IBRA %'!A$4:E$385,4,FALSE))))</f>
        <v/>
      </c>
      <c r="P861" s="27"/>
      <c r="Q861" s="136" t="str">
        <f t="shared" si="152"/>
        <v/>
      </c>
      <c r="R861" s="22">
        <f t="shared" si="153"/>
        <v>0</v>
      </c>
      <c r="S861" s="139" t="str">
        <f t="shared" si="154"/>
        <v/>
      </c>
      <c r="T861" s="39" t="str">
        <f t="shared" si="155"/>
        <v/>
      </c>
      <c r="U861" s="137" t="str">
        <f t="shared" si="156"/>
        <v/>
      </c>
      <c r="V861" s="24" t="str">
        <f>IF(B861="","",VLOOKUP(B861,'Tree height category'!$A$2:$E$83,5,FALSE))</f>
        <v/>
      </c>
      <c r="W861" s="137" t="str">
        <f t="shared" si="161"/>
        <v/>
      </c>
      <c r="X861" s="137" t="str">
        <f t="shared" si="162"/>
        <v/>
      </c>
      <c r="Y861" s="23" t="str">
        <f t="shared" si="157"/>
        <v/>
      </c>
      <c r="Z861" s="25" t="str">
        <f t="shared" si="158"/>
        <v/>
      </c>
      <c r="AA861" s="26" t="str">
        <f t="shared" si="159"/>
        <v/>
      </c>
      <c r="AB861" s="221" t="str">
        <f t="shared" si="160"/>
        <v/>
      </c>
      <c r="AC861" s="26" t="str">
        <f>IF(P861="","",('SEB Sheet'!$B$8*(AA861*P861)*(IF(C861="",1,C861))))</f>
        <v/>
      </c>
      <c r="AD861" s="158" t="str">
        <f>IF(P861="","",((AC861/'SEB Sheet'!$B$9*'SEB Sheet'!$B$5/1000*'SEB Sheet'!$B$7*'SEB Sheet'!$B$6))*1.055)</f>
        <v/>
      </c>
      <c r="AE861" s="146"/>
      <c r="AF861" s="146"/>
      <c r="AG861" s="147" t="str">
        <f>IF(B861="","",(VLOOKUP(B861,'Tree height category'!$A$2:$C$83,2,FALSE)))</f>
        <v/>
      </c>
      <c r="AH861" s="148" t="str">
        <f>IF(B861="","",(VLOOKUP(B861,'Tree height category'!$A$2:$C$83,3,FALSE)))</f>
        <v/>
      </c>
      <c r="AI861" s="161"/>
      <c r="AJ861" s="161"/>
      <c r="AK861" s="161"/>
      <c r="AL861" s="162" t="str">
        <f>IF(B861="","",(VLOOKUP(B861,'Tree height category'!$A$2:$G$77,7,FALSE)))</f>
        <v/>
      </c>
      <c r="AM861" s="163"/>
    </row>
    <row r="862" spans="1:39" x14ac:dyDescent="0.25">
      <c r="A862" s="154">
        <f t="shared" si="151"/>
        <v>856</v>
      </c>
      <c r="B862" s="203"/>
      <c r="C862" s="209"/>
      <c r="D862" s="208"/>
      <c r="E862" s="208"/>
      <c r="F862" s="208"/>
      <c r="G862" s="208"/>
      <c r="H862" s="208"/>
      <c r="I862" s="208"/>
      <c r="J862" s="208"/>
      <c r="K862" s="208"/>
      <c r="L862" s="208"/>
      <c r="M862" s="208"/>
      <c r="N862" s="207" t="str">
        <f>IF(V862="","",IF((VLOOKUP(V862,'Tree height category'!$E$2:$F$77,2,FALSE))=0,"",(VLOOKUP(V862,'Tree height category'!$E$2:$F$77,2,FALSE))))</f>
        <v/>
      </c>
      <c r="O862" s="207" t="str">
        <f>IF(B862="","",(IF('SEB Sheet'!B$11="","",VLOOKUP('SEB Sheet'!B$11,'IBRA %'!A$4:E$385,4,FALSE))))</f>
        <v/>
      </c>
      <c r="P862" s="27"/>
      <c r="Q862" s="136" t="str">
        <f t="shared" si="152"/>
        <v/>
      </c>
      <c r="R862" s="22">
        <f t="shared" si="153"/>
        <v>0</v>
      </c>
      <c r="S862" s="139" t="str">
        <f t="shared" si="154"/>
        <v/>
      </c>
      <c r="T862" s="39" t="str">
        <f t="shared" si="155"/>
        <v/>
      </c>
      <c r="U862" s="137" t="str">
        <f t="shared" si="156"/>
        <v/>
      </c>
      <c r="V862" s="24" t="str">
        <f>IF(B862="","",VLOOKUP(B862,'Tree height category'!$A$2:$E$83,5,FALSE))</f>
        <v/>
      </c>
      <c r="W862" s="137" t="str">
        <f t="shared" si="161"/>
        <v/>
      </c>
      <c r="X862" s="137" t="str">
        <f t="shared" si="162"/>
        <v/>
      </c>
      <c r="Y862" s="23" t="str">
        <f t="shared" si="157"/>
        <v/>
      </c>
      <c r="Z862" s="25" t="str">
        <f t="shared" si="158"/>
        <v/>
      </c>
      <c r="AA862" s="26" t="str">
        <f t="shared" si="159"/>
        <v/>
      </c>
      <c r="AB862" s="221" t="str">
        <f t="shared" si="160"/>
        <v/>
      </c>
      <c r="AC862" s="26" t="str">
        <f>IF(P862="","",('SEB Sheet'!$B$8*(AA862*P862)*(IF(C862="",1,C862))))</f>
        <v/>
      </c>
      <c r="AD862" s="158" t="str">
        <f>IF(P862="","",((AC862/'SEB Sheet'!$B$9*'SEB Sheet'!$B$5/1000*'SEB Sheet'!$B$7*'SEB Sheet'!$B$6))*1.055)</f>
        <v/>
      </c>
      <c r="AE862" s="146"/>
      <c r="AF862" s="146"/>
      <c r="AG862" s="147" t="str">
        <f>IF(B862="","",(VLOOKUP(B862,'Tree height category'!$A$2:$C$83,2,FALSE)))</f>
        <v/>
      </c>
      <c r="AH862" s="148" t="str">
        <f>IF(B862="","",(VLOOKUP(B862,'Tree height category'!$A$2:$C$83,3,FALSE)))</f>
        <v/>
      </c>
      <c r="AI862" s="161"/>
      <c r="AJ862" s="161"/>
      <c r="AK862" s="161"/>
      <c r="AL862" s="162" t="str">
        <f>IF(B862="","",(VLOOKUP(B862,'Tree height category'!$A$2:$G$77,7,FALSE)))</f>
        <v/>
      </c>
      <c r="AM862" s="163"/>
    </row>
    <row r="863" spans="1:39" x14ac:dyDescent="0.25">
      <c r="A863" s="154">
        <f t="shared" si="151"/>
        <v>857</v>
      </c>
      <c r="B863" s="203"/>
      <c r="C863" s="209"/>
      <c r="D863" s="208"/>
      <c r="E863" s="208"/>
      <c r="F863" s="208"/>
      <c r="G863" s="208"/>
      <c r="H863" s="208"/>
      <c r="I863" s="208"/>
      <c r="J863" s="208"/>
      <c r="K863" s="208"/>
      <c r="L863" s="208"/>
      <c r="M863" s="208"/>
      <c r="N863" s="207" t="str">
        <f>IF(V863="","",IF((VLOOKUP(V863,'Tree height category'!$E$2:$F$77,2,FALSE))=0,"",(VLOOKUP(V863,'Tree height category'!$E$2:$F$77,2,FALSE))))</f>
        <v/>
      </c>
      <c r="O863" s="207" t="str">
        <f>IF(B863="","",(IF('SEB Sheet'!B$11="","",VLOOKUP('SEB Sheet'!B$11,'IBRA %'!A$4:E$385,4,FALSE))))</f>
        <v/>
      </c>
      <c r="P863" s="27"/>
      <c r="Q863" s="136" t="str">
        <f t="shared" si="152"/>
        <v/>
      </c>
      <c r="R863" s="22">
        <f t="shared" si="153"/>
        <v>0</v>
      </c>
      <c r="S863" s="139" t="str">
        <f t="shared" si="154"/>
        <v/>
      </c>
      <c r="T863" s="39" t="str">
        <f t="shared" si="155"/>
        <v/>
      </c>
      <c r="U863" s="137" t="str">
        <f t="shared" si="156"/>
        <v/>
      </c>
      <c r="V863" s="24" t="str">
        <f>IF(B863="","",VLOOKUP(B863,'Tree height category'!$A$2:$E$83,5,FALSE))</f>
        <v/>
      </c>
      <c r="W863" s="137" t="str">
        <f t="shared" si="161"/>
        <v/>
      </c>
      <c r="X863" s="137" t="str">
        <f t="shared" si="162"/>
        <v/>
      </c>
      <c r="Y863" s="23" t="str">
        <f t="shared" si="157"/>
        <v/>
      </c>
      <c r="Z863" s="25" t="str">
        <f t="shared" si="158"/>
        <v/>
      </c>
      <c r="AA863" s="26" t="str">
        <f t="shared" si="159"/>
        <v/>
      </c>
      <c r="AB863" s="221" t="str">
        <f t="shared" si="160"/>
        <v/>
      </c>
      <c r="AC863" s="26" t="str">
        <f>IF(P863="","",('SEB Sheet'!$B$8*(AA863*P863)*(IF(C863="",1,C863))))</f>
        <v/>
      </c>
      <c r="AD863" s="158" t="str">
        <f>IF(P863="","",((AC863/'SEB Sheet'!$B$9*'SEB Sheet'!$B$5/1000*'SEB Sheet'!$B$7*'SEB Sheet'!$B$6))*1.055)</f>
        <v/>
      </c>
      <c r="AE863" s="146"/>
      <c r="AF863" s="146"/>
      <c r="AG863" s="147" t="str">
        <f>IF(B863="","",(VLOOKUP(B863,'Tree height category'!$A$2:$C$83,2,FALSE)))</f>
        <v/>
      </c>
      <c r="AH863" s="148" t="str">
        <f>IF(B863="","",(VLOOKUP(B863,'Tree height category'!$A$2:$C$83,3,FALSE)))</f>
        <v/>
      </c>
      <c r="AI863" s="161"/>
      <c r="AJ863" s="161"/>
      <c r="AK863" s="161"/>
      <c r="AL863" s="162" t="str">
        <f>IF(B863="","",(VLOOKUP(B863,'Tree height category'!$A$2:$G$77,7,FALSE)))</f>
        <v/>
      </c>
      <c r="AM863" s="163"/>
    </row>
    <row r="864" spans="1:39" x14ac:dyDescent="0.25">
      <c r="A864" s="154">
        <f t="shared" si="151"/>
        <v>858</v>
      </c>
      <c r="B864" s="203"/>
      <c r="C864" s="209"/>
      <c r="D864" s="208"/>
      <c r="E864" s="208"/>
      <c r="F864" s="208"/>
      <c r="G864" s="208"/>
      <c r="H864" s="208"/>
      <c r="I864" s="208"/>
      <c r="J864" s="208"/>
      <c r="K864" s="208"/>
      <c r="L864" s="208"/>
      <c r="M864" s="208"/>
      <c r="N864" s="207" t="str">
        <f>IF(V864="","",IF((VLOOKUP(V864,'Tree height category'!$E$2:$F$77,2,FALSE))=0,"",(VLOOKUP(V864,'Tree height category'!$E$2:$F$77,2,FALSE))))</f>
        <v/>
      </c>
      <c r="O864" s="207" t="str">
        <f>IF(B864="","",(IF('SEB Sheet'!B$11="","",VLOOKUP('SEB Sheet'!B$11,'IBRA %'!A$4:E$385,4,FALSE))))</f>
        <v/>
      </c>
      <c r="P864" s="27"/>
      <c r="Q864" s="136" t="str">
        <f t="shared" si="152"/>
        <v/>
      </c>
      <c r="R864" s="22">
        <f t="shared" si="153"/>
        <v>0</v>
      </c>
      <c r="S864" s="139" t="str">
        <f t="shared" si="154"/>
        <v/>
      </c>
      <c r="T864" s="39" t="str">
        <f t="shared" si="155"/>
        <v/>
      </c>
      <c r="U864" s="137" t="str">
        <f t="shared" si="156"/>
        <v/>
      </c>
      <c r="V864" s="24" t="str">
        <f>IF(B864="","",VLOOKUP(B864,'Tree height category'!$A$2:$E$83,5,FALSE))</f>
        <v/>
      </c>
      <c r="W864" s="137" t="str">
        <f t="shared" si="161"/>
        <v/>
      </c>
      <c r="X864" s="137" t="str">
        <f t="shared" si="162"/>
        <v/>
      </c>
      <c r="Y864" s="23" t="str">
        <f t="shared" si="157"/>
        <v/>
      </c>
      <c r="Z864" s="25" t="str">
        <f t="shared" si="158"/>
        <v/>
      </c>
      <c r="AA864" s="26" t="str">
        <f t="shared" si="159"/>
        <v/>
      </c>
      <c r="AB864" s="221" t="str">
        <f t="shared" si="160"/>
        <v/>
      </c>
      <c r="AC864" s="26" t="str">
        <f>IF(P864="","",('SEB Sheet'!$B$8*(AA864*P864)*(IF(C864="",1,C864))))</f>
        <v/>
      </c>
      <c r="AD864" s="158" t="str">
        <f>IF(P864="","",((AC864/'SEB Sheet'!$B$9*'SEB Sheet'!$B$5/1000*'SEB Sheet'!$B$7*'SEB Sheet'!$B$6))*1.055)</f>
        <v/>
      </c>
      <c r="AE864" s="146"/>
      <c r="AF864" s="146"/>
      <c r="AG864" s="147" t="str">
        <f>IF(B864="","",(VLOOKUP(B864,'Tree height category'!$A$2:$C$83,2,FALSE)))</f>
        <v/>
      </c>
      <c r="AH864" s="148" t="str">
        <f>IF(B864="","",(VLOOKUP(B864,'Tree height category'!$A$2:$C$83,3,FALSE)))</f>
        <v/>
      </c>
      <c r="AI864" s="161"/>
      <c r="AJ864" s="161"/>
      <c r="AK864" s="161"/>
      <c r="AL864" s="162" t="str">
        <f>IF(B864="","",(VLOOKUP(B864,'Tree height category'!$A$2:$G$77,7,FALSE)))</f>
        <v/>
      </c>
      <c r="AM864" s="163"/>
    </row>
    <row r="865" spans="1:39" x14ac:dyDescent="0.25">
      <c r="A865" s="154">
        <f t="shared" si="151"/>
        <v>859</v>
      </c>
      <c r="B865" s="203"/>
      <c r="C865" s="209"/>
      <c r="D865" s="208"/>
      <c r="E865" s="208"/>
      <c r="F865" s="208"/>
      <c r="G865" s="208"/>
      <c r="H865" s="208"/>
      <c r="I865" s="208"/>
      <c r="J865" s="208"/>
      <c r="K865" s="208"/>
      <c r="L865" s="208"/>
      <c r="M865" s="208"/>
      <c r="N865" s="207" t="str">
        <f>IF(V865="","",IF((VLOOKUP(V865,'Tree height category'!$E$2:$F$77,2,FALSE))=0,"",(VLOOKUP(V865,'Tree height category'!$E$2:$F$77,2,FALSE))))</f>
        <v/>
      </c>
      <c r="O865" s="207" t="str">
        <f>IF(B865="","",(IF('SEB Sheet'!B$11="","",VLOOKUP('SEB Sheet'!B$11,'IBRA %'!A$4:E$385,4,FALSE))))</f>
        <v/>
      </c>
      <c r="P865" s="27"/>
      <c r="Q865" s="136" t="str">
        <f t="shared" si="152"/>
        <v/>
      </c>
      <c r="R865" s="22">
        <f t="shared" si="153"/>
        <v>0</v>
      </c>
      <c r="S865" s="139" t="str">
        <f t="shared" si="154"/>
        <v/>
      </c>
      <c r="T865" s="39" t="str">
        <f t="shared" si="155"/>
        <v/>
      </c>
      <c r="U865" s="137" t="str">
        <f t="shared" si="156"/>
        <v/>
      </c>
      <c r="V865" s="24" t="str">
        <f>IF(B865="","",VLOOKUP(B865,'Tree height category'!$A$2:$E$83,5,FALSE))</f>
        <v/>
      </c>
      <c r="W865" s="137" t="str">
        <f t="shared" si="161"/>
        <v/>
      </c>
      <c r="X865" s="137" t="str">
        <f t="shared" si="162"/>
        <v/>
      </c>
      <c r="Y865" s="23" t="str">
        <f t="shared" si="157"/>
        <v/>
      </c>
      <c r="Z865" s="25" t="str">
        <f t="shared" si="158"/>
        <v/>
      </c>
      <c r="AA865" s="26" t="str">
        <f t="shared" si="159"/>
        <v/>
      </c>
      <c r="AB865" s="221" t="str">
        <f t="shared" si="160"/>
        <v/>
      </c>
      <c r="AC865" s="26" t="str">
        <f>IF(P865="","",('SEB Sheet'!$B$8*(AA865*P865)*(IF(C865="",1,C865))))</f>
        <v/>
      </c>
      <c r="AD865" s="158" t="str">
        <f>IF(P865="","",((AC865/'SEB Sheet'!$B$9*'SEB Sheet'!$B$5/1000*'SEB Sheet'!$B$7*'SEB Sheet'!$B$6))*1.055)</f>
        <v/>
      </c>
      <c r="AE865" s="146"/>
      <c r="AF865" s="146"/>
      <c r="AG865" s="147" t="str">
        <f>IF(B865="","",(VLOOKUP(B865,'Tree height category'!$A$2:$C$83,2,FALSE)))</f>
        <v/>
      </c>
      <c r="AH865" s="148" t="str">
        <f>IF(B865="","",(VLOOKUP(B865,'Tree height category'!$A$2:$C$83,3,FALSE)))</f>
        <v/>
      </c>
      <c r="AI865" s="161"/>
      <c r="AJ865" s="161"/>
      <c r="AK865" s="161"/>
      <c r="AL865" s="162" t="str">
        <f>IF(B865="","",(VLOOKUP(B865,'Tree height category'!$A$2:$G$77,7,FALSE)))</f>
        <v/>
      </c>
      <c r="AM865" s="163"/>
    </row>
    <row r="866" spans="1:39" x14ac:dyDescent="0.25">
      <c r="A866" s="154">
        <f t="shared" si="151"/>
        <v>860</v>
      </c>
      <c r="B866" s="203"/>
      <c r="C866" s="209"/>
      <c r="D866" s="208"/>
      <c r="E866" s="208"/>
      <c r="F866" s="208"/>
      <c r="G866" s="208"/>
      <c r="H866" s="208"/>
      <c r="I866" s="208"/>
      <c r="J866" s="208"/>
      <c r="K866" s="208"/>
      <c r="L866" s="208"/>
      <c r="M866" s="208"/>
      <c r="N866" s="207" t="str">
        <f>IF(V866="","",IF((VLOOKUP(V866,'Tree height category'!$E$2:$F$77,2,FALSE))=0,"",(VLOOKUP(V866,'Tree height category'!$E$2:$F$77,2,FALSE))))</f>
        <v/>
      </c>
      <c r="O866" s="207" t="str">
        <f>IF(B866="","",(IF('SEB Sheet'!B$11="","",VLOOKUP('SEB Sheet'!B$11,'IBRA %'!A$4:E$385,4,FALSE))))</f>
        <v/>
      </c>
      <c r="P866" s="27"/>
      <c r="Q866" s="136" t="str">
        <f t="shared" si="152"/>
        <v/>
      </c>
      <c r="R866" s="22">
        <f t="shared" si="153"/>
        <v>0</v>
      </c>
      <c r="S866" s="139" t="str">
        <f t="shared" si="154"/>
        <v/>
      </c>
      <c r="T866" s="39" t="str">
        <f t="shared" si="155"/>
        <v/>
      </c>
      <c r="U866" s="137" t="str">
        <f t="shared" si="156"/>
        <v/>
      </c>
      <c r="V866" s="24" t="str">
        <f>IF(B866="","",VLOOKUP(B866,'Tree height category'!$A$2:$E$83,5,FALSE))</f>
        <v/>
      </c>
      <c r="W866" s="137" t="str">
        <f t="shared" si="161"/>
        <v/>
      </c>
      <c r="X866" s="137" t="str">
        <f t="shared" si="162"/>
        <v/>
      </c>
      <c r="Y866" s="23" t="str">
        <f t="shared" si="157"/>
        <v/>
      </c>
      <c r="Z866" s="25" t="str">
        <f t="shared" si="158"/>
        <v/>
      </c>
      <c r="AA866" s="26" t="str">
        <f t="shared" si="159"/>
        <v/>
      </c>
      <c r="AB866" s="221" t="str">
        <f t="shared" si="160"/>
        <v/>
      </c>
      <c r="AC866" s="26" t="str">
        <f>IF(P866="","",('SEB Sheet'!$B$8*(AA866*P866)*(IF(C866="",1,C866))))</f>
        <v/>
      </c>
      <c r="AD866" s="158" t="str">
        <f>IF(P866="","",((AC866/'SEB Sheet'!$B$9*'SEB Sheet'!$B$5/1000*'SEB Sheet'!$B$7*'SEB Sheet'!$B$6))*1.055)</f>
        <v/>
      </c>
      <c r="AE866" s="146"/>
      <c r="AF866" s="146"/>
      <c r="AG866" s="147" t="str">
        <f>IF(B866="","",(VLOOKUP(B866,'Tree height category'!$A$2:$C$83,2,FALSE)))</f>
        <v/>
      </c>
      <c r="AH866" s="148" t="str">
        <f>IF(B866="","",(VLOOKUP(B866,'Tree height category'!$A$2:$C$83,3,FALSE)))</f>
        <v/>
      </c>
      <c r="AI866" s="161"/>
      <c r="AJ866" s="161"/>
      <c r="AK866" s="161"/>
      <c r="AL866" s="162" t="str">
        <f>IF(B866="","",(VLOOKUP(B866,'Tree height category'!$A$2:$G$77,7,FALSE)))</f>
        <v/>
      </c>
      <c r="AM866" s="163"/>
    </row>
    <row r="867" spans="1:39" x14ac:dyDescent="0.25">
      <c r="A867" s="154">
        <f t="shared" si="151"/>
        <v>861</v>
      </c>
      <c r="B867" s="203"/>
      <c r="C867" s="209"/>
      <c r="D867" s="208"/>
      <c r="E867" s="208"/>
      <c r="F867" s="208"/>
      <c r="G867" s="208"/>
      <c r="H867" s="208"/>
      <c r="I867" s="208"/>
      <c r="J867" s="208"/>
      <c r="K867" s="208"/>
      <c r="L867" s="208"/>
      <c r="M867" s="208"/>
      <c r="N867" s="207" t="str">
        <f>IF(V867="","",IF((VLOOKUP(V867,'Tree height category'!$E$2:$F$77,2,FALSE))=0,"",(VLOOKUP(V867,'Tree height category'!$E$2:$F$77,2,FALSE))))</f>
        <v/>
      </c>
      <c r="O867" s="207" t="str">
        <f>IF(B867="","",(IF('SEB Sheet'!B$11="","",VLOOKUP('SEB Sheet'!B$11,'IBRA %'!A$4:E$385,4,FALSE))))</f>
        <v/>
      </c>
      <c r="P867" s="27"/>
      <c r="Q867" s="136" t="str">
        <f t="shared" si="152"/>
        <v/>
      </c>
      <c r="R867" s="22">
        <f t="shared" si="153"/>
        <v>0</v>
      </c>
      <c r="S867" s="139" t="str">
        <f t="shared" si="154"/>
        <v/>
      </c>
      <c r="T867" s="39" t="str">
        <f t="shared" si="155"/>
        <v/>
      </c>
      <c r="U867" s="137" t="str">
        <f t="shared" si="156"/>
        <v/>
      </c>
      <c r="V867" s="24" t="str">
        <f>IF(B867="","",VLOOKUP(B867,'Tree height category'!$A$2:$E$83,5,FALSE))</f>
        <v/>
      </c>
      <c r="W867" s="137" t="str">
        <f t="shared" si="161"/>
        <v/>
      </c>
      <c r="X867" s="137" t="str">
        <f t="shared" si="162"/>
        <v/>
      </c>
      <c r="Y867" s="23" t="str">
        <f t="shared" si="157"/>
        <v/>
      </c>
      <c r="Z867" s="25" t="str">
        <f t="shared" si="158"/>
        <v/>
      </c>
      <c r="AA867" s="26" t="str">
        <f t="shared" si="159"/>
        <v/>
      </c>
      <c r="AB867" s="221" t="str">
        <f t="shared" si="160"/>
        <v/>
      </c>
      <c r="AC867" s="26" t="str">
        <f>IF(P867="","",('SEB Sheet'!$B$8*(AA867*P867)*(IF(C867="",1,C867))))</f>
        <v/>
      </c>
      <c r="AD867" s="158" t="str">
        <f>IF(P867="","",((AC867/'SEB Sheet'!$B$9*'SEB Sheet'!$B$5/1000*'SEB Sheet'!$B$7*'SEB Sheet'!$B$6))*1.055)</f>
        <v/>
      </c>
      <c r="AE867" s="146"/>
      <c r="AF867" s="146"/>
      <c r="AG867" s="147" t="str">
        <f>IF(B867="","",(VLOOKUP(B867,'Tree height category'!$A$2:$C$83,2,FALSE)))</f>
        <v/>
      </c>
      <c r="AH867" s="148" t="str">
        <f>IF(B867="","",(VLOOKUP(B867,'Tree height category'!$A$2:$C$83,3,FALSE)))</f>
        <v/>
      </c>
      <c r="AI867" s="161"/>
      <c r="AJ867" s="161"/>
      <c r="AK867" s="161"/>
      <c r="AL867" s="162" t="str">
        <f>IF(B867="","",(VLOOKUP(B867,'Tree height category'!$A$2:$G$77,7,FALSE)))</f>
        <v/>
      </c>
      <c r="AM867" s="163"/>
    </row>
    <row r="868" spans="1:39" x14ac:dyDescent="0.25">
      <c r="A868" s="154">
        <f t="shared" si="151"/>
        <v>862</v>
      </c>
      <c r="B868" s="203"/>
      <c r="C868" s="209"/>
      <c r="D868" s="208"/>
      <c r="E868" s="208"/>
      <c r="F868" s="208"/>
      <c r="G868" s="208"/>
      <c r="H868" s="208"/>
      <c r="I868" s="208"/>
      <c r="J868" s="208"/>
      <c r="K868" s="208"/>
      <c r="L868" s="208"/>
      <c r="M868" s="208"/>
      <c r="N868" s="207" t="str">
        <f>IF(V868="","",IF((VLOOKUP(V868,'Tree height category'!$E$2:$F$77,2,FALSE))=0,"",(VLOOKUP(V868,'Tree height category'!$E$2:$F$77,2,FALSE))))</f>
        <v/>
      </c>
      <c r="O868" s="207" t="str">
        <f>IF(B868="","",(IF('SEB Sheet'!B$11="","",VLOOKUP('SEB Sheet'!B$11,'IBRA %'!A$4:E$385,4,FALSE))))</f>
        <v/>
      </c>
      <c r="P868" s="27"/>
      <c r="Q868" s="136" t="str">
        <f t="shared" si="152"/>
        <v/>
      </c>
      <c r="R868" s="22">
        <f t="shared" si="153"/>
        <v>0</v>
      </c>
      <c r="S868" s="139" t="str">
        <f t="shared" si="154"/>
        <v/>
      </c>
      <c r="T868" s="39" t="str">
        <f t="shared" si="155"/>
        <v/>
      </c>
      <c r="U868" s="137" t="str">
        <f t="shared" si="156"/>
        <v/>
      </c>
      <c r="V868" s="24" t="str">
        <f>IF(B868="","",VLOOKUP(B868,'Tree height category'!$A$2:$E$83,5,FALSE))</f>
        <v/>
      </c>
      <c r="W868" s="137" t="str">
        <f t="shared" si="161"/>
        <v/>
      </c>
      <c r="X868" s="137" t="str">
        <f t="shared" si="162"/>
        <v/>
      </c>
      <c r="Y868" s="23" t="str">
        <f t="shared" si="157"/>
        <v/>
      </c>
      <c r="Z868" s="25" t="str">
        <f t="shared" si="158"/>
        <v/>
      </c>
      <c r="AA868" s="26" t="str">
        <f t="shared" si="159"/>
        <v/>
      </c>
      <c r="AB868" s="221" t="str">
        <f t="shared" si="160"/>
        <v/>
      </c>
      <c r="AC868" s="26" t="str">
        <f>IF(P868="","",('SEB Sheet'!$B$8*(AA868*P868)*(IF(C868="",1,C868))))</f>
        <v/>
      </c>
      <c r="AD868" s="158" t="str">
        <f>IF(P868="","",((AC868/'SEB Sheet'!$B$9*'SEB Sheet'!$B$5/1000*'SEB Sheet'!$B$7*'SEB Sheet'!$B$6))*1.055)</f>
        <v/>
      </c>
      <c r="AE868" s="146"/>
      <c r="AF868" s="146"/>
      <c r="AG868" s="147" t="str">
        <f>IF(B868="","",(VLOOKUP(B868,'Tree height category'!$A$2:$C$83,2,FALSE)))</f>
        <v/>
      </c>
      <c r="AH868" s="148" t="str">
        <f>IF(B868="","",(VLOOKUP(B868,'Tree height category'!$A$2:$C$83,3,FALSE)))</f>
        <v/>
      </c>
      <c r="AI868" s="161"/>
      <c r="AJ868" s="161"/>
      <c r="AK868" s="161"/>
      <c r="AL868" s="162" t="str">
        <f>IF(B868="","",(VLOOKUP(B868,'Tree height category'!$A$2:$G$77,7,FALSE)))</f>
        <v/>
      </c>
      <c r="AM868" s="163"/>
    </row>
    <row r="869" spans="1:39" x14ac:dyDescent="0.25">
      <c r="A869" s="154">
        <f t="shared" si="151"/>
        <v>863</v>
      </c>
      <c r="B869" s="203"/>
      <c r="C869" s="209"/>
      <c r="D869" s="208"/>
      <c r="E869" s="208"/>
      <c r="F869" s="208"/>
      <c r="G869" s="208"/>
      <c r="H869" s="208"/>
      <c r="I869" s="208"/>
      <c r="J869" s="208"/>
      <c r="K869" s="208"/>
      <c r="L869" s="208"/>
      <c r="M869" s="208"/>
      <c r="N869" s="207" t="str">
        <f>IF(V869="","",IF((VLOOKUP(V869,'Tree height category'!$E$2:$F$77,2,FALSE))=0,"",(VLOOKUP(V869,'Tree height category'!$E$2:$F$77,2,FALSE))))</f>
        <v/>
      </c>
      <c r="O869" s="207" t="str">
        <f>IF(B869="","",(IF('SEB Sheet'!B$11="","",VLOOKUP('SEB Sheet'!B$11,'IBRA %'!A$4:E$385,4,FALSE))))</f>
        <v/>
      </c>
      <c r="P869" s="27"/>
      <c r="Q869" s="136" t="str">
        <f t="shared" si="152"/>
        <v/>
      </c>
      <c r="R869" s="22">
        <f t="shared" si="153"/>
        <v>0</v>
      </c>
      <c r="S869" s="139" t="str">
        <f t="shared" si="154"/>
        <v/>
      </c>
      <c r="T869" s="39" t="str">
        <f t="shared" si="155"/>
        <v/>
      </c>
      <c r="U869" s="137" t="str">
        <f t="shared" si="156"/>
        <v/>
      </c>
      <c r="V869" s="24" t="str">
        <f>IF(B869="","",VLOOKUP(B869,'Tree height category'!$A$2:$E$83,5,FALSE))</f>
        <v/>
      </c>
      <c r="W869" s="137" t="str">
        <f t="shared" si="161"/>
        <v/>
      </c>
      <c r="X869" s="137" t="str">
        <f t="shared" si="162"/>
        <v/>
      </c>
      <c r="Y869" s="23" t="str">
        <f t="shared" si="157"/>
        <v/>
      </c>
      <c r="Z869" s="25" t="str">
        <f t="shared" si="158"/>
        <v/>
      </c>
      <c r="AA869" s="26" t="str">
        <f t="shared" si="159"/>
        <v/>
      </c>
      <c r="AB869" s="221" t="str">
        <f t="shared" si="160"/>
        <v/>
      </c>
      <c r="AC869" s="26" t="str">
        <f>IF(P869="","",('SEB Sheet'!$B$8*(AA869*P869)*(IF(C869="",1,C869))))</f>
        <v/>
      </c>
      <c r="AD869" s="158" t="str">
        <f>IF(P869="","",((AC869/'SEB Sheet'!$B$9*'SEB Sheet'!$B$5/1000*'SEB Sheet'!$B$7*'SEB Sheet'!$B$6))*1.055)</f>
        <v/>
      </c>
      <c r="AE869" s="146"/>
      <c r="AF869" s="146"/>
      <c r="AG869" s="147" t="str">
        <f>IF(B869="","",(VLOOKUP(B869,'Tree height category'!$A$2:$C$83,2,FALSE)))</f>
        <v/>
      </c>
      <c r="AH869" s="148" t="str">
        <f>IF(B869="","",(VLOOKUP(B869,'Tree height category'!$A$2:$C$83,3,FALSE)))</f>
        <v/>
      </c>
      <c r="AI869" s="161"/>
      <c r="AJ869" s="161"/>
      <c r="AK869" s="161"/>
      <c r="AL869" s="162" t="str">
        <f>IF(B869="","",(VLOOKUP(B869,'Tree height category'!$A$2:$G$77,7,FALSE)))</f>
        <v/>
      </c>
      <c r="AM869" s="163"/>
    </row>
    <row r="870" spans="1:39" x14ac:dyDescent="0.25">
      <c r="A870" s="154">
        <f t="shared" si="151"/>
        <v>864</v>
      </c>
      <c r="B870" s="203"/>
      <c r="C870" s="209"/>
      <c r="D870" s="208"/>
      <c r="E870" s="208"/>
      <c r="F870" s="208"/>
      <c r="G870" s="208"/>
      <c r="H870" s="208"/>
      <c r="I870" s="208"/>
      <c r="J870" s="208"/>
      <c r="K870" s="208"/>
      <c r="L870" s="208"/>
      <c r="M870" s="208"/>
      <c r="N870" s="207" t="str">
        <f>IF(V870="","",IF((VLOOKUP(V870,'Tree height category'!$E$2:$F$77,2,FALSE))=0,"",(VLOOKUP(V870,'Tree height category'!$E$2:$F$77,2,FALSE))))</f>
        <v/>
      </c>
      <c r="O870" s="207" t="str">
        <f>IF(B870="","",(IF('SEB Sheet'!B$11="","",VLOOKUP('SEB Sheet'!B$11,'IBRA %'!A$4:E$385,4,FALSE))))</f>
        <v/>
      </c>
      <c r="P870" s="27"/>
      <c r="Q870" s="136" t="str">
        <f t="shared" si="152"/>
        <v/>
      </c>
      <c r="R870" s="22">
        <f t="shared" si="153"/>
        <v>0</v>
      </c>
      <c r="S870" s="139" t="str">
        <f t="shared" si="154"/>
        <v/>
      </c>
      <c r="T870" s="39" t="str">
        <f t="shared" si="155"/>
        <v/>
      </c>
      <c r="U870" s="137" t="str">
        <f t="shared" si="156"/>
        <v/>
      </c>
      <c r="V870" s="24" t="str">
        <f>IF(B870="","",VLOOKUP(B870,'Tree height category'!$A$2:$E$83,5,FALSE))</f>
        <v/>
      </c>
      <c r="W870" s="137" t="str">
        <f t="shared" si="161"/>
        <v/>
      </c>
      <c r="X870" s="137" t="str">
        <f t="shared" si="162"/>
        <v/>
      </c>
      <c r="Y870" s="23" t="str">
        <f t="shared" si="157"/>
        <v/>
      </c>
      <c r="Z870" s="25" t="str">
        <f t="shared" si="158"/>
        <v/>
      </c>
      <c r="AA870" s="26" t="str">
        <f t="shared" si="159"/>
        <v/>
      </c>
      <c r="AB870" s="221" t="str">
        <f t="shared" si="160"/>
        <v/>
      </c>
      <c r="AC870" s="26" t="str">
        <f>IF(P870="","",('SEB Sheet'!$B$8*(AA870*P870)*(IF(C870="",1,C870))))</f>
        <v/>
      </c>
      <c r="AD870" s="158" t="str">
        <f>IF(P870="","",((AC870/'SEB Sheet'!$B$9*'SEB Sheet'!$B$5/1000*'SEB Sheet'!$B$7*'SEB Sheet'!$B$6))*1.055)</f>
        <v/>
      </c>
      <c r="AE870" s="146"/>
      <c r="AF870" s="146"/>
      <c r="AG870" s="147" t="str">
        <f>IF(B870="","",(VLOOKUP(B870,'Tree height category'!$A$2:$C$83,2,FALSE)))</f>
        <v/>
      </c>
      <c r="AH870" s="148" t="str">
        <f>IF(B870="","",(VLOOKUP(B870,'Tree height category'!$A$2:$C$83,3,FALSE)))</f>
        <v/>
      </c>
      <c r="AI870" s="161"/>
      <c r="AJ870" s="161"/>
      <c r="AK870" s="161"/>
      <c r="AL870" s="162" t="str">
        <f>IF(B870="","",(VLOOKUP(B870,'Tree height category'!$A$2:$G$77,7,FALSE)))</f>
        <v/>
      </c>
      <c r="AM870" s="163"/>
    </row>
    <row r="871" spans="1:39" x14ac:dyDescent="0.25">
      <c r="A871" s="154">
        <f t="shared" si="151"/>
        <v>865</v>
      </c>
      <c r="B871" s="203"/>
      <c r="C871" s="209"/>
      <c r="D871" s="208"/>
      <c r="E871" s="208"/>
      <c r="F871" s="208"/>
      <c r="G871" s="208"/>
      <c r="H871" s="208"/>
      <c r="I871" s="208"/>
      <c r="J871" s="208"/>
      <c r="K871" s="208"/>
      <c r="L871" s="208"/>
      <c r="M871" s="208"/>
      <c r="N871" s="207" t="str">
        <f>IF(V871="","",IF((VLOOKUP(V871,'Tree height category'!$E$2:$F$77,2,FALSE))=0,"",(VLOOKUP(V871,'Tree height category'!$E$2:$F$77,2,FALSE))))</f>
        <v/>
      </c>
      <c r="O871" s="207" t="str">
        <f>IF(B871="","",(IF('SEB Sheet'!B$11="","",VLOOKUP('SEB Sheet'!B$11,'IBRA %'!A$4:E$385,4,FALSE))))</f>
        <v/>
      </c>
      <c r="P871" s="27"/>
      <c r="Q871" s="136" t="str">
        <f t="shared" si="152"/>
        <v/>
      </c>
      <c r="R871" s="22">
        <f t="shared" si="153"/>
        <v>0</v>
      </c>
      <c r="S871" s="139" t="str">
        <f t="shared" si="154"/>
        <v/>
      </c>
      <c r="T871" s="39" t="str">
        <f t="shared" si="155"/>
        <v/>
      </c>
      <c r="U871" s="137" t="str">
        <f t="shared" si="156"/>
        <v/>
      </c>
      <c r="V871" s="24" t="str">
        <f>IF(B871="","",VLOOKUP(B871,'Tree height category'!$A$2:$E$83,5,FALSE))</f>
        <v/>
      </c>
      <c r="W871" s="137" t="str">
        <f t="shared" si="161"/>
        <v/>
      </c>
      <c r="X871" s="137" t="str">
        <f t="shared" si="162"/>
        <v/>
      </c>
      <c r="Y871" s="23" t="str">
        <f t="shared" si="157"/>
        <v/>
      </c>
      <c r="Z871" s="25" t="str">
        <f t="shared" si="158"/>
        <v/>
      </c>
      <c r="AA871" s="26" t="str">
        <f t="shared" si="159"/>
        <v/>
      </c>
      <c r="AB871" s="221" t="str">
        <f t="shared" si="160"/>
        <v/>
      </c>
      <c r="AC871" s="26" t="str">
        <f>IF(P871="","",('SEB Sheet'!$B$8*(AA871*P871)*(IF(C871="",1,C871))))</f>
        <v/>
      </c>
      <c r="AD871" s="158" t="str">
        <f>IF(P871="","",((AC871/'SEB Sheet'!$B$9*'SEB Sheet'!$B$5/1000*'SEB Sheet'!$B$7*'SEB Sheet'!$B$6))*1.055)</f>
        <v/>
      </c>
      <c r="AE871" s="146"/>
      <c r="AF871" s="146"/>
      <c r="AG871" s="147" t="str">
        <f>IF(B871="","",(VLOOKUP(B871,'Tree height category'!$A$2:$C$83,2,FALSE)))</f>
        <v/>
      </c>
      <c r="AH871" s="148" t="str">
        <f>IF(B871="","",(VLOOKUP(B871,'Tree height category'!$A$2:$C$83,3,FALSE)))</f>
        <v/>
      </c>
      <c r="AI871" s="161"/>
      <c r="AJ871" s="161"/>
      <c r="AK871" s="161"/>
      <c r="AL871" s="162" t="str">
        <f>IF(B871="","",(VLOOKUP(B871,'Tree height category'!$A$2:$G$77,7,FALSE)))</f>
        <v/>
      </c>
      <c r="AM871" s="163"/>
    </row>
    <row r="872" spans="1:39" x14ac:dyDescent="0.25">
      <c r="A872" s="154">
        <f t="shared" si="151"/>
        <v>866</v>
      </c>
      <c r="B872" s="203"/>
      <c r="C872" s="209"/>
      <c r="D872" s="208"/>
      <c r="E872" s="208"/>
      <c r="F872" s="208"/>
      <c r="G872" s="208"/>
      <c r="H872" s="208"/>
      <c r="I872" s="208"/>
      <c r="J872" s="208"/>
      <c r="K872" s="208"/>
      <c r="L872" s="208"/>
      <c r="M872" s="208"/>
      <c r="N872" s="207" t="str">
        <f>IF(V872="","",IF((VLOOKUP(V872,'Tree height category'!$E$2:$F$77,2,FALSE))=0,"",(VLOOKUP(V872,'Tree height category'!$E$2:$F$77,2,FALSE))))</f>
        <v/>
      </c>
      <c r="O872" s="207" t="str">
        <f>IF(B872="","",(IF('SEB Sheet'!B$11="","",VLOOKUP('SEB Sheet'!B$11,'IBRA %'!A$4:E$385,4,FALSE))))</f>
        <v/>
      </c>
      <c r="P872" s="27"/>
      <c r="Q872" s="136" t="str">
        <f t="shared" si="152"/>
        <v/>
      </c>
      <c r="R872" s="22">
        <f t="shared" si="153"/>
        <v>0</v>
      </c>
      <c r="S872" s="139" t="str">
        <f t="shared" si="154"/>
        <v/>
      </c>
      <c r="T872" s="39" t="str">
        <f t="shared" si="155"/>
        <v/>
      </c>
      <c r="U872" s="137" t="str">
        <f t="shared" si="156"/>
        <v/>
      </c>
      <c r="V872" s="24" t="str">
        <f>IF(B872="","",VLOOKUP(B872,'Tree height category'!$A$2:$E$83,5,FALSE))</f>
        <v/>
      </c>
      <c r="W872" s="137" t="str">
        <f t="shared" si="161"/>
        <v/>
      </c>
      <c r="X872" s="137" t="str">
        <f t="shared" si="162"/>
        <v/>
      </c>
      <c r="Y872" s="23" t="str">
        <f t="shared" si="157"/>
        <v/>
      </c>
      <c r="Z872" s="25" t="str">
        <f t="shared" si="158"/>
        <v/>
      </c>
      <c r="AA872" s="26" t="str">
        <f t="shared" si="159"/>
        <v/>
      </c>
      <c r="AB872" s="221" t="str">
        <f t="shared" si="160"/>
        <v/>
      </c>
      <c r="AC872" s="26" t="str">
        <f>IF(P872="","",('SEB Sheet'!$B$8*(AA872*P872)*(IF(C872="",1,C872))))</f>
        <v/>
      </c>
      <c r="AD872" s="158" t="str">
        <f>IF(P872="","",((AC872/'SEB Sheet'!$B$9*'SEB Sheet'!$B$5/1000*'SEB Sheet'!$B$7*'SEB Sheet'!$B$6))*1.055)</f>
        <v/>
      </c>
      <c r="AE872" s="146"/>
      <c r="AF872" s="146"/>
      <c r="AG872" s="147" t="str">
        <f>IF(B872="","",(VLOOKUP(B872,'Tree height category'!$A$2:$C$83,2,FALSE)))</f>
        <v/>
      </c>
      <c r="AH872" s="148" t="str">
        <f>IF(B872="","",(VLOOKUP(B872,'Tree height category'!$A$2:$C$83,3,FALSE)))</f>
        <v/>
      </c>
      <c r="AI872" s="161"/>
      <c r="AJ872" s="161"/>
      <c r="AK872" s="161"/>
      <c r="AL872" s="162" t="str">
        <f>IF(B872="","",(VLOOKUP(B872,'Tree height category'!$A$2:$G$77,7,FALSE)))</f>
        <v/>
      </c>
      <c r="AM872" s="163"/>
    </row>
    <row r="873" spans="1:39" x14ac:dyDescent="0.25">
      <c r="A873" s="154">
        <f t="shared" ref="A873:A936" si="163">A872+1</f>
        <v>867</v>
      </c>
      <c r="B873" s="203"/>
      <c r="C873" s="209"/>
      <c r="D873" s="208"/>
      <c r="E873" s="208"/>
      <c r="F873" s="208"/>
      <c r="G873" s="208"/>
      <c r="H873" s="208"/>
      <c r="I873" s="208"/>
      <c r="J873" s="208"/>
      <c r="K873" s="208"/>
      <c r="L873" s="208"/>
      <c r="M873" s="208"/>
      <c r="N873" s="207" t="str">
        <f>IF(V873="","",IF((VLOOKUP(V873,'Tree height category'!$E$2:$F$77,2,FALSE))=0,"",(VLOOKUP(V873,'Tree height category'!$E$2:$F$77,2,FALSE))))</f>
        <v/>
      </c>
      <c r="O873" s="207" t="str">
        <f>IF(B873="","",(IF('SEB Sheet'!B$11="","",VLOOKUP('SEB Sheet'!B$11,'IBRA %'!A$4:E$385,4,FALSE))))</f>
        <v/>
      </c>
      <c r="P873" s="27"/>
      <c r="Q873" s="136" t="str">
        <f t="shared" si="152"/>
        <v/>
      </c>
      <c r="R873" s="22">
        <f t="shared" si="153"/>
        <v>0</v>
      </c>
      <c r="S873" s="139" t="str">
        <f t="shared" si="154"/>
        <v/>
      </c>
      <c r="T873" s="39" t="str">
        <f t="shared" si="155"/>
        <v/>
      </c>
      <c r="U873" s="137" t="str">
        <f t="shared" si="156"/>
        <v/>
      </c>
      <c r="V873" s="24" t="str">
        <f>IF(B873="","",VLOOKUP(B873,'Tree height category'!$A$2:$E$83,5,FALSE))</f>
        <v/>
      </c>
      <c r="W873" s="137" t="str">
        <f t="shared" si="161"/>
        <v/>
      </c>
      <c r="X873" s="137" t="str">
        <f t="shared" si="162"/>
        <v/>
      </c>
      <c r="Y873" s="23" t="str">
        <f t="shared" si="157"/>
        <v/>
      </c>
      <c r="Z873" s="25" t="str">
        <f t="shared" si="158"/>
        <v/>
      </c>
      <c r="AA873" s="26" t="str">
        <f t="shared" si="159"/>
        <v/>
      </c>
      <c r="AB873" s="221" t="str">
        <f t="shared" si="160"/>
        <v/>
      </c>
      <c r="AC873" s="26" t="str">
        <f>IF(P873="","",('SEB Sheet'!$B$8*(AA873*P873)*(IF(C873="",1,C873))))</f>
        <v/>
      </c>
      <c r="AD873" s="158" t="str">
        <f>IF(P873="","",((AC873/'SEB Sheet'!$B$9*'SEB Sheet'!$B$5/1000*'SEB Sheet'!$B$7*'SEB Sheet'!$B$6))*1.055)</f>
        <v/>
      </c>
      <c r="AE873" s="146"/>
      <c r="AF873" s="146"/>
      <c r="AG873" s="147" t="str">
        <f>IF(B873="","",(VLOOKUP(B873,'Tree height category'!$A$2:$C$83,2,FALSE)))</f>
        <v/>
      </c>
      <c r="AH873" s="148" t="str">
        <f>IF(B873="","",(VLOOKUP(B873,'Tree height category'!$A$2:$C$83,3,FALSE)))</f>
        <v/>
      </c>
      <c r="AI873" s="161"/>
      <c r="AJ873" s="161"/>
      <c r="AK873" s="161"/>
      <c r="AL873" s="162" t="str">
        <f>IF(B873="","",(VLOOKUP(B873,'Tree height category'!$A$2:$G$77,7,FALSE)))</f>
        <v/>
      </c>
      <c r="AM873" s="163"/>
    </row>
    <row r="874" spans="1:39" x14ac:dyDescent="0.25">
      <c r="A874" s="154">
        <f t="shared" si="163"/>
        <v>868</v>
      </c>
      <c r="B874" s="203"/>
      <c r="C874" s="209"/>
      <c r="D874" s="208"/>
      <c r="E874" s="208"/>
      <c r="F874" s="208"/>
      <c r="G874" s="208"/>
      <c r="H874" s="208"/>
      <c r="I874" s="208"/>
      <c r="J874" s="208"/>
      <c r="K874" s="208"/>
      <c r="L874" s="208"/>
      <c r="M874" s="208"/>
      <c r="N874" s="207" t="str">
        <f>IF(V874="","",IF((VLOOKUP(V874,'Tree height category'!$E$2:$F$77,2,FALSE))=0,"",(VLOOKUP(V874,'Tree height category'!$E$2:$F$77,2,FALSE))))</f>
        <v/>
      </c>
      <c r="O874" s="207" t="str">
        <f>IF(B874="","",(IF('SEB Sheet'!B$11="","",VLOOKUP('SEB Sheet'!B$11,'IBRA %'!A$4:E$385,4,FALSE))))</f>
        <v/>
      </c>
      <c r="P874" s="27"/>
      <c r="Q874" s="136" t="str">
        <f t="shared" si="152"/>
        <v/>
      </c>
      <c r="R874" s="22">
        <f t="shared" si="153"/>
        <v>0</v>
      </c>
      <c r="S874" s="139" t="str">
        <f t="shared" si="154"/>
        <v/>
      </c>
      <c r="T874" s="39" t="str">
        <f t="shared" si="155"/>
        <v/>
      </c>
      <c r="U874" s="137" t="str">
        <f t="shared" si="156"/>
        <v/>
      </c>
      <c r="V874" s="24" t="str">
        <f>IF(B874="","",VLOOKUP(B874,'Tree height category'!$A$2:$E$83,5,FALSE))</f>
        <v/>
      </c>
      <c r="W874" s="137" t="str">
        <f t="shared" si="161"/>
        <v/>
      </c>
      <c r="X874" s="137" t="str">
        <f t="shared" si="162"/>
        <v/>
      </c>
      <c r="Y874" s="23" t="str">
        <f t="shared" si="157"/>
        <v/>
      </c>
      <c r="Z874" s="25" t="str">
        <f t="shared" si="158"/>
        <v/>
      </c>
      <c r="AA874" s="26" t="str">
        <f t="shared" si="159"/>
        <v/>
      </c>
      <c r="AB874" s="221" t="str">
        <f t="shared" si="160"/>
        <v/>
      </c>
      <c r="AC874" s="26" t="str">
        <f>IF(P874="","",('SEB Sheet'!$B$8*(AA874*P874)*(IF(C874="",1,C874))))</f>
        <v/>
      </c>
      <c r="AD874" s="158" t="str">
        <f>IF(P874="","",((AC874/'SEB Sheet'!$B$9*'SEB Sheet'!$B$5/1000*'SEB Sheet'!$B$7*'SEB Sheet'!$B$6))*1.055)</f>
        <v/>
      </c>
      <c r="AE874" s="146"/>
      <c r="AF874" s="146"/>
      <c r="AG874" s="147" t="str">
        <f>IF(B874="","",(VLOOKUP(B874,'Tree height category'!$A$2:$C$83,2,FALSE)))</f>
        <v/>
      </c>
      <c r="AH874" s="148" t="str">
        <f>IF(B874="","",(VLOOKUP(B874,'Tree height category'!$A$2:$C$83,3,FALSE)))</f>
        <v/>
      </c>
      <c r="AI874" s="161"/>
      <c r="AJ874" s="161"/>
      <c r="AK874" s="161"/>
      <c r="AL874" s="162" t="str">
        <f>IF(B874="","",(VLOOKUP(B874,'Tree height category'!$A$2:$G$77,7,FALSE)))</f>
        <v/>
      </c>
      <c r="AM874" s="163"/>
    </row>
    <row r="875" spans="1:39" x14ac:dyDescent="0.25">
      <c r="A875" s="154">
        <f t="shared" si="163"/>
        <v>869</v>
      </c>
      <c r="B875" s="203"/>
      <c r="C875" s="209"/>
      <c r="D875" s="208"/>
      <c r="E875" s="208"/>
      <c r="F875" s="208"/>
      <c r="G875" s="208"/>
      <c r="H875" s="208"/>
      <c r="I875" s="208"/>
      <c r="J875" s="208"/>
      <c r="K875" s="208"/>
      <c r="L875" s="208"/>
      <c r="M875" s="208"/>
      <c r="N875" s="207" t="str">
        <f>IF(V875="","",IF((VLOOKUP(V875,'Tree height category'!$E$2:$F$77,2,FALSE))=0,"",(VLOOKUP(V875,'Tree height category'!$E$2:$F$77,2,FALSE))))</f>
        <v/>
      </c>
      <c r="O875" s="207" t="str">
        <f>IF(B875="","",(IF('SEB Sheet'!B$11="","",VLOOKUP('SEB Sheet'!B$11,'IBRA %'!A$4:E$385,4,FALSE))))</f>
        <v/>
      </c>
      <c r="P875" s="27"/>
      <c r="Q875" s="136" t="str">
        <f t="shared" si="152"/>
        <v/>
      </c>
      <c r="R875" s="22">
        <f t="shared" si="153"/>
        <v>0</v>
      </c>
      <c r="S875" s="139" t="str">
        <f t="shared" si="154"/>
        <v/>
      </c>
      <c r="T875" s="39" t="str">
        <f t="shared" si="155"/>
        <v/>
      </c>
      <c r="U875" s="137" t="str">
        <f t="shared" si="156"/>
        <v/>
      </c>
      <c r="V875" s="24" t="str">
        <f>IF(B875="","",VLOOKUP(B875,'Tree height category'!$A$2:$E$83,5,FALSE))</f>
        <v/>
      </c>
      <c r="W875" s="137" t="str">
        <f t="shared" si="161"/>
        <v/>
      </c>
      <c r="X875" s="137" t="str">
        <f t="shared" si="162"/>
        <v/>
      </c>
      <c r="Y875" s="23" t="str">
        <f t="shared" si="157"/>
        <v/>
      </c>
      <c r="Z875" s="25" t="str">
        <f t="shared" si="158"/>
        <v/>
      </c>
      <c r="AA875" s="26" t="str">
        <f t="shared" si="159"/>
        <v/>
      </c>
      <c r="AB875" s="221" t="str">
        <f t="shared" si="160"/>
        <v/>
      </c>
      <c r="AC875" s="26" t="str">
        <f>IF(P875="","",('SEB Sheet'!$B$8*(AA875*P875)*(IF(C875="",1,C875))))</f>
        <v/>
      </c>
      <c r="AD875" s="158" t="str">
        <f>IF(P875="","",((AC875/'SEB Sheet'!$B$9*'SEB Sheet'!$B$5/1000*'SEB Sheet'!$B$7*'SEB Sheet'!$B$6))*1.055)</f>
        <v/>
      </c>
      <c r="AE875" s="146"/>
      <c r="AF875" s="146"/>
      <c r="AG875" s="147" t="str">
        <f>IF(B875="","",(VLOOKUP(B875,'Tree height category'!$A$2:$C$83,2,FALSE)))</f>
        <v/>
      </c>
      <c r="AH875" s="148" t="str">
        <f>IF(B875="","",(VLOOKUP(B875,'Tree height category'!$A$2:$C$83,3,FALSE)))</f>
        <v/>
      </c>
      <c r="AI875" s="161"/>
      <c r="AJ875" s="161"/>
      <c r="AK875" s="161"/>
      <c r="AL875" s="162" t="str">
        <f>IF(B875="","",(VLOOKUP(B875,'Tree height category'!$A$2:$G$77,7,FALSE)))</f>
        <v/>
      </c>
      <c r="AM875" s="163"/>
    </row>
    <row r="876" spans="1:39" x14ac:dyDescent="0.25">
      <c r="A876" s="154">
        <f t="shared" si="163"/>
        <v>870</v>
      </c>
      <c r="B876" s="203"/>
      <c r="C876" s="209"/>
      <c r="D876" s="208"/>
      <c r="E876" s="208"/>
      <c r="F876" s="208"/>
      <c r="G876" s="208"/>
      <c r="H876" s="208"/>
      <c r="I876" s="208"/>
      <c r="J876" s="208"/>
      <c r="K876" s="208"/>
      <c r="L876" s="208"/>
      <c r="M876" s="208"/>
      <c r="N876" s="207" t="str">
        <f>IF(V876="","",IF((VLOOKUP(V876,'Tree height category'!$E$2:$F$77,2,FALSE))=0,"",(VLOOKUP(V876,'Tree height category'!$E$2:$F$77,2,FALSE))))</f>
        <v/>
      </c>
      <c r="O876" s="207" t="str">
        <f>IF(B876="","",(IF('SEB Sheet'!B$11="","",VLOOKUP('SEB Sheet'!B$11,'IBRA %'!A$4:E$385,4,FALSE))))</f>
        <v/>
      </c>
      <c r="P876" s="27"/>
      <c r="Q876" s="136" t="str">
        <f t="shared" si="152"/>
        <v/>
      </c>
      <c r="R876" s="22">
        <f t="shared" si="153"/>
        <v>0</v>
      </c>
      <c r="S876" s="139" t="str">
        <f t="shared" si="154"/>
        <v/>
      </c>
      <c r="T876" s="39" t="str">
        <f t="shared" si="155"/>
        <v/>
      </c>
      <c r="U876" s="137" t="str">
        <f t="shared" si="156"/>
        <v/>
      </c>
      <c r="V876" s="24" t="str">
        <f>IF(B876="","",VLOOKUP(B876,'Tree height category'!$A$2:$E$83,5,FALSE))</f>
        <v/>
      </c>
      <c r="W876" s="137" t="str">
        <f t="shared" si="161"/>
        <v/>
      </c>
      <c r="X876" s="137" t="str">
        <f t="shared" si="162"/>
        <v/>
      </c>
      <c r="Y876" s="23" t="str">
        <f t="shared" si="157"/>
        <v/>
      </c>
      <c r="Z876" s="25" t="str">
        <f t="shared" si="158"/>
        <v/>
      </c>
      <c r="AA876" s="26" t="str">
        <f t="shared" si="159"/>
        <v/>
      </c>
      <c r="AB876" s="221" t="str">
        <f t="shared" si="160"/>
        <v/>
      </c>
      <c r="AC876" s="26" t="str">
        <f>IF(P876="","",('SEB Sheet'!$B$8*(AA876*P876)*(IF(C876="",1,C876))))</f>
        <v/>
      </c>
      <c r="AD876" s="158" t="str">
        <f>IF(P876="","",((AC876/'SEB Sheet'!$B$9*'SEB Sheet'!$B$5/1000*'SEB Sheet'!$B$7*'SEB Sheet'!$B$6))*1.055)</f>
        <v/>
      </c>
      <c r="AE876" s="146"/>
      <c r="AF876" s="146"/>
      <c r="AG876" s="147" t="str">
        <f>IF(B876="","",(VLOOKUP(B876,'Tree height category'!$A$2:$C$83,2,FALSE)))</f>
        <v/>
      </c>
      <c r="AH876" s="148" t="str">
        <f>IF(B876="","",(VLOOKUP(B876,'Tree height category'!$A$2:$C$83,3,FALSE)))</f>
        <v/>
      </c>
      <c r="AI876" s="161"/>
      <c r="AJ876" s="161"/>
      <c r="AK876" s="161"/>
      <c r="AL876" s="162" t="str">
        <f>IF(B876="","",(VLOOKUP(B876,'Tree height category'!$A$2:$G$77,7,FALSE)))</f>
        <v/>
      </c>
      <c r="AM876" s="163"/>
    </row>
    <row r="877" spans="1:39" x14ac:dyDescent="0.25">
      <c r="A877" s="154">
        <f t="shared" si="163"/>
        <v>871</v>
      </c>
      <c r="B877" s="203"/>
      <c r="C877" s="209"/>
      <c r="D877" s="208"/>
      <c r="E877" s="208"/>
      <c r="F877" s="208"/>
      <c r="G877" s="208"/>
      <c r="H877" s="208"/>
      <c r="I877" s="208"/>
      <c r="J877" s="208"/>
      <c r="K877" s="208"/>
      <c r="L877" s="208"/>
      <c r="M877" s="208"/>
      <c r="N877" s="207" t="str">
        <f>IF(V877="","",IF((VLOOKUP(V877,'Tree height category'!$E$2:$F$77,2,FALSE))=0,"",(VLOOKUP(V877,'Tree height category'!$E$2:$F$77,2,FALSE))))</f>
        <v/>
      </c>
      <c r="O877" s="207" t="str">
        <f>IF(B877="","",(IF('SEB Sheet'!B$11="","",VLOOKUP('SEB Sheet'!B$11,'IBRA %'!A$4:E$385,4,FALSE))))</f>
        <v/>
      </c>
      <c r="P877" s="27"/>
      <c r="Q877" s="136" t="str">
        <f t="shared" si="152"/>
        <v/>
      </c>
      <c r="R877" s="22">
        <f t="shared" si="153"/>
        <v>0</v>
      </c>
      <c r="S877" s="139" t="str">
        <f t="shared" si="154"/>
        <v/>
      </c>
      <c r="T877" s="39" t="str">
        <f t="shared" si="155"/>
        <v/>
      </c>
      <c r="U877" s="137" t="str">
        <f t="shared" si="156"/>
        <v/>
      </c>
      <c r="V877" s="24" t="str">
        <f>IF(B877="","",VLOOKUP(B877,'Tree height category'!$A$2:$E$83,5,FALSE))</f>
        <v/>
      </c>
      <c r="W877" s="137" t="str">
        <f t="shared" si="161"/>
        <v/>
      </c>
      <c r="X877" s="137" t="str">
        <f t="shared" si="162"/>
        <v/>
      </c>
      <c r="Y877" s="23" t="str">
        <f t="shared" si="157"/>
        <v/>
      </c>
      <c r="Z877" s="25" t="str">
        <f t="shared" si="158"/>
        <v/>
      </c>
      <c r="AA877" s="26" t="str">
        <f t="shared" si="159"/>
        <v/>
      </c>
      <c r="AB877" s="221" t="str">
        <f t="shared" si="160"/>
        <v/>
      </c>
      <c r="AC877" s="26" t="str">
        <f>IF(P877="","",('SEB Sheet'!$B$8*(AA877*P877)*(IF(C877="",1,C877))))</f>
        <v/>
      </c>
      <c r="AD877" s="158" t="str">
        <f>IF(P877="","",((AC877/'SEB Sheet'!$B$9*'SEB Sheet'!$B$5/1000*'SEB Sheet'!$B$7*'SEB Sheet'!$B$6))*1.055)</f>
        <v/>
      </c>
      <c r="AE877" s="146"/>
      <c r="AF877" s="146"/>
      <c r="AG877" s="147" t="str">
        <f>IF(B877="","",(VLOOKUP(B877,'Tree height category'!$A$2:$C$83,2,FALSE)))</f>
        <v/>
      </c>
      <c r="AH877" s="148" t="str">
        <f>IF(B877="","",(VLOOKUP(B877,'Tree height category'!$A$2:$C$83,3,FALSE)))</f>
        <v/>
      </c>
      <c r="AI877" s="161"/>
      <c r="AJ877" s="161"/>
      <c r="AK877" s="161"/>
      <c r="AL877" s="162" t="str">
        <f>IF(B877="","",(VLOOKUP(B877,'Tree height category'!$A$2:$G$77,7,FALSE)))</f>
        <v/>
      </c>
      <c r="AM877" s="163"/>
    </row>
    <row r="878" spans="1:39" x14ac:dyDescent="0.25">
      <c r="A878" s="154">
        <f t="shared" si="163"/>
        <v>872</v>
      </c>
      <c r="B878" s="203"/>
      <c r="C878" s="209"/>
      <c r="D878" s="208"/>
      <c r="E878" s="208"/>
      <c r="F878" s="208"/>
      <c r="G878" s="208"/>
      <c r="H878" s="208"/>
      <c r="I878" s="208"/>
      <c r="J878" s="208"/>
      <c r="K878" s="208"/>
      <c r="L878" s="208"/>
      <c r="M878" s="208"/>
      <c r="N878" s="207" t="str">
        <f>IF(V878="","",IF((VLOOKUP(V878,'Tree height category'!$E$2:$F$77,2,FALSE))=0,"",(VLOOKUP(V878,'Tree height category'!$E$2:$F$77,2,FALSE))))</f>
        <v/>
      </c>
      <c r="O878" s="207" t="str">
        <f>IF(B878="","",(IF('SEB Sheet'!B$11="","",VLOOKUP('SEB Sheet'!B$11,'IBRA %'!A$4:E$385,4,FALSE))))</f>
        <v/>
      </c>
      <c r="P878" s="27"/>
      <c r="Q878" s="136" t="str">
        <f t="shared" si="152"/>
        <v/>
      </c>
      <c r="R878" s="22">
        <f t="shared" si="153"/>
        <v>0</v>
      </c>
      <c r="S878" s="139" t="str">
        <f t="shared" si="154"/>
        <v/>
      </c>
      <c r="T878" s="39" t="str">
        <f t="shared" si="155"/>
        <v/>
      </c>
      <c r="U878" s="137" t="str">
        <f t="shared" si="156"/>
        <v/>
      </c>
      <c r="V878" s="24" t="str">
        <f>IF(B878="","",VLOOKUP(B878,'Tree height category'!$A$2:$E$83,5,FALSE))</f>
        <v/>
      </c>
      <c r="W878" s="137" t="str">
        <f t="shared" si="161"/>
        <v/>
      </c>
      <c r="X878" s="137" t="str">
        <f t="shared" si="162"/>
        <v/>
      </c>
      <c r="Y878" s="23" t="str">
        <f t="shared" si="157"/>
        <v/>
      </c>
      <c r="Z878" s="25" t="str">
        <f t="shared" si="158"/>
        <v/>
      </c>
      <c r="AA878" s="26" t="str">
        <f t="shared" si="159"/>
        <v/>
      </c>
      <c r="AB878" s="221" t="str">
        <f t="shared" si="160"/>
        <v/>
      </c>
      <c r="AC878" s="26" t="str">
        <f>IF(P878="","",('SEB Sheet'!$B$8*(AA878*P878)*(IF(C878="",1,C878))))</f>
        <v/>
      </c>
      <c r="AD878" s="158" t="str">
        <f>IF(P878="","",((AC878/'SEB Sheet'!$B$9*'SEB Sheet'!$B$5/1000*'SEB Sheet'!$B$7*'SEB Sheet'!$B$6))*1.055)</f>
        <v/>
      </c>
      <c r="AE878" s="146"/>
      <c r="AF878" s="146"/>
      <c r="AG878" s="147" t="str">
        <f>IF(B878="","",(VLOOKUP(B878,'Tree height category'!$A$2:$C$83,2,FALSE)))</f>
        <v/>
      </c>
      <c r="AH878" s="148" t="str">
        <f>IF(B878="","",(VLOOKUP(B878,'Tree height category'!$A$2:$C$83,3,FALSE)))</f>
        <v/>
      </c>
      <c r="AI878" s="161"/>
      <c r="AJ878" s="161"/>
      <c r="AK878" s="161"/>
      <c r="AL878" s="162" t="str">
        <f>IF(B878="","",(VLOOKUP(B878,'Tree height category'!$A$2:$G$77,7,FALSE)))</f>
        <v/>
      </c>
      <c r="AM878" s="163"/>
    </row>
    <row r="879" spans="1:39" x14ac:dyDescent="0.25">
      <c r="A879" s="154">
        <f t="shared" si="163"/>
        <v>873</v>
      </c>
      <c r="B879" s="203"/>
      <c r="C879" s="209"/>
      <c r="D879" s="208"/>
      <c r="E879" s="208"/>
      <c r="F879" s="208"/>
      <c r="G879" s="208"/>
      <c r="H879" s="208"/>
      <c r="I879" s="208"/>
      <c r="J879" s="208"/>
      <c r="K879" s="208"/>
      <c r="L879" s="208"/>
      <c r="M879" s="208"/>
      <c r="N879" s="207" t="str">
        <f>IF(V879="","",IF((VLOOKUP(V879,'Tree height category'!$E$2:$F$77,2,FALSE))=0,"",(VLOOKUP(V879,'Tree height category'!$E$2:$F$77,2,FALSE))))</f>
        <v/>
      </c>
      <c r="O879" s="207" t="str">
        <f>IF(B879="","",(IF('SEB Sheet'!B$11="","",VLOOKUP('SEB Sheet'!B$11,'IBRA %'!A$4:E$385,4,FALSE))))</f>
        <v/>
      </c>
      <c r="P879" s="27"/>
      <c r="Q879" s="136" t="str">
        <f t="shared" si="152"/>
        <v/>
      </c>
      <c r="R879" s="22">
        <f t="shared" si="153"/>
        <v>0</v>
      </c>
      <c r="S879" s="139" t="str">
        <f t="shared" si="154"/>
        <v/>
      </c>
      <c r="T879" s="39" t="str">
        <f t="shared" si="155"/>
        <v/>
      </c>
      <c r="U879" s="137" t="str">
        <f t="shared" si="156"/>
        <v/>
      </c>
      <c r="V879" s="24" t="str">
        <f>IF(B879="","",VLOOKUP(B879,'Tree height category'!$A$2:$E$83,5,FALSE))</f>
        <v/>
      </c>
      <c r="W879" s="137" t="str">
        <f t="shared" si="161"/>
        <v/>
      </c>
      <c r="X879" s="137" t="str">
        <f t="shared" si="162"/>
        <v/>
      </c>
      <c r="Y879" s="23" t="str">
        <f t="shared" si="157"/>
        <v/>
      </c>
      <c r="Z879" s="25" t="str">
        <f t="shared" si="158"/>
        <v/>
      </c>
      <c r="AA879" s="26" t="str">
        <f t="shared" si="159"/>
        <v/>
      </c>
      <c r="AB879" s="221" t="str">
        <f t="shared" si="160"/>
        <v/>
      </c>
      <c r="AC879" s="26" t="str">
        <f>IF(P879="","",('SEB Sheet'!$B$8*(AA879*P879)*(IF(C879="",1,C879))))</f>
        <v/>
      </c>
      <c r="AD879" s="158" t="str">
        <f>IF(P879="","",((AC879/'SEB Sheet'!$B$9*'SEB Sheet'!$B$5/1000*'SEB Sheet'!$B$7*'SEB Sheet'!$B$6))*1.055)</f>
        <v/>
      </c>
      <c r="AE879" s="146"/>
      <c r="AF879" s="146"/>
      <c r="AG879" s="147" t="str">
        <f>IF(B879="","",(VLOOKUP(B879,'Tree height category'!$A$2:$C$83,2,FALSE)))</f>
        <v/>
      </c>
      <c r="AH879" s="148" t="str">
        <f>IF(B879="","",(VLOOKUP(B879,'Tree height category'!$A$2:$C$83,3,FALSE)))</f>
        <v/>
      </c>
      <c r="AI879" s="161"/>
      <c r="AJ879" s="161"/>
      <c r="AK879" s="161"/>
      <c r="AL879" s="162" t="str">
        <f>IF(B879="","",(VLOOKUP(B879,'Tree height category'!$A$2:$G$77,7,FALSE)))</f>
        <v/>
      </c>
      <c r="AM879" s="163"/>
    </row>
    <row r="880" spans="1:39" x14ac:dyDescent="0.25">
      <c r="A880" s="154">
        <f t="shared" si="163"/>
        <v>874</v>
      </c>
      <c r="B880" s="203"/>
      <c r="C880" s="209"/>
      <c r="D880" s="208"/>
      <c r="E880" s="208"/>
      <c r="F880" s="208"/>
      <c r="G880" s="208"/>
      <c r="H880" s="208"/>
      <c r="I880" s="208"/>
      <c r="J880" s="208"/>
      <c r="K880" s="208"/>
      <c r="L880" s="208"/>
      <c r="M880" s="208"/>
      <c r="N880" s="207" t="str">
        <f>IF(V880="","",IF((VLOOKUP(V880,'Tree height category'!$E$2:$F$77,2,FALSE))=0,"",(VLOOKUP(V880,'Tree height category'!$E$2:$F$77,2,FALSE))))</f>
        <v/>
      </c>
      <c r="O880" s="207" t="str">
        <f>IF(B880="","",(IF('SEB Sheet'!B$11="","",VLOOKUP('SEB Sheet'!B$11,'IBRA %'!A$4:E$385,4,FALSE))))</f>
        <v/>
      </c>
      <c r="P880" s="27"/>
      <c r="Q880" s="136" t="str">
        <f t="shared" si="152"/>
        <v/>
      </c>
      <c r="R880" s="22">
        <f t="shared" si="153"/>
        <v>0</v>
      </c>
      <c r="S880" s="139" t="str">
        <f t="shared" si="154"/>
        <v/>
      </c>
      <c r="T880" s="39" t="str">
        <f t="shared" si="155"/>
        <v/>
      </c>
      <c r="U880" s="137" t="str">
        <f t="shared" si="156"/>
        <v/>
      </c>
      <c r="V880" s="24" t="str">
        <f>IF(B880="","",VLOOKUP(B880,'Tree height category'!$A$2:$E$83,5,FALSE))</f>
        <v/>
      </c>
      <c r="W880" s="137" t="str">
        <f t="shared" si="161"/>
        <v/>
      </c>
      <c r="X880" s="137" t="str">
        <f t="shared" si="162"/>
        <v/>
      </c>
      <c r="Y880" s="23" t="str">
        <f t="shared" si="157"/>
        <v/>
      </c>
      <c r="Z880" s="25" t="str">
        <f t="shared" si="158"/>
        <v/>
      </c>
      <c r="AA880" s="26" t="str">
        <f t="shared" si="159"/>
        <v/>
      </c>
      <c r="AB880" s="221" t="str">
        <f t="shared" si="160"/>
        <v/>
      </c>
      <c r="AC880" s="26" t="str">
        <f>IF(P880="","",('SEB Sheet'!$B$8*(AA880*P880)*(IF(C880="",1,C880))))</f>
        <v/>
      </c>
      <c r="AD880" s="158" t="str">
        <f>IF(P880="","",((AC880/'SEB Sheet'!$B$9*'SEB Sheet'!$B$5/1000*'SEB Sheet'!$B$7*'SEB Sheet'!$B$6))*1.055)</f>
        <v/>
      </c>
      <c r="AE880" s="146"/>
      <c r="AF880" s="146"/>
      <c r="AG880" s="147" t="str">
        <f>IF(B880="","",(VLOOKUP(B880,'Tree height category'!$A$2:$C$83,2,FALSE)))</f>
        <v/>
      </c>
      <c r="AH880" s="148" t="str">
        <f>IF(B880="","",(VLOOKUP(B880,'Tree height category'!$A$2:$C$83,3,FALSE)))</f>
        <v/>
      </c>
      <c r="AI880" s="161"/>
      <c r="AJ880" s="161"/>
      <c r="AK880" s="161"/>
      <c r="AL880" s="162" t="str">
        <f>IF(B880="","",(VLOOKUP(B880,'Tree height category'!$A$2:$G$77,7,FALSE)))</f>
        <v/>
      </c>
      <c r="AM880" s="163"/>
    </row>
    <row r="881" spans="1:39" x14ac:dyDescent="0.25">
      <c r="A881" s="154">
        <f t="shared" si="163"/>
        <v>875</v>
      </c>
      <c r="B881" s="203"/>
      <c r="C881" s="209"/>
      <c r="D881" s="208"/>
      <c r="E881" s="208"/>
      <c r="F881" s="208"/>
      <c r="G881" s="208"/>
      <c r="H881" s="208"/>
      <c r="I881" s="208"/>
      <c r="J881" s="208"/>
      <c r="K881" s="208"/>
      <c r="L881" s="208"/>
      <c r="M881" s="208"/>
      <c r="N881" s="207" t="str">
        <f>IF(V881="","",IF((VLOOKUP(V881,'Tree height category'!$E$2:$F$77,2,FALSE))=0,"",(VLOOKUP(V881,'Tree height category'!$E$2:$F$77,2,FALSE))))</f>
        <v/>
      </c>
      <c r="O881" s="207" t="str">
        <f>IF(B881="","",(IF('SEB Sheet'!B$11="","",VLOOKUP('SEB Sheet'!B$11,'IBRA %'!A$4:E$385,4,FALSE))))</f>
        <v/>
      </c>
      <c r="P881" s="27"/>
      <c r="Q881" s="136" t="str">
        <f t="shared" si="152"/>
        <v/>
      </c>
      <c r="R881" s="22">
        <f t="shared" si="153"/>
        <v>0</v>
      </c>
      <c r="S881" s="139" t="str">
        <f t="shared" si="154"/>
        <v/>
      </c>
      <c r="T881" s="39" t="str">
        <f t="shared" si="155"/>
        <v/>
      </c>
      <c r="U881" s="137" t="str">
        <f t="shared" si="156"/>
        <v/>
      </c>
      <c r="V881" s="24" t="str">
        <f>IF(B881="","",VLOOKUP(B881,'Tree height category'!$A$2:$E$83,5,FALSE))</f>
        <v/>
      </c>
      <c r="W881" s="137" t="str">
        <f t="shared" si="161"/>
        <v/>
      </c>
      <c r="X881" s="137" t="str">
        <f t="shared" si="162"/>
        <v/>
      </c>
      <c r="Y881" s="23" t="str">
        <f t="shared" si="157"/>
        <v/>
      </c>
      <c r="Z881" s="25" t="str">
        <f t="shared" si="158"/>
        <v/>
      </c>
      <c r="AA881" s="26" t="str">
        <f t="shared" si="159"/>
        <v/>
      </c>
      <c r="AB881" s="221" t="str">
        <f t="shared" si="160"/>
        <v/>
      </c>
      <c r="AC881" s="26" t="str">
        <f>IF(P881="","",('SEB Sheet'!$B$8*(AA881*P881)*(IF(C881="",1,C881))))</f>
        <v/>
      </c>
      <c r="AD881" s="158" t="str">
        <f>IF(P881="","",((AC881/'SEB Sheet'!$B$9*'SEB Sheet'!$B$5/1000*'SEB Sheet'!$B$7*'SEB Sheet'!$B$6))*1.055)</f>
        <v/>
      </c>
      <c r="AE881" s="146"/>
      <c r="AF881" s="146"/>
      <c r="AG881" s="147" t="str">
        <f>IF(B881="","",(VLOOKUP(B881,'Tree height category'!$A$2:$C$83,2,FALSE)))</f>
        <v/>
      </c>
      <c r="AH881" s="148" t="str">
        <f>IF(B881="","",(VLOOKUP(B881,'Tree height category'!$A$2:$C$83,3,FALSE)))</f>
        <v/>
      </c>
      <c r="AI881" s="161"/>
      <c r="AJ881" s="161"/>
      <c r="AK881" s="161"/>
      <c r="AL881" s="162" t="str">
        <f>IF(B881="","",(VLOOKUP(B881,'Tree height category'!$A$2:$G$77,7,FALSE)))</f>
        <v/>
      </c>
      <c r="AM881" s="163"/>
    </row>
    <row r="882" spans="1:39" x14ac:dyDescent="0.25">
      <c r="A882" s="154">
        <f t="shared" si="163"/>
        <v>876</v>
      </c>
      <c r="B882" s="203"/>
      <c r="C882" s="209"/>
      <c r="D882" s="208"/>
      <c r="E882" s="208"/>
      <c r="F882" s="208"/>
      <c r="G882" s="208"/>
      <c r="H882" s="208"/>
      <c r="I882" s="208"/>
      <c r="J882" s="208"/>
      <c r="K882" s="208"/>
      <c r="L882" s="208"/>
      <c r="M882" s="208"/>
      <c r="N882" s="207" t="str">
        <f>IF(V882="","",IF((VLOOKUP(V882,'Tree height category'!$E$2:$F$77,2,FALSE))=0,"",(VLOOKUP(V882,'Tree height category'!$E$2:$F$77,2,FALSE))))</f>
        <v/>
      </c>
      <c r="O882" s="207" t="str">
        <f>IF(B882="","",(IF('SEB Sheet'!B$11="","",VLOOKUP('SEB Sheet'!B$11,'IBRA %'!A$4:E$385,4,FALSE))))</f>
        <v/>
      </c>
      <c r="P882" s="27"/>
      <c r="Q882" s="136" t="str">
        <f t="shared" si="152"/>
        <v/>
      </c>
      <c r="R882" s="22">
        <f t="shared" si="153"/>
        <v>0</v>
      </c>
      <c r="S882" s="139" t="str">
        <f t="shared" si="154"/>
        <v/>
      </c>
      <c r="T882" s="39" t="str">
        <f t="shared" si="155"/>
        <v/>
      </c>
      <c r="U882" s="137" t="str">
        <f t="shared" si="156"/>
        <v/>
      </c>
      <c r="V882" s="24" t="str">
        <f>IF(B882="","",VLOOKUP(B882,'Tree height category'!$A$2:$E$83,5,FALSE))</f>
        <v/>
      </c>
      <c r="W882" s="137" t="str">
        <f t="shared" si="161"/>
        <v/>
      </c>
      <c r="X882" s="137" t="str">
        <f t="shared" si="162"/>
        <v/>
      </c>
      <c r="Y882" s="23" t="str">
        <f t="shared" si="157"/>
        <v/>
      </c>
      <c r="Z882" s="25" t="str">
        <f t="shared" si="158"/>
        <v/>
      </c>
      <c r="AA882" s="26" t="str">
        <f t="shared" si="159"/>
        <v/>
      </c>
      <c r="AB882" s="221" t="str">
        <f t="shared" si="160"/>
        <v/>
      </c>
      <c r="AC882" s="26" t="str">
        <f>IF(P882="","",('SEB Sheet'!$B$8*(AA882*P882)*(IF(C882="",1,C882))))</f>
        <v/>
      </c>
      <c r="AD882" s="158" t="str">
        <f>IF(P882="","",((AC882/'SEB Sheet'!$B$9*'SEB Sheet'!$B$5/1000*'SEB Sheet'!$B$7*'SEB Sheet'!$B$6))*1.055)</f>
        <v/>
      </c>
      <c r="AE882" s="146"/>
      <c r="AF882" s="146"/>
      <c r="AG882" s="147" t="str">
        <f>IF(B882="","",(VLOOKUP(B882,'Tree height category'!$A$2:$C$83,2,FALSE)))</f>
        <v/>
      </c>
      <c r="AH882" s="148" t="str">
        <f>IF(B882="","",(VLOOKUP(B882,'Tree height category'!$A$2:$C$83,3,FALSE)))</f>
        <v/>
      </c>
      <c r="AI882" s="161"/>
      <c r="AJ882" s="161"/>
      <c r="AK882" s="161"/>
      <c r="AL882" s="162" t="str">
        <f>IF(B882="","",(VLOOKUP(B882,'Tree height category'!$A$2:$G$77,7,FALSE)))</f>
        <v/>
      </c>
      <c r="AM882" s="163"/>
    </row>
    <row r="883" spans="1:39" x14ac:dyDescent="0.25">
      <c r="A883" s="154">
        <f t="shared" si="163"/>
        <v>877</v>
      </c>
      <c r="B883" s="203"/>
      <c r="C883" s="209"/>
      <c r="D883" s="208"/>
      <c r="E883" s="208"/>
      <c r="F883" s="208"/>
      <c r="G883" s="208"/>
      <c r="H883" s="208"/>
      <c r="I883" s="208"/>
      <c r="J883" s="208"/>
      <c r="K883" s="208"/>
      <c r="L883" s="208"/>
      <c r="M883" s="208"/>
      <c r="N883" s="207" t="str">
        <f>IF(V883="","",IF((VLOOKUP(V883,'Tree height category'!$E$2:$F$77,2,FALSE))=0,"",(VLOOKUP(V883,'Tree height category'!$E$2:$F$77,2,FALSE))))</f>
        <v/>
      </c>
      <c r="O883" s="207" t="str">
        <f>IF(B883="","",(IF('SEB Sheet'!B$11="","",VLOOKUP('SEB Sheet'!B$11,'IBRA %'!A$4:E$385,4,FALSE))))</f>
        <v/>
      </c>
      <c r="P883" s="27"/>
      <c r="Q883" s="136" t="str">
        <f t="shared" si="152"/>
        <v/>
      </c>
      <c r="R883" s="22">
        <f t="shared" si="153"/>
        <v>0</v>
      </c>
      <c r="S883" s="139" t="str">
        <f t="shared" si="154"/>
        <v/>
      </c>
      <c r="T883" s="39" t="str">
        <f t="shared" si="155"/>
        <v/>
      </c>
      <c r="U883" s="137" t="str">
        <f t="shared" si="156"/>
        <v/>
      </c>
      <c r="V883" s="24" t="str">
        <f>IF(B883="","",VLOOKUP(B883,'Tree height category'!$A$2:$E$83,5,FALSE))</f>
        <v/>
      </c>
      <c r="W883" s="137" t="str">
        <f t="shared" si="161"/>
        <v/>
      </c>
      <c r="X883" s="137" t="str">
        <f t="shared" si="162"/>
        <v/>
      </c>
      <c r="Y883" s="23" t="str">
        <f t="shared" si="157"/>
        <v/>
      </c>
      <c r="Z883" s="25" t="str">
        <f t="shared" si="158"/>
        <v/>
      </c>
      <c r="AA883" s="26" t="str">
        <f t="shared" si="159"/>
        <v/>
      </c>
      <c r="AB883" s="221" t="str">
        <f t="shared" si="160"/>
        <v/>
      </c>
      <c r="AC883" s="26" t="str">
        <f>IF(P883="","",('SEB Sheet'!$B$8*(AA883*P883)*(IF(C883="",1,C883))))</f>
        <v/>
      </c>
      <c r="AD883" s="158" t="str">
        <f>IF(P883="","",((AC883/'SEB Sheet'!$B$9*'SEB Sheet'!$B$5/1000*'SEB Sheet'!$B$7*'SEB Sheet'!$B$6))*1.055)</f>
        <v/>
      </c>
      <c r="AE883" s="146"/>
      <c r="AF883" s="146"/>
      <c r="AG883" s="147" t="str">
        <f>IF(B883="","",(VLOOKUP(B883,'Tree height category'!$A$2:$C$83,2,FALSE)))</f>
        <v/>
      </c>
      <c r="AH883" s="148" t="str">
        <f>IF(B883="","",(VLOOKUP(B883,'Tree height category'!$A$2:$C$83,3,FALSE)))</f>
        <v/>
      </c>
      <c r="AI883" s="161"/>
      <c r="AJ883" s="161"/>
      <c r="AK883" s="161"/>
      <c r="AL883" s="162" t="str">
        <f>IF(B883="","",(VLOOKUP(B883,'Tree height category'!$A$2:$G$77,7,FALSE)))</f>
        <v/>
      </c>
      <c r="AM883" s="163"/>
    </row>
    <row r="884" spans="1:39" x14ac:dyDescent="0.25">
      <c r="A884" s="154">
        <f t="shared" si="163"/>
        <v>878</v>
      </c>
      <c r="B884" s="203"/>
      <c r="C884" s="209"/>
      <c r="D884" s="208"/>
      <c r="E884" s="208"/>
      <c r="F884" s="208"/>
      <c r="G884" s="208"/>
      <c r="H884" s="208"/>
      <c r="I884" s="208"/>
      <c r="J884" s="208"/>
      <c r="K884" s="208"/>
      <c r="L884" s="208"/>
      <c r="M884" s="208"/>
      <c r="N884" s="207" t="str">
        <f>IF(V884="","",IF((VLOOKUP(V884,'Tree height category'!$E$2:$F$77,2,FALSE))=0,"",(VLOOKUP(V884,'Tree height category'!$E$2:$F$77,2,FALSE))))</f>
        <v/>
      </c>
      <c r="O884" s="207" t="str">
        <f>IF(B884="","",(IF('SEB Sheet'!B$11="","",VLOOKUP('SEB Sheet'!B$11,'IBRA %'!A$4:E$385,4,FALSE))))</f>
        <v/>
      </c>
      <c r="P884" s="27"/>
      <c r="Q884" s="136" t="str">
        <f t="shared" si="152"/>
        <v/>
      </c>
      <c r="R884" s="22">
        <f t="shared" si="153"/>
        <v>0</v>
      </c>
      <c r="S884" s="139" t="str">
        <f t="shared" si="154"/>
        <v/>
      </c>
      <c r="T884" s="39" t="str">
        <f t="shared" si="155"/>
        <v/>
      </c>
      <c r="U884" s="137" t="str">
        <f t="shared" si="156"/>
        <v/>
      </c>
      <c r="V884" s="24" t="str">
        <f>IF(B884="","",VLOOKUP(B884,'Tree height category'!$A$2:$E$83,5,FALSE))</f>
        <v/>
      </c>
      <c r="W884" s="137" t="str">
        <f t="shared" si="161"/>
        <v/>
      </c>
      <c r="X884" s="137" t="str">
        <f t="shared" si="162"/>
        <v/>
      </c>
      <c r="Y884" s="23" t="str">
        <f t="shared" si="157"/>
        <v/>
      </c>
      <c r="Z884" s="25" t="str">
        <f t="shared" si="158"/>
        <v/>
      </c>
      <c r="AA884" s="26" t="str">
        <f t="shared" si="159"/>
        <v/>
      </c>
      <c r="AB884" s="221" t="str">
        <f t="shared" si="160"/>
        <v/>
      </c>
      <c r="AC884" s="26" t="str">
        <f>IF(P884="","",('SEB Sheet'!$B$8*(AA884*P884)*(IF(C884="",1,C884))))</f>
        <v/>
      </c>
      <c r="AD884" s="158" t="str">
        <f>IF(P884="","",((AC884/'SEB Sheet'!$B$9*'SEB Sheet'!$B$5/1000*'SEB Sheet'!$B$7*'SEB Sheet'!$B$6))*1.055)</f>
        <v/>
      </c>
      <c r="AE884" s="146"/>
      <c r="AF884" s="146"/>
      <c r="AG884" s="147" t="str">
        <f>IF(B884="","",(VLOOKUP(B884,'Tree height category'!$A$2:$C$83,2,FALSE)))</f>
        <v/>
      </c>
      <c r="AH884" s="148" t="str">
        <f>IF(B884="","",(VLOOKUP(B884,'Tree height category'!$A$2:$C$83,3,FALSE)))</f>
        <v/>
      </c>
      <c r="AI884" s="161"/>
      <c r="AJ884" s="161"/>
      <c r="AK884" s="161"/>
      <c r="AL884" s="162" t="str">
        <f>IF(B884="","",(VLOOKUP(B884,'Tree height category'!$A$2:$G$77,7,FALSE)))</f>
        <v/>
      </c>
      <c r="AM884" s="163"/>
    </row>
    <row r="885" spans="1:39" x14ac:dyDescent="0.25">
      <c r="A885" s="154">
        <f t="shared" si="163"/>
        <v>879</v>
      </c>
      <c r="B885" s="203"/>
      <c r="C885" s="209"/>
      <c r="D885" s="208"/>
      <c r="E885" s="208"/>
      <c r="F885" s="208"/>
      <c r="G885" s="208"/>
      <c r="H885" s="208"/>
      <c r="I885" s="208"/>
      <c r="J885" s="208"/>
      <c r="K885" s="208"/>
      <c r="L885" s="208"/>
      <c r="M885" s="208"/>
      <c r="N885" s="207" t="str">
        <f>IF(V885="","",IF((VLOOKUP(V885,'Tree height category'!$E$2:$F$77,2,FALSE))=0,"",(VLOOKUP(V885,'Tree height category'!$E$2:$F$77,2,FALSE))))</f>
        <v/>
      </c>
      <c r="O885" s="207" t="str">
        <f>IF(B885="","",(IF('SEB Sheet'!B$11="","",VLOOKUP('SEB Sheet'!B$11,'IBRA %'!A$4:E$385,4,FALSE))))</f>
        <v/>
      </c>
      <c r="P885" s="27"/>
      <c r="Q885" s="136" t="str">
        <f t="shared" si="152"/>
        <v/>
      </c>
      <c r="R885" s="22">
        <f t="shared" si="153"/>
        <v>0</v>
      </c>
      <c r="S885" s="139" t="str">
        <f t="shared" si="154"/>
        <v/>
      </c>
      <c r="T885" s="39" t="str">
        <f t="shared" si="155"/>
        <v/>
      </c>
      <c r="U885" s="137" t="str">
        <f t="shared" si="156"/>
        <v/>
      </c>
      <c r="V885" s="24" t="str">
        <f>IF(B885="","",VLOOKUP(B885,'Tree height category'!$A$2:$E$83,5,FALSE))</f>
        <v/>
      </c>
      <c r="W885" s="137" t="str">
        <f t="shared" si="161"/>
        <v/>
      </c>
      <c r="X885" s="137" t="str">
        <f t="shared" si="162"/>
        <v/>
      </c>
      <c r="Y885" s="23" t="str">
        <f t="shared" si="157"/>
        <v/>
      </c>
      <c r="Z885" s="25" t="str">
        <f t="shared" si="158"/>
        <v/>
      </c>
      <c r="AA885" s="26" t="str">
        <f t="shared" si="159"/>
        <v/>
      </c>
      <c r="AB885" s="221" t="str">
        <f t="shared" si="160"/>
        <v/>
      </c>
      <c r="AC885" s="26" t="str">
        <f>IF(P885="","",('SEB Sheet'!$B$8*(AA885*P885)*(IF(C885="",1,C885))))</f>
        <v/>
      </c>
      <c r="AD885" s="158" t="str">
        <f>IF(P885="","",((AC885/'SEB Sheet'!$B$9*'SEB Sheet'!$B$5/1000*'SEB Sheet'!$B$7*'SEB Sheet'!$B$6))*1.055)</f>
        <v/>
      </c>
      <c r="AE885" s="146"/>
      <c r="AF885" s="146"/>
      <c r="AG885" s="147" t="str">
        <f>IF(B885="","",(VLOOKUP(B885,'Tree height category'!$A$2:$C$83,2,FALSE)))</f>
        <v/>
      </c>
      <c r="AH885" s="148" t="str">
        <f>IF(B885="","",(VLOOKUP(B885,'Tree height category'!$A$2:$C$83,3,FALSE)))</f>
        <v/>
      </c>
      <c r="AI885" s="161"/>
      <c r="AJ885" s="161"/>
      <c r="AK885" s="161"/>
      <c r="AL885" s="162" t="str">
        <f>IF(B885="","",(VLOOKUP(B885,'Tree height category'!$A$2:$G$77,7,FALSE)))</f>
        <v/>
      </c>
      <c r="AM885" s="163"/>
    </row>
    <row r="886" spans="1:39" x14ac:dyDescent="0.25">
      <c r="A886" s="154">
        <f t="shared" si="163"/>
        <v>880</v>
      </c>
      <c r="B886" s="203"/>
      <c r="C886" s="209"/>
      <c r="D886" s="208"/>
      <c r="E886" s="208"/>
      <c r="F886" s="208"/>
      <c r="G886" s="208"/>
      <c r="H886" s="208"/>
      <c r="I886" s="208"/>
      <c r="J886" s="208"/>
      <c r="K886" s="208"/>
      <c r="L886" s="208"/>
      <c r="M886" s="208"/>
      <c r="N886" s="207" t="str">
        <f>IF(V886="","",IF((VLOOKUP(V886,'Tree height category'!$E$2:$F$77,2,FALSE))=0,"",(VLOOKUP(V886,'Tree height category'!$E$2:$F$77,2,FALSE))))</f>
        <v/>
      </c>
      <c r="O886" s="207" t="str">
        <f>IF(B886="","",(IF('SEB Sheet'!B$11="","",VLOOKUP('SEB Sheet'!B$11,'IBRA %'!A$4:E$385,4,FALSE))))</f>
        <v/>
      </c>
      <c r="P886" s="27"/>
      <c r="Q886" s="136" t="str">
        <f t="shared" si="152"/>
        <v/>
      </c>
      <c r="R886" s="22">
        <f t="shared" si="153"/>
        <v>0</v>
      </c>
      <c r="S886" s="139" t="str">
        <f t="shared" si="154"/>
        <v/>
      </c>
      <c r="T886" s="39" t="str">
        <f t="shared" si="155"/>
        <v/>
      </c>
      <c r="U886" s="137" t="str">
        <f t="shared" si="156"/>
        <v/>
      </c>
      <c r="V886" s="24" t="str">
        <f>IF(B886="","",VLOOKUP(B886,'Tree height category'!$A$2:$E$83,5,FALSE))</f>
        <v/>
      </c>
      <c r="W886" s="137" t="str">
        <f t="shared" si="161"/>
        <v/>
      </c>
      <c r="X886" s="137" t="str">
        <f t="shared" si="162"/>
        <v/>
      </c>
      <c r="Y886" s="23" t="str">
        <f t="shared" si="157"/>
        <v/>
      </c>
      <c r="Z886" s="25" t="str">
        <f t="shared" si="158"/>
        <v/>
      </c>
      <c r="AA886" s="26" t="str">
        <f t="shared" si="159"/>
        <v/>
      </c>
      <c r="AB886" s="221" t="str">
        <f t="shared" si="160"/>
        <v/>
      </c>
      <c r="AC886" s="26" t="str">
        <f>IF(P886="","",('SEB Sheet'!$B$8*(AA886*P886)*(IF(C886="",1,C886))))</f>
        <v/>
      </c>
      <c r="AD886" s="158" t="str">
        <f>IF(P886="","",((AC886/'SEB Sheet'!$B$9*'SEB Sheet'!$B$5/1000*'SEB Sheet'!$B$7*'SEB Sheet'!$B$6))*1.055)</f>
        <v/>
      </c>
      <c r="AE886" s="146"/>
      <c r="AF886" s="146"/>
      <c r="AG886" s="147" t="str">
        <f>IF(B886="","",(VLOOKUP(B886,'Tree height category'!$A$2:$C$83,2,FALSE)))</f>
        <v/>
      </c>
      <c r="AH886" s="148" t="str">
        <f>IF(B886="","",(VLOOKUP(B886,'Tree height category'!$A$2:$C$83,3,FALSE)))</f>
        <v/>
      </c>
      <c r="AI886" s="161"/>
      <c r="AJ886" s="161"/>
      <c r="AK886" s="161"/>
      <c r="AL886" s="162" t="str">
        <f>IF(B886="","",(VLOOKUP(B886,'Tree height category'!$A$2:$G$77,7,FALSE)))</f>
        <v/>
      </c>
      <c r="AM886" s="163"/>
    </row>
    <row r="887" spans="1:39" x14ac:dyDescent="0.25">
      <c r="A887" s="154">
        <f t="shared" si="163"/>
        <v>881</v>
      </c>
      <c r="B887" s="203"/>
      <c r="C887" s="209"/>
      <c r="D887" s="208"/>
      <c r="E887" s="208"/>
      <c r="F887" s="208"/>
      <c r="G887" s="208"/>
      <c r="H887" s="208"/>
      <c r="I887" s="208"/>
      <c r="J887" s="208"/>
      <c r="K887" s="208"/>
      <c r="L887" s="208"/>
      <c r="M887" s="208"/>
      <c r="N887" s="207" t="str">
        <f>IF(V887="","",IF((VLOOKUP(V887,'Tree height category'!$E$2:$F$77,2,FALSE))=0,"",(VLOOKUP(V887,'Tree height category'!$E$2:$F$77,2,FALSE))))</f>
        <v/>
      </c>
      <c r="O887" s="207" t="str">
        <f>IF(B887="","",(IF('SEB Sheet'!B$11="","",VLOOKUP('SEB Sheet'!B$11,'IBRA %'!A$4:E$385,4,FALSE))))</f>
        <v/>
      </c>
      <c r="P887" s="27"/>
      <c r="Q887" s="136" t="str">
        <f t="shared" si="152"/>
        <v/>
      </c>
      <c r="R887" s="22">
        <f t="shared" si="153"/>
        <v>0</v>
      </c>
      <c r="S887" s="139" t="str">
        <f t="shared" si="154"/>
        <v/>
      </c>
      <c r="T887" s="39" t="str">
        <f t="shared" si="155"/>
        <v/>
      </c>
      <c r="U887" s="137" t="str">
        <f t="shared" si="156"/>
        <v/>
      </c>
      <c r="V887" s="24" t="str">
        <f>IF(B887="","",VLOOKUP(B887,'Tree height category'!$A$2:$E$83,5,FALSE))</f>
        <v/>
      </c>
      <c r="W887" s="137" t="str">
        <f t="shared" si="161"/>
        <v/>
      </c>
      <c r="X887" s="137" t="str">
        <f t="shared" si="162"/>
        <v/>
      </c>
      <c r="Y887" s="23" t="str">
        <f t="shared" si="157"/>
        <v/>
      </c>
      <c r="Z887" s="25" t="str">
        <f t="shared" si="158"/>
        <v/>
      </c>
      <c r="AA887" s="26" t="str">
        <f t="shared" si="159"/>
        <v/>
      </c>
      <c r="AB887" s="221" t="str">
        <f t="shared" si="160"/>
        <v/>
      </c>
      <c r="AC887" s="26" t="str">
        <f>IF(P887="","",('SEB Sheet'!$B$8*(AA887*P887)*(IF(C887="",1,C887))))</f>
        <v/>
      </c>
      <c r="AD887" s="158" t="str">
        <f>IF(P887="","",((AC887/'SEB Sheet'!$B$9*'SEB Sheet'!$B$5/1000*'SEB Sheet'!$B$7*'SEB Sheet'!$B$6))*1.055)</f>
        <v/>
      </c>
      <c r="AE887" s="146"/>
      <c r="AF887" s="146"/>
      <c r="AG887" s="147" t="str">
        <f>IF(B887="","",(VLOOKUP(B887,'Tree height category'!$A$2:$C$83,2,FALSE)))</f>
        <v/>
      </c>
      <c r="AH887" s="148" t="str">
        <f>IF(B887="","",(VLOOKUP(B887,'Tree height category'!$A$2:$C$83,3,FALSE)))</f>
        <v/>
      </c>
      <c r="AI887" s="161"/>
      <c r="AJ887" s="161"/>
      <c r="AK887" s="161"/>
      <c r="AL887" s="162" t="str">
        <f>IF(B887="","",(VLOOKUP(B887,'Tree height category'!$A$2:$G$77,7,FALSE)))</f>
        <v/>
      </c>
      <c r="AM887" s="163"/>
    </row>
    <row r="888" spans="1:39" x14ac:dyDescent="0.25">
      <c r="A888" s="154">
        <f t="shared" si="163"/>
        <v>882</v>
      </c>
      <c r="B888" s="203"/>
      <c r="C888" s="209"/>
      <c r="D888" s="208"/>
      <c r="E888" s="208"/>
      <c r="F888" s="208"/>
      <c r="G888" s="208"/>
      <c r="H888" s="208"/>
      <c r="I888" s="208"/>
      <c r="J888" s="208"/>
      <c r="K888" s="208"/>
      <c r="L888" s="208"/>
      <c r="M888" s="208"/>
      <c r="N888" s="207" t="str">
        <f>IF(V888="","",IF((VLOOKUP(V888,'Tree height category'!$E$2:$F$77,2,FALSE))=0,"",(VLOOKUP(V888,'Tree height category'!$E$2:$F$77,2,FALSE))))</f>
        <v/>
      </c>
      <c r="O888" s="207" t="str">
        <f>IF(B888="","",(IF('SEB Sheet'!B$11="","",VLOOKUP('SEB Sheet'!B$11,'IBRA %'!A$4:E$385,4,FALSE))))</f>
        <v/>
      </c>
      <c r="P888" s="27"/>
      <c r="Q888" s="136" t="str">
        <f t="shared" si="152"/>
        <v/>
      </c>
      <c r="R888" s="22">
        <f t="shared" si="153"/>
        <v>0</v>
      </c>
      <c r="S888" s="139" t="str">
        <f t="shared" si="154"/>
        <v/>
      </c>
      <c r="T888" s="39" t="str">
        <f t="shared" si="155"/>
        <v/>
      </c>
      <c r="U888" s="137" t="str">
        <f t="shared" si="156"/>
        <v/>
      </c>
      <c r="V888" s="24" t="str">
        <f>IF(B888="","",VLOOKUP(B888,'Tree height category'!$A$2:$E$83,5,FALSE))</f>
        <v/>
      </c>
      <c r="W888" s="137" t="str">
        <f t="shared" si="161"/>
        <v/>
      </c>
      <c r="X888" s="137" t="str">
        <f t="shared" si="162"/>
        <v/>
      </c>
      <c r="Y888" s="23" t="str">
        <f t="shared" si="157"/>
        <v/>
      </c>
      <c r="Z888" s="25" t="str">
        <f t="shared" si="158"/>
        <v/>
      </c>
      <c r="AA888" s="26" t="str">
        <f t="shared" si="159"/>
        <v/>
      </c>
      <c r="AB888" s="221" t="str">
        <f t="shared" si="160"/>
        <v/>
      </c>
      <c r="AC888" s="26" t="str">
        <f>IF(P888="","",('SEB Sheet'!$B$8*(AA888*P888)*(IF(C888="",1,C888))))</f>
        <v/>
      </c>
      <c r="AD888" s="158" t="str">
        <f>IF(P888="","",((AC888/'SEB Sheet'!$B$9*'SEB Sheet'!$B$5/1000*'SEB Sheet'!$B$7*'SEB Sheet'!$B$6))*1.055)</f>
        <v/>
      </c>
      <c r="AE888" s="146"/>
      <c r="AF888" s="146"/>
      <c r="AG888" s="147" t="str">
        <f>IF(B888="","",(VLOOKUP(B888,'Tree height category'!$A$2:$C$83,2,FALSE)))</f>
        <v/>
      </c>
      <c r="AH888" s="148" t="str">
        <f>IF(B888="","",(VLOOKUP(B888,'Tree height category'!$A$2:$C$83,3,FALSE)))</f>
        <v/>
      </c>
      <c r="AI888" s="161"/>
      <c r="AJ888" s="161"/>
      <c r="AK888" s="161"/>
      <c r="AL888" s="162" t="str">
        <f>IF(B888="","",(VLOOKUP(B888,'Tree height category'!$A$2:$G$77,7,FALSE)))</f>
        <v/>
      </c>
      <c r="AM888" s="163"/>
    </row>
    <row r="889" spans="1:39" x14ac:dyDescent="0.25">
      <c r="A889" s="154">
        <f t="shared" si="163"/>
        <v>883</v>
      </c>
      <c r="B889" s="203"/>
      <c r="C889" s="209"/>
      <c r="D889" s="208"/>
      <c r="E889" s="208"/>
      <c r="F889" s="208"/>
      <c r="G889" s="208"/>
      <c r="H889" s="208"/>
      <c r="I889" s="208"/>
      <c r="J889" s="208"/>
      <c r="K889" s="208"/>
      <c r="L889" s="208"/>
      <c r="M889" s="208"/>
      <c r="N889" s="207" t="str">
        <f>IF(V889="","",IF((VLOOKUP(V889,'Tree height category'!$E$2:$F$77,2,FALSE))=0,"",(VLOOKUP(V889,'Tree height category'!$E$2:$F$77,2,FALSE))))</f>
        <v/>
      </c>
      <c r="O889" s="207" t="str">
        <f>IF(B889="","",(IF('SEB Sheet'!B$11="","",VLOOKUP('SEB Sheet'!B$11,'IBRA %'!A$4:E$385,4,FALSE))))</f>
        <v/>
      </c>
      <c r="P889" s="27"/>
      <c r="Q889" s="136" t="str">
        <f t="shared" si="152"/>
        <v/>
      </c>
      <c r="R889" s="22">
        <f t="shared" si="153"/>
        <v>0</v>
      </c>
      <c r="S889" s="139" t="str">
        <f t="shared" si="154"/>
        <v/>
      </c>
      <c r="T889" s="39" t="str">
        <f t="shared" si="155"/>
        <v/>
      </c>
      <c r="U889" s="137" t="str">
        <f t="shared" si="156"/>
        <v/>
      </c>
      <c r="V889" s="24" t="str">
        <f>IF(B889="","",VLOOKUP(B889,'Tree height category'!$A$2:$E$83,5,FALSE))</f>
        <v/>
      </c>
      <c r="W889" s="137" t="str">
        <f t="shared" si="161"/>
        <v/>
      </c>
      <c r="X889" s="137" t="str">
        <f t="shared" si="162"/>
        <v/>
      </c>
      <c r="Y889" s="23" t="str">
        <f t="shared" si="157"/>
        <v/>
      </c>
      <c r="Z889" s="25" t="str">
        <f t="shared" si="158"/>
        <v/>
      </c>
      <c r="AA889" s="26" t="str">
        <f t="shared" si="159"/>
        <v/>
      </c>
      <c r="AB889" s="221" t="str">
        <f t="shared" si="160"/>
        <v/>
      </c>
      <c r="AC889" s="26" t="str">
        <f>IF(P889="","",('SEB Sheet'!$B$8*(AA889*P889)*(IF(C889="",1,C889))))</f>
        <v/>
      </c>
      <c r="AD889" s="158" t="str">
        <f>IF(P889="","",((AC889/'SEB Sheet'!$B$9*'SEB Sheet'!$B$5/1000*'SEB Sheet'!$B$7*'SEB Sheet'!$B$6))*1.055)</f>
        <v/>
      </c>
      <c r="AE889" s="146"/>
      <c r="AF889" s="146"/>
      <c r="AG889" s="147" t="str">
        <f>IF(B889="","",(VLOOKUP(B889,'Tree height category'!$A$2:$C$83,2,FALSE)))</f>
        <v/>
      </c>
      <c r="AH889" s="148" t="str">
        <f>IF(B889="","",(VLOOKUP(B889,'Tree height category'!$A$2:$C$83,3,FALSE)))</f>
        <v/>
      </c>
      <c r="AI889" s="161"/>
      <c r="AJ889" s="161"/>
      <c r="AK889" s="161"/>
      <c r="AL889" s="162" t="str">
        <f>IF(B889="","",(VLOOKUP(B889,'Tree height category'!$A$2:$G$77,7,FALSE)))</f>
        <v/>
      </c>
      <c r="AM889" s="163"/>
    </row>
    <row r="890" spans="1:39" x14ac:dyDescent="0.25">
      <c r="A890" s="154">
        <f t="shared" si="163"/>
        <v>884</v>
      </c>
      <c r="B890" s="203"/>
      <c r="C890" s="209"/>
      <c r="D890" s="208"/>
      <c r="E890" s="208"/>
      <c r="F890" s="208"/>
      <c r="G890" s="208"/>
      <c r="H890" s="208"/>
      <c r="I890" s="208"/>
      <c r="J890" s="208"/>
      <c r="K890" s="208"/>
      <c r="L890" s="208"/>
      <c r="M890" s="208"/>
      <c r="N890" s="207" t="str">
        <f>IF(V890="","",IF((VLOOKUP(V890,'Tree height category'!$E$2:$F$77,2,FALSE))=0,"",(VLOOKUP(V890,'Tree height category'!$E$2:$F$77,2,FALSE))))</f>
        <v/>
      </c>
      <c r="O890" s="207" t="str">
        <f>IF(B890="","",(IF('SEB Sheet'!B$11="","",VLOOKUP('SEB Sheet'!B$11,'IBRA %'!A$4:E$385,4,FALSE))))</f>
        <v/>
      </c>
      <c r="P890" s="27"/>
      <c r="Q890" s="136" t="str">
        <f t="shared" si="152"/>
        <v/>
      </c>
      <c r="R890" s="22">
        <f t="shared" si="153"/>
        <v>0</v>
      </c>
      <c r="S890" s="139" t="str">
        <f t="shared" si="154"/>
        <v/>
      </c>
      <c r="T890" s="39" t="str">
        <f t="shared" si="155"/>
        <v/>
      </c>
      <c r="U890" s="137" t="str">
        <f t="shared" si="156"/>
        <v/>
      </c>
      <c r="V890" s="24" t="str">
        <f>IF(B890="","",VLOOKUP(B890,'Tree height category'!$A$2:$E$83,5,FALSE))</f>
        <v/>
      </c>
      <c r="W890" s="137" t="str">
        <f t="shared" si="161"/>
        <v/>
      </c>
      <c r="X890" s="137" t="str">
        <f t="shared" si="162"/>
        <v/>
      </c>
      <c r="Y890" s="23" t="str">
        <f t="shared" si="157"/>
        <v/>
      </c>
      <c r="Z890" s="25" t="str">
        <f t="shared" si="158"/>
        <v/>
      </c>
      <c r="AA890" s="26" t="str">
        <f t="shared" si="159"/>
        <v/>
      </c>
      <c r="AB890" s="221" t="str">
        <f t="shared" si="160"/>
        <v/>
      </c>
      <c r="AC890" s="26" t="str">
        <f>IF(P890="","",('SEB Sheet'!$B$8*(AA890*P890)*(IF(C890="",1,C890))))</f>
        <v/>
      </c>
      <c r="AD890" s="158" t="str">
        <f>IF(P890="","",((AC890/'SEB Sheet'!$B$9*'SEB Sheet'!$B$5/1000*'SEB Sheet'!$B$7*'SEB Sheet'!$B$6))*1.055)</f>
        <v/>
      </c>
      <c r="AE890" s="146"/>
      <c r="AF890" s="146"/>
      <c r="AG890" s="147" t="str">
        <f>IF(B890="","",(VLOOKUP(B890,'Tree height category'!$A$2:$C$83,2,FALSE)))</f>
        <v/>
      </c>
      <c r="AH890" s="148" t="str">
        <f>IF(B890="","",(VLOOKUP(B890,'Tree height category'!$A$2:$C$83,3,FALSE)))</f>
        <v/>
      </c>
      <c r="AI890" s="161"/>
      <c r="AJ890" s="161"/>
      <c r="AK890" s="161"/>
      <c r="AL890" s="162" t="str">
        <f>IF(B890="","",(VLOOKUP(B890,'Tree height category'!$A$2:$G$77,7,FALSE)))</f>
        <v/>
      </c>
      <c r="AM890" s="163"/>
    </row>
    <row r="891" spans="1:39" x14ac:dyDescent="0.25">
      <c r="A891" s="154">
        <f t="shared" si="163"/>
        <v>885</v>
      </c>
      <c r="B891" s="203"/>
      <c r="C891" s="209"/>
      <c r="D891" s="208"/>
      <c r="E891" s="208"/>
      <c r="F891" s="208"/>
      <c r="G891" s="208"/>
      <c r="H891" s="208"/>
      <c r="I891" s="208"/>
      <c r="J891" s="208"/>
      <c r="K891" s="208"/>
      <c r="L891" s="208"/>
      <c r="M891" s="208"/>
      <c r="N891" s="207" t="str">
        <f>IF(V891="","",IF((VLOOKUP(V891,'Tree height category'!$E$2:$F$77,2,FALSE))=0,"",(VLOOKUP(V891,'Tree height category'!$E$2:$F$77,2,FALSE))))</f>
        <v/>
      </c>
      <c r="O891" s="207" t="str">
        <f>IF(B891="","",(IF('SEB Sheet'!B$11="","",VLOOKUP('SEB Sheet'!B$11,'IBRA %'!A$4:E$385,4,FALSE))))</f>
        <v/>
      </c>
      <c r="P891" s="27"/>
      <c r="Q891" s="136" t="str">
        <f t="shared" si="152"/>
        <v/>
      </c>
      <c r="R891" s="22">
        <f t="shared" si="153"/>
        <v>0</v>
      </c>
      <c r="S891" s="139" t="str">
        <f t="shared" si="154"/>
        <v/>
      </c>
      <c r="T891" s="39" t="str">
        <f t="shared" si="155"/>
        <v/>
      </c>
      <c r="U891" s="137" t="str">
        <f t="shared" si="156"/>
        <v/>
      </c>
      <c r="V891" s="24" t="str">
        <f>IF(B891="","",VLOOKUP(B891,'Tree height category'!$A$2:$E$83,5,FALSE))</f>
        <v/>
      </c>
      <c r="W891" s="137" t="str">
        <f t="shared" si="161"/>
        <v/>
      </c>
      <c r="X891" s="137" t="str">
        <f t="shared" si="162"/>
        <v/>
      </c>
      <c r="Y891" s="23" t="str">
        <f t="shared" si="157"/>
        <v/>
      </c>
      <c r="Z891" s="25" t="str">
        <f t="shared" si="158"/>
        <v/>
      </c>
      <c r="AA891" s="26" t="str">
        <f t="shared" si="159"/>
        <v/>
      </c>
      <c r="AB891" s="221" t="str">
        <f t="shared" si="160"/>
        <v/>
      </c>
      <c r="AC891" s="26" t="str">
        <f>IF(P891="","",('SEB Sheet'!$B$8*(AA891*P891)*(IF(C891="",1,C891))))</f>
        <v/>
      </c>
      <c r="AD891" s="158" t="str">
        <f>IF(P891="","",((AC891/'SEB Sheet'!$B$9*'SEB Sheet'!$B$5/1000*'SEB Sheet'!$B$7*'SEB Sheet'!$B$6))*1.055)</f>
        <v/>
      </c>
      <c r="AE891" s="146"/>
      <c r="AF891" s="146"/>
      <c r="AG891" s="147" t="str">
        <f>IF(B891="","",(VLOOKUP(B891,'Tree height category'!$A$2:$C$83,2,FALSE)))</f>
        <v/>
      </c>
      <c r="AH891" s="148" t="str">
        <f>IF(B891="","",(VLOOKUP(B891,'Tree height category'!$A$2:$C$83,3,FALSE)))</f>
        <v/>
      </c>
      <c r="AI891" s="161"/>
      <c r="AJ891" s="161"/>
      <c r="AK891" s="161"/>
      <c r="AL891" s="162" t="str">
        <f>IF(B891="","",(VLOOKUP(B891,'Tree height category'!$A$2:$G$77,7,FALSE)))</f>
        <v/>
      </c>
      <c r="AM891" s="163"/>
    </row>
    <row r="892" spans="1:39" x14ac:dyDescent="0.25">
      <c r="A892" s="154">
        <f t="shared" si="163"/>
        <v>886</v>
      </c>
      <c r="B892" s="203"/>
      <c r="C892" s="209"/>
      <c r="D892" s="208"/>
      <c r="E892" s="208"/>
      <c r="F892" s="208"/>
      <c r="G892" s="208"/>
      <c r="H892" s="208"/>
      <c r="I892" s="208"/>
      <c r="J892" s="208"/>
      <c r="K892" s="208"/>
      <c r="L892" s="208"/>
      <c r="M892" s="208"/>
      <c r="N892" s="207" t="str">
        <f>IF(V892="","",IF((VLOOKUP(V892,'Tree height category'!$E$2:$F$77,2,FALSE))=0,"",(VLOOKUP(V892,'Tree height category'!$E$2:$F$77,2,FALSE))))</f>
        <v/>
      </c>
      <c r="O892" s="207" t="str">
        <f>IF(B892="","",(IF('SEB Sheet'!B$11="","",VLOOKUP('SEB Sheet'!B$11,'IBRA %'!A$4:E$385,4,FALSE))))</f>
        <v/>
      </c>
      <c r="P892" s="27"/>
      <c r="Q892" s="136" t="str">
        <f t="shared" si="152"/>
        <v/>
      </c>
      <c r="R892" s="22">
        <f t="shared" si="153"/>
        <v>0</v>
      </c>
      <c r="S892" s="139" t="str">
        <f t="shared" si="154"/>
        <v/>
      </c>
      <c r="T892" s="39" t="str">
        <f t="shared" si="155"/>
        <v/>
      </c>
      <c r="U892" s="137" t="str">
        <f t="shared" si="156"/>
        <v/>
      </c>
      <c r="V892" s="24" t="str">
        <f>IF(B892="","",VLOOKUP(B892,'Tree height category'!$A$2:$E$83,5,FALSE))</f>
        <v/>
      </c>
      <c r="W892" s="137" t="str">
        <f t="shared" si="161"/>
        <v/>
      </c>
      <c r="X892" s="137" t="str">
        <f t="shared" si="162"/>
        <v/>
      </c>
      <c r="Y892" s="23" t="str">
        <f t="shared" si="157"/>
        <v/>
      </c>
      <c r="Z892" s="25" t="str">
        <f t="shared" si="158"/>
        <v/>
      </c>
      <c r="AA892" s="26" t="str">
        <f t="shared" si="159"/>
        <v/>
      </c>
      <c r="AB892" s="221" t="str">
        <f t="shared" si="160"/>
        <v/>
      </c>
      <c r="AC892" s="26" t="str">
        <f>IF(P892="","",('SEB Sheet'!$B$8*(AA892*P892)*(IF(C892="",1,C892))))</f>
        <v/>
      </c>
      <c r="AD892" s="158" t="str">
        <f>IF(P892="","",((AC892/'SEB Sheet'!$B$9*'SEB Sheet'!$B$5/1000*'SEB Sheet'!$B$7*'SEB Sheet'!$B$6))*1.055)</f>
        <v/>
      </c>
      <c r="AE892" s="146"/>
      <c r="AF892" s="146"/>
      <c r="AG892" s="147" t="str">
        <f>IF(B892="","",(VLOOKUP(B892,'Tree height category'!$A$2:$C$83,2,FALSE)))</f>
        <v/>
      </c>
      <c r="AH892" s="148" t="str">
        <f>IF(B892="","",(VLOOKUP(B892,'Tree height category'!$A$2:$C$83,3,FALSE)))</f>
        <v/>
      </c>
      <c r="AI892" s="161"/>
      <c r="AJ892" s="161"/>
      <c r="AK892" s="161"/>
      <c r="AL892" s="162" t="str">
        <f>IF(B892="","",(VLOOKUP(B892,'Tree height category'!$A$2:$G$77,7,FALSE)))</f>
        <v/>
      </c>
      <c r="AM892" s="163"/>
    </row>
    <row r="893" spans="1:39" x14ac:dyDescent="0.25">
      <c r="A893" s="154">
        <f t="shared" si="163"/>
        <v>887</v>
      </c>
      <c r="B893" s="203"/>
      <c r="C893" s="209"/>
      <c r="D893" s="208"/>
      <c r="E893" s="208"/>
      <c r="F893" s="208"/>
      <c r="G893" s="208"/>
      <c r="H893" s="208"/>
      <c r="I893" s="208"/>
      <c r="J893" s="208"/>
      <c r="K893" s="208"/>
      <c r="L893" s="208"/>
      <c r="M893" s="208"/>
      <c r="N893" s="207" t="str">
        <f>IF(V893="","",IF((VLOOKUP(V893,'Tree height category'!$E$2:$F$77,2,FALSE))=0,"",(VLOOKUP(V893,'Tree height category'!$E$2:$F$77,2,FALSE))))</f>
        <v/>
      </c>
      <c r="O893" s="207" t="str">
        <f>IF(B893="","",(IF('SEB Sheet'!B$11="","",VLOOKUP('SEB Sheet'!B$11,'IBRA %'!A$4:E$385,4,FALSE))))</f>
        <v/>
      </c>
      <c r="P893" s="27"/>
      <c r="Q893" s="136" t="str">
        <f t="shared" si="152"/>
        <v/>
      </c>
      <c r="R893" s="22">
        <f t="shared" si="153"/>
        <v>0</v>
      </c>
      <c r="S893" s="139" t="str">
        <f t="shared" si="154"/>
        <v/>
      </c>
      <c r="T893" s="39" t="str">
        <f t="shared" si="155"/>
        <v/>
      </c>
      <c r="U893" s="137" t="str">
        <f t="shared" si="156"/>
        <v/>
      </c>
      <c r="V893" s="24" t="str">
        <f>IF(B893="","",VLOOKUP(B893,'Tree height category'!$A$2:$E$83,5,FALSE))</f>
        <v/>
      </c>
      <c r="W893" s="137" t="str">
        <f t="shared" si="161"/>
        <v/>
      </c>
      <c r="X893" s="137" t="str">
        <f t="shared" si="162"/>
        <v/>
      </c>
      <c r="Y893" s="23" t="str">
        <f t="shared" si="157"/>
        <v/>
      </c>
      <c r="Z893" s="25" t="str">
        <f t="shared" si="158"/>
        <v/>
      </c>
      <c r="AA893" s="26" t="str">
        <f t="shared" si="159"/>
        <v/>
      </c>
      <c r="AB893" s="221" t="str">
        <f t="shared" si="160"/>
        <v/>
      </c>
      <c r="AC893" s="26" t="str">
        <f>IF(P893="","",('SEB Sheet'!$B$8*(AA893*P893)*(IF(C893="",1,C893))))</f>
        <v/>
      </c>
      <c r="AD893" s="158" t="str">
        <f>IF(P893="","",((AC893/'SEB Sheet'!$B$9*'SEB Sheet'!$B$5/1000*'SEB Sheet'!$B$7*'SEB Sheet'!$B$6))*1.055)</f>
        <v/>
      </c>
      <c r="AE893" s="146"/>
      <c r="AF893" s="146"/>
      <c r="AG893" s="147" t="str">
        <f>IF(B893="","",(VLOOKUP(B893,'Tree height category'!$A$2:$C$83,2,FALSE)))</f>
        <v/>
      </c>
      <c r="AH893" s="148" t="str">
        <f>IF(B893="","",(VLOOKUP(B893,'Tree height category'!$A$2:$C$83,3,FALSE)))</f>
        <v/>
      </c>
      <c r="AI893" s="161"/>
      <c r="AJ893" s="161"/>
      <c r="AK893" s="161"/>
      <c r="AL893" s="162" t="str">
        <f>IF(B893="","",(VLOOKUP(B893,'Tree height category'!$A$2:$G$77,7,FALSE)))</f>
        <v/>
      </c>
      <c r="AM893" s="163"/>
    </row>
    <row r="894" spans="1:39" x14ac:dyDescent="0.25">
      <c r="A894" s="154">
        <f t="shared" si="163"/>
        <v>888</v>
      </c>
      <c r="B894" s="203"/>
      <c r="C894" s="209"/>
      <c r="D894" s="208"/>
      <c r="E894" s="208"/>
      <c r="F894" s="208"/>
      <c r="G894" s="208"/>
      <c r="H894" s="208"/>
      <c r="I894" s="208"/>
      <c r="J894" s="208"/>
      <c r="K894" s="208"/>
      <c r="L894" s="208"/>
      <c r="M894" s="208"/>
      <c r="N894" s="207" t="str">
        <f>IF(V894="","",IF((VLOOKUP(V894,'Tree height category'!$E$2:$F$77,2,FALSE))=0,"",(VLOOKUP(V894,'Tree height category'!$E$2:$F$77,2,FALSE))))</f>
        <v/>
      </c>
      <c r="O894" s="207" t="str">
        <f>IF(B894="","",(IF('SEB Sheet'!B$11="","",VLOOKUP('SEB Sheet'!B$11,'IBRA %'!A$4:E$385,4,FALSE))))</f>
        <v/>
      </c>
      <c r="P894" s="27"/>
      <c r="Q894" s="136" t="str">
        <f t="shared" si="152"/>
        <v/>
      </c>
      <c r="R894" s="22">
        <f t="shared" si="153"/>
        <v>0</v>
      </c>
      <c r="S894" s="139" t="str">
        <f t="shared" si="154"/>
        <v/>
      </c>
      <c r="T894" s="39" t="str">
        <f t="shared" si="155"/>
        <v/>
      </c>
      <c r="U894" s="137" t="str">
        <f t="shared" si="156"/>
        <v/>
      </c>
      <c r="V894" s="24" t="str">
        <f>IF(B894="","",VLOOKUP(B894,'Tree height category'!$A$2:$E$83,5,FALSE))</f>
        <v/>
      </c>
      <c r="W894" s="137" t="str">
        <f t="shared" si="161"/>
        <v/>
      </c>
      <c r="X894" s="137" t="str">
        <f t="shared" si="162"/>
        <v/>
      </c>
      <c r="Y894" s="23" t="str">
        <f t="shared" si="157"/>
        <v/>
      </c>
      <c r="Z894" s="25" t="str">
        <f t="shared" si="158"/>
        <v/>
      </c>
      <c r="AA894" s="26" t="str">
        <f t="shared" si="159"/>
        <v/>
      </c>
      <c r="AB894" s="221" t="str">
        <f t="shared" si="160"/>
        <v/>
      </c>
      <c r="AC894" s="26" t="str">
        <f>IF(P894="","",('SEB Sheet'!$B$8*(AA894*P894)*(IF(C894="",1,C894))))</f>
        <v/>
      </c>
      <c r="AD894" s="158" t="str">
        <f>IF(P894="","",((AC894/'SEB Sheet'!$B$9*'SEB Sheet'!$B$5/1000*'SEB Sheet'!$B$7*'SEB Sheet'!$B$6))*1.055)</f>
        <v/>
      </c>
      <c r="AE894" s="146"/>
      <c r="AF894" s="146"/>
      <c r="AG894" s="147" t="str">
        <f>IF(B894="","",(VLOOKUP(B894,'Tree height category'!$A$2:$C$83,2,FALSE)))</f>
        <v/>
      </c>
      <c r="AH894" s="148" t="str">
        <f>IF(B894="","",(VLOOKUP(B894,'Tree height category'!$A$2:$C$83,3,FALSE)))</f>
        <v/>
      </c>
      <c r="AI894" s="161"/>
      <c r="AJ894" s="161"/>
      <c r="AK894" s="161"/>
      <c r="AL894" s="162" t="str">
        <f>IF(B894="","",(VLOOKUP(B894,'Tree height category'!$A$2:$G$77,7,FALSE)))</f>
        <v/>
      </c>
      <c r="AM894" s="163"/>
    </row>
    <row r="895" spans="1:39" x14ac:dyDescent="0.25">
      <c r="A895" s="154">
        <f t="shared" si="163"/>
        <v>889</v>
      </c>
      <c r="B895" s="203"/>
      <c r="C895" s="209"/>
      <c r="D895" s="208"/>
      <c r="E895" s="208"/>
      <c r="F895" s="208"/>
      <c r="G895" s="208"/>
      <c r="H895" s="208"/>
      <c r="I895" s="208"/>
      <c r="J895" s="208"/>
      <c r="K895" s="208"/>
      <c r="L895" s="208"/>
      <c r="M895" s="208"/>
      <c r="N895" s="207" t="str">
        <f>IF(V895="","",IF((VLOOKUP(V895,'Tree height category'!$E$2:$F$77,2,FALSE))=0,"",(VLOOKUP(V895,'Tree height category'!$E$2:$F$77,2,FALSE))))</f>
        <v/>
      </c>
      <c r="O895" s="207" t="str">
        <f>IF(B895="","",(IF('SEB Sheet'!B$11="","",VLOOKUP('SEB Sheet'!B$11,'IBRA %'!A$4:E$385,4,FALSE))))</f>
        <v/>
      </c>
      <c r="P895" s="27"/>
      <c r="Q895" s="136" t="str">
        <f t="shared" si="152"/>
        <v/>
      </c>
      <c r="R895" s="22">
        <f t="shared" si="153"/>
        <v>0</v>
      </c>
      <c r="S895" s="139" t="str">
        <f t="shared" si="154"/>
        <v/>
      </c>
      <c r="T895" s="39" t="str">
        <f t="shared" si="155"/>
        <v/>
      </c>
      <c r="U895" s="137" t="str">
        <f t="shared" si="156"/>
        <v/>
      </c>
      <c r="V895" s="24" t="str">
        <f>IF(B895="","",VLOOKUP(B895,'Tree height category'!$A$2:$E$83,5,FALSE))</f>
        <v/>
      </c>
      <c r="W895" s="137" t="str">
        <f t="shared" si="161"/>
        <v/>
      </c>
      <c r="X895" s="137" t="str">
        <f t="shared" si="162"/>
        <v/>
      </c>
      <c r="Y895" s="23" t="str">
        <f t="shared" si="157"/>
        <v/>
      </c>
      <c r="Z895" s="25" t="str">
        <f t="shared" si="158"/>
        <v/>
      </c>
      <c r="AA895" s="26" t="str">
        <f t="shared" si="159"/>
        <v/>
      </c>
      <c r="AB895" s="221" t="str">
        <f t="shared" si="160"/>
        <v/>
      </c>
      <c r="AC895" s="26" t="str">
        <f>IF(P895="","",('SEB Sheet'!$B$8*(AA895*P895)*(IF(C895="",1,C895))))</f>
        <v/>
      </c>
      <c r="AD895" s="158" t="str">
        <f>IF(P895="","",((AC895/'SEB Sheet'!$B$9*'SEB Sheet'!$B$5/1000*'SEB Sheet'!$B$7*'SEB Sheet'!$B$6))*1.055)</f>
        <v/>
      </c>
      <c r="AE895" s="146"/>
      <c r="AF895" s="146"/>
      <c r="AG895" s="147" t="str">
        <f>IF(B895="","",(VLOOKUP(B895,'Tree height category'!$A$2:$C$83,2,FALSE)))</f>
        <v/>
      </c>
      <c r="AH895" s="148" t="str">
        <f>IF(B895="","",(VLOOKUP(B895,'Tree height category'!$A$2:$C$83,3,FALSE)))</f>
        <v/>
      </c>
      <c r="AI895" s="161"/>
      <c r="AJ895" s="161"/>
      <c r="AK895" s="161"/>
      <c r="AL895" s="162" t="str">
        <f>IF(B895="","",(VLOOKUP(B895,'Tree height category'!$A$2:$G$77,7,FALSE)))</f>
        <v/>
      </c>
      <c r="AM895" s="163"/>
    </row>
    <row r="896" spans="1:39" x14ac:dyDescent="0.25">
      <c r="A896" s="154">
        <f t="shared" si="163"/>
        <v>890</v>
      </c>
      <c r="B896" s="203"/>
      <c r="C896" s="209"/>
      <c r="D896" s="208"/>
      <c r="E896" s="208"/>
      <c r="F896" s="208"/>
      <c r="G896" s="208"/>
      <c r="H896" s="208"/>
      <c r="I896" s="208"/>
      <c r="J896" s="208"/>
      <c r="K896" s="208"/>
      <c r="L896" s="208"/>
      <c r="M896" s="208"/>
      <c r="N896" s="207" t="str">
        <f>IF(V896="","",IF((VLOOKUP(V896,'Tree height category'!$E$2:$F$77,2,FALSE))=0,"",(VLOOKUP(V896,'Tree height category'!$E$2:$F$77,2,FALSE))))</f>
        <v/>
      </c>
      <c r="O896" s="207" t="str">
        <f>IF(B896="","",(IF('SEB Sheet'!B$11="","",VLOOKUP('SEB Sheet'!B$11,'IBRA %'!A$4:E$385,4,FALSE))))</f>
        <v/>
      </c>
      <c r="P896" s="27"/>
      <c r="Q896" s="136" t="str">
        <f t="shared" si="152"/>
        <v/>
      </c>
      <c r="R896" s="22">
        <f t="shared" si="153"/>
        <v>0</v>
      </c>
      <c r="S896" s="139" t="str">
        <f t="shared" si="154"/>
        <v/>
      </c>
      <c r="T896" s="39" t="str">
        <f t="shared" si="155"/>
        <v/>
      </c>
      <c r="U896" s="137" t="str">
        <f t="shared" si="156"/>
        <v/>
      </c>
      <c r="V896" s="24" t="str">
        <f>IF(B896="","",VLOOKUP(B896,'Tree height category'!$A$2:$E$83,5,FALSE))</f>
        <v/>
      </c>
      <c r="W896" s="137" t="str">
        <f t="shared" si="161"/>
        <v/>
      </c>
      <c r="X896" s="137" t="str">
        <f t="shared" si="162"/>
        <v/>
      </c>
      <c r="Y896" s="23" t="str">
        <f t="shared" si="157"/>
        <v/>
      </c>
      <c r="Z896" s="25" t="str">
        <f t="shared" si="158"/>
        <v/>
      </c>
      <c r="AA896" s="26" t="str">
        <f t="shared" si="159"/>
        <v/>
      </c>
      <c r="AB896" s="221" t="str">
        <f t="shared" si="160"/>
        <v/>
      </c>
      <c r="AC896" s="26" t="str">
        <f>IF(P896="","",('SEB Sheet'!$B$8*(AA896*P896)*(IF(C896="",1,C896))))</f>
        <v/>
      </c>
      <c r="AD896" s="158" t="str">
        <f>IF(P896="","",((AC896/'SEB Sheet'!$B$9*'SEB Sheet'!$B$5/1000*'SEB Sheet'!$B$7*'SEB Sheet'!$B$6))*1.055)</f>
        <v/>
      </c>
      <c r="AE896" s="146"/>
      <c r="AF896" s="146"/>
      <c r="AG896" s="147" t="str">
        <f>IF(B896="","",(VLOOKUP(B896,'Tree height category'!$A$2:$C$83,2,FALSE)))</f>
        <v/>
      </c>
      <c r="AH896" s="148" t="str">
        <f>IF(B896="","",(VLOOKUP(B896,'Tree height category'!$A$2:$C$83,3,FALSE)))</f>
        <v/>
      </c>
      <c r="AI896" s="161"/>
      <c r="AJ896" s="161"/>
      <c r="AK896" s="161"/>
      <c r="AL896" s="162" t="str">
        <f>IF(B896="","",(VLOOKUP(B896,'Tree height category'!$A$2:$G$77,7,FALSE)))</f>
        <v/>
      </c>
      <c r="AM896" s="163"/>
    </row>
    <row r="897" spans="1:39" x14ac:dyDescent="0.25">
      <c r="A897" s="154">
        <f t="shared" si="163"/>
        <v>891</v>
      </c>
      <c r="B897" s="203"/>
      <c r="C897" s="209"/>
      <c r="D897" s="208"/>
      <c r="E897" s="208"/>
      <c r="F897" s="208"/>
      <c r="G897" s="208"/>
      <c r="H897" s="208"/>
      <c r="I897" s="208"/>
      <c r="J897" s="208"/>
      <c r="K897" s="208"/>
      <c r="L897" s="208"/>
      <c r="M897" s="208"/>
      <c r="N897" s="207" t="str">
        <f>IF(V897="","",IF((VLOOKUP(V897,'Tree height category'!$E$2:$F$77,2,FALSE))=0,"",(VLOOKUP(V897,'Tree height category'!$E$2:$F$77,2,FALSE))))</f>
        <v/>
      </c>
      <c r="O897" s="207" t="str">
        <f>IF(B897="","",(IF('SEB Sheet'!B$11="","",VLOOKUP('SEB Sheet'!B$11,'IBRA %'!A$4:E$385,4,FALSE))))</f>
        <v/>
      </c>
      <c r="P897" s="27"/>
      <c r="Q897" s="136" t="str">
        <f t="shared" si="152"/>
        <v/>
      </c>
      <c r="R897" s="22">
        <f t="shared" si="153"/>
        <v>0</v>
      </c>
      <c r="S897" s="139" t="str">
        <f t="shared" si="154"/>
        <v/>
      </c>
      <c r="T897" s="39" t="str">
        <f t="shared" si="155"/>
        <v/>
      </c>
      <c r="U897" s="137" t="str">
        <f t="shared" si="156"/>
        <v/>
      </c>
      <c r="V897" s="24" t="str">
        <f>IF(B897="","",VLOOKUP(B897,'Tree height category'!$A$2:$E$83,5,FALSE))</f>
        <v/>
      </c>
      <c r="W897" s="137" t="str">
        <f t="shared" si="161"/>
        <v/>
      </c>
      <c r="X897" s="137" t="str">
        <f t="shared" si="162"/>
        <v/>
      </c>
      <c r="Y897" s="23" t="str">
        <f t="shared" si="157"/>
        <v/>
      </c>
      <c r="Z897" s="25" t="str">
        <f t="shared" si="158"/>
        <v/>
      </c>
      <c r="AA897" s="26" t="str">
        <f t="shared" si="159"/>
        <v/>
      </c>
      <c r="AB897" s="221" t="str">
        <f t="shared" si="160"/>
        <v/>
      </c>
      <c r="AC897" s="26" t="str">
        <f>IF(P897="","",('SEB Sheet'!$B$8*(AA897*P897)*(IF(C897="",1,C897))))</f>
        <v/>
      </c>
      <c r="AD897" s="158" t="str">
        <f>IF(P897="","",((AC897/'SEB Sheet'!$B$9*'SEB Sheet'!$B$5/1000*'SEB Sheet'!$B$7*'SEB Sheet'!$B$6))*1.055)</f>
        <v/>
      </c>
      <c r="AE897" s="146"/>
      <c r="AF897" s="146"/>
      <c r="AG897" s="147" t="str">
        <f>IF(B897="","",(VLOOKUP(B897,'Tree height category'!$A$2:$C$83,2,FALSE)))</f>
        <v/>
      </c>
      <c r="AH897" s="148" t="str">
        <f>IF(B897="","",(VLOOKUP(B897,'Tree height category'!$A$2:$C$83,3,FALSE)))</f>
        <v/>
      </c>
      <c r="AI897" s="161"/>
      <c r="AJ897" s="161"/>
      <c r="AK897" s="161"/>
      <c r="AL897" s="162" t="str">
        <f>IF(B897="","",(VLOOKUP(B897,'Tree height category'!$A$2:$G$77,7,FALSE)))</f>
        <v/>
      </c>
      <c r="AM897" s="163"/>
    </row>
    <row r="898" spans="1:39" x14ac:dyDescent="0.25">
      <c r="A898" s="154">
        <f t="shared" si="163"/>
        <v>892</v>
      </c>
      <c r="B898" s="203"/>
      <c r="C898" s="209"/>
      <c r="D898" s="208"/>
      <c r="E898" s="208"/>
      <c r="F898" s="208"/>
      <c r="G898" s="208"/>
      <c r="H898" s="208"/>
      <c r="I898" s="208"/>
      <c r="J898" s="208"/>
      <c r="K898" s="208"/>
      <c r="L898" s="208"/>
      <c r="M898" s="208"/>
      <c r="N898" s="207" t="str">
        <f>IF(V898="","",IF((VLOOKUP(V898,'Tree height category'!$E$2:$F$77,2,FALSE))=0,"",(VLOOKUP(V898,'Tree height category'!$E$2:$F$77,2,FALSE))))</f>
        <v/>
      </c>
      <c r="O898" s="207" t="str">
        <f>IF(B898="","",(IF('SEB Sheet'!B$11="","",VLOOKUP('SEB Sheet'!B$11,'IBRA %'!A$4:E$385,4,FALSE))))</f>
        <v/>
      </c>
      <c r="P898" s="27"/>
      <c r="Q898" s="136" t="str">
        <f t="shared" si="152"/>
        <v/>
      </c>
      <c r="R898" s="22">
        <f t="shared" si="153"/>
        <v>0</v>
      </c>
      <c r="S898" s="139" t="str">
        <f t="shared" si="154"/>
        <v/>
      </c>
      <c r="T898" s="39" t="str">
        <f t="shared" si="155"/>
        <v/>
      </c>
      <c r="U898" s="137" t="str">
        <f t="shared" si="156"/>
        <v/>
      </c>
      <c r="V898" s="24" t="str">
        <f>IF(B898="","",VLOOKUP(B898,'Tree height category'!$A$2:$E$83,5,FALSE))</f>
        <v/>
      </c>
      <c r="W898" s="137" t="str">
        <f t="shared" si="161"/>
        <v/>
      </c>
      <c r="X898" s="137" t="str">
        <f t="shared" si="162"/>
        <v/>
      </c>
      <c r="Y898" s="23" t="str">
        <f t="shared" si="157"/>
        <v/>
      </c>
      <c r="Z898" s="25" t="str">
        <f t="shared" si="158"/>
        <v/>
      </c>
      <c r="AA898" s="26" t="str">
        <f t="shared" si="159"/>
        <v/>
      </c>
      <c r="AB898" s="221" t="str">
        <f t="shared" si="160"/>
        <v/>
      </c>
      <c r="AC898" s="26" t="str">
        <f>IF(P898="","",('SEB Sheet'!$B$8*(AA898*P898)*(IF(C898="",1,C898))))</f>
        <v/>
      </c>
      <c r="AD898" s="158" t="str">
        <f>IF(P898="","",((AC898/'SEB Sheet'!$B$9*'SEB Sheet'!$B$5/1000*'SEB Sheet'!$B$7*'SEB Sheet'!$B$6))*1.055)</f>
        <v/>
      </c>
      <c r="AE898" s="146"/>
      <c r="AF898" s="146"/>
      <c r="AG898" s="147" t="str">
        <f>IF(B898="","",(VLOOKUP(B898,'Tree height category'!$A$2:$C$83,2,FALSE)))</f>
        <v/>
      </c>
      <c r="AH898" s="148" t="str">
        <f>IF(B898="","",(VLOOKUP(B898,'Tree height category'!$A$2:$C$83,3,FALSE)))</f>
        <v/>
      </c>
      <c r="AI898" s="161"/>
      <c r="AJ898" s="161"/>
      <c r="AK898" s="161"/>
      <c r="AL898" s="162" t="str">
        <f>IF(B898="","",(VLOOKUP(B898,'Tree height category'!$A$2:$G$77,7,FALSE)))</f>
        <v/>
      </c>
      <c r="AM898" s="163"/>
    </row>
    <row r="899" spans="1:39" x14ac:dyDescent="0.25">
      <c r="A899" s="154">
        <f t="shared" si="163"/>
        <v>893</v>
      </c>
      <c r="B899" s="203"/>
      <c r="C899" s="209"/>
      <c r="D899" s="208"/>
      <c r="E899" s="208"/>
      <c r="F899" s="208"/>
      <c r="G899" s="208"/>
      <c r="H899" s="208"/>
      <c r="I899" s="208"/>
      <c r="J899" s="208"/>
      <c r="K899" s="208"/>
      <c r="L899" s="208"/>
      <c r="M899" s="208"/>
      <c r="N899" s="207" t="str">
        <f>IF(V899="","",IF((VLOOKUP(V899,'Tree height category'!$E$2:$F$77,2,FALSE))=0,"",(VLOOKUP(V899,'Tree height category'!$E$2:$F$77,2,FALSE))))</f>
        <v/>
      </c>
      <c r="O899" s="207" t="str">
        <f>IF(B899="","",(IF('SEB Sheet'!B$11="","",VLOOKUP('SEB Sheet'!B$11,'IBRA %'!A$4:E$385,4,FALSE))))</f>
        <v/>
      </c>
      <c r="P899" s="27"/>
      <c r="Q899" s="136" t="str">
        <f t="shared" si="152"/>
        <v/>
      </c>
      <c r="R899" s="22">
        <f t="shared" si="153"/>
        <v>0</v>
      </c>
      <c r="S899" s="139" t="str">
        <f t="shared" si="154"/>
        <v/>
      </c>
      <c r="T899" s="39" t="str">
        <f t="shared" si="155"/>
        <v/>
      </c>
      <c r="U899" s="137" t="str">
        <f t="shared" si="156"/>
        <v/>
      </c>
      <c r="V899" s="24" t="str">
        <f>IF(B899="","",VLOOKUP(B899,'Tree height category'!$A$2:$E$83,5,FALSE))</f>
        <v/>
      </c>
      <c r="W899" s="137" t="str">
        <f t="shared" si="161"/>
        <v/>
      </c>
      <c r="X899" s="137" t="str">
        <f t="shared" si="162"/>
        <v/>
      </c>
      <c r="Y899" s="23" t="str">
        <f t="shared" si="157"/>
        <v/>
      </c>
      <c r="Z899" s="25" t="str">
        <f t="shared" si="158"/>
        <v/>
      </c>
      <c r="AA899" s="26" t="str">
        <f t="shared" si="159"/>
        <v/>
      </c>
      <c r="AB899" s="221" t="str">
        <f t="shared" si="160"/>
        <v/>
      </c>
      <c r="AC899" s="26" t="str">
        <f>IF(P899="","",('SEB Sheet'!$B$8*(AA899*P899)*(IF(C899="",1,C899))))</f>
        <v/>
      </c>
      <c r="AD899" s="158" t="str">
        <f>IF(P899="","",((AC899/'SEB Sheet'!$B$9*'SEB Sheet'!$B$5/1000*'SEB Sheet'!$B$7*'SEB Sheet'!$B$6))*1.055)</f>
        <v/>
      </c>
      <c r="AE899" s="146"/>
      <c r="AF899" s="146"/>
      <c r="AG899" s="147" t="str">
        <f>IF(B899="","",(VLOOKUP(B899,'Tree height category'!$A$2:$C$83,2,FALSE)))</f>
        <v/>
      </c>
      <c r="AH899" s="148" t="str">
        <f>IF(B899="","",(VLOOKUP(B899,'Tree height category'!$A$2:$C$83,3,FALSE)))</f>
        <v/>
      </c>
      <c r="AI899" s="161"/>
      <c r="AJ899" s="161"/>
      <c r="AK899" s="161"/>
      <c r="AL899" s="162" t="str">
        <f>IF(B899="","",(VLOOKUP(B899,'Tree height category'!$A$2:$G$77,7,FALSE)))</f>
        <v/>
      </c>
      <c r="AM899" s="163"/>
    </row>
    <row r="900" spans="1:39" x14ac:dyDescent="0.25">
      <c r="A900" s="154">
        <f t="shared" si="163"/>
        <v>894</v>
      </c>
      <c r="B900" s="203"/>
      <c r="C900" s="209"/>
      <c r="D900" s="208"/>
      <c r="E900" s="208"/>
      <c r="F900" s="208"/>
      <c r="G900" s="208"/>
      <c r="H900" s="208"/>
      <c r="I900" s="208"/>
      <c r="J900" s="208"/>
      <c r="K900" s="208"/>
      <c r="L900" s="208"/>
      <c r="M900" s="208"/>
      <c r="N900" s="207" t="str">
        <f>IF(V900="","",IF((VLOOKUP(V900,'Tree height category'!$E$2:$F$77,2,FALSE))=0,"",(VLOOKUP(V900,'Tree height category'!$E$2:$F$77,2,FALSE))))</f>
        <v/>
      </c>
      <c r="O900" s="207" t="str">
        <f>IF(B900="","",(IF('SEB Sheet'!B$11="","",VLOOKUP('SEB Sheet'!B$11,'IBRA %'!A$4:E$385,4,FALSE))))</f>
        <v/>
      </c>
      <c r="P900" s="27"/>
      <c r="Q900" s="136" t="str">
        <f t="shared" si="152"/>
        <v/>
      </c>
      <c r="R900" s="22">
        <f t="shared" si="153"/>
        <v>0</v>
      </c>
      <c r="S900" s="139" t="str">
        <f t="shared" si="154"/>
        <v/>
      </c>
      <c r="T900" s="39" t="str">
        <f t="shared" si="155"/>
        <v/>
      </c>
      <c r="U900" s="137" t="str">
        <f t="shared" si="156"/>
        <v/>
      </c>
      <c r="V900" s="24" t="str">
        <f>IF(B900="","",VLOOKUP(B900,'Tree height category'!$A$2:$E$83,5,FALSE))</f>
        <v/>
      </c>
      <c r="W900" s="137" t="str">
        <f t="shared" si="161"/>
        <v/>
      </c>
      <c r="X900" s="137" t="str">
        <f t="shared" si="162"/>
        <v/>
      </c>
      <c r="Y900" s="23" t="str">
        <f t="shared" si="157"/>
        <v/>
      </c>
      <c r="Z900" s="25" t="str">
        <f t="shared" si="158"/>
        <v/>
      </c>
      <c r="AA900" s="26" t="str">
        <f t="shared" si="159"/>
        <v/>
      </c>
      <c r="AB900" s="221" t="str">
        <f t="shared" si="160"/>
        <v/>
      </c>
      <c r="AC900" s="26" t="str">
        <f>IF(P900="","",('SEB Sheet'!$B$8*(AA900*P900)*(IF(C900="",1,C900))))</f>
        <v/>
      </c>
      <c r="AD900" s="158" t="str">
        <f>IF(P900="","",((AC900/'SEB Sheet'!$B$9*'SEB Sheet'!$B$5/1000*'SEB Sheet'!$B$7*'SEB Sheet'!$B$6))*1.055)</f>
        <v/>
      </c>
      <c r="AE900" s="146"/>
      <c r="AF900" s="146"/>
      <c r="AG900" s="147" t="str">
        <f>IF(B900="","",(VLOOKUP(B900,'Tree height category'!$A$2:$C$83,2,FALSE)))</f>
        <v/>
      </c>
      <c r="AH900" s="148" t="str">
        <f>IF(B900="","",(VLOOKUP(B900,'Tree height category'!$A$2:$C$83,3,FALSE)))</f>
        <v/>
      </c>
      <c r="AI900" s="161"/>
      <c r="AJ900" s="161"/>
      <c r="AK900" s="161"/>
      <c r="AL900" s="162" t="str">
        <f>IF(B900="","",(VLOOKUP(B900,'Tree height category'!$A$2:$G$77,7,FALSE)))</f>
        <v/>
      </c>
      <c r="AM900" s="163"/>
    </row>
    <row r="901" spans="1:39" x14ac:dyDescent="0.25">
      <c r="A901" s="154">
        <f t="shared" si="163"/>
        <v>895</v>
      </c>
      <c r="B901" s="203"/>
      <c r="C901" s="209"/>
      <c r="D901" s="208"/>
      <c r="E901" s="208"/>
      <c r="F901" s="208"/>
      <c r="G901" s="208"/>
      <c r="H901" s="208"/>
      <c r="I901" s="208"/>
      <c r="J901" s="208"/>
      <c r="K901" s="208"/>
      <c r="L901" s="208"/>
      <c r="M901" s="208"/>
      <c r="N901" s="207" t="str">
        <f>IF(V901="","",IF((VLOOKUP(V901,'Tree height category'!$E$2:$F$77,2,FALSE))=0,"",(VLOOKUP(V901,'Tree height category'!$E$2:$F$77,2,FALSE))))</f>
        <v/>
      </c>
      <c r="O901" s="207" t="str">
        <f>IF(B901="","",(IF('SEB Sheet'!B$11="","",VLOOKUP('SEB Sheet'!B$11,'IBRA %'!A$4:E$385,4,FALSE))))</f>
        <v/>
      </c>
      <c r="P901" s="27"/>
      <c r="Q901" s="136" t="str">
        <f t="shared" si="152"/>
        <v/>
      </c>
      <c r="R901" s="22">
        <f t="shared" si="153"/>
        <v>0</v>
      </c>
      <c r="S901" s="139" t="str">
        <f t="shared" si="154"/>
        <v/>
      </c>
      <c r="T901" s="39" t="str">
        <f t="shared" si="155"/>
        <v/>
      </c>
      <c r="U901" s="137" t="str">
        <f t="shared" si="156"/>
        <v/>
      </c>
      <c r="V901" s="24" t="str">
        <f>IF(B901="","",VLOOKUP(B901,'Tree height category'!$A$2:$E$83,5,FALSE))</f>
        <v/>
      </c>
      <c r="W901" s="137" t="str">
        <f t="shared" si="161"/>
        <v/>
      </c>
      <c r="X901" s="137" t="str">
        <f t="shared" si="162"/>
        <v/>
      </c>
      <c r="Y901" s="23" t="str">
        <f t="shared" si="157"/>
        <v/>
      </c>
      <c r="Z901" s="25" t="str">
        <f t="shared" si="158"/>
        <v/>
      </c>
      <c r="AA901" s="26" t="str">
        <f t="shared" si="159"/>
        <v/>
      </c>
      <c r="AB901" s="221" t="str">
        <f t="shared" si="160"/>
        <v/>
      </c>
      <c r="AC901" s="26" t="str">
        <f>IF(P901="","",('SEB Sheet'!$B$8*(AA901*P901)*(IF(C901="",1,C901))))</f>
        <v/>
      </c>
      <c r="AD901" s="158" t="str">
        <f>IF(P901="","",((AC901/'SEB Sheet'!$B$9*'SEB Sheet'!$B$5/1000*'SEB Sheet'!$B$7*'SEB Sheet'!$B$6))*1.055)</f>
        <v/>
      </c>
      <c r="AE901" s="146"/>
      <c r="AF901" s="146"/>
      <c r="AG901" s="147" t="str">
        <f>IF(B901="","",(VLOOKUP(B901,'Tree height category'!$A$2:$C$83,2,FALSE)))</f>
        <v/>
      </c>
      <c r="AH901" s="148" t="str">
        <f>IF(B901="","",(VLOOKUP(B901,'Tree height category'!$A$2:$C$83,3,FALSE)))</f>
        <v/>
      </c>
      <c r="AI901" s="161"/>
      <c r="AJ901" s="161"/>
      <c r="AK901" s="161"/>
      <c r="AL901" s="162" t="str">
        <f>IF(B901="","",(VLOOKUP(B901,'Tree height category'!$A$2:$G$77,7,FALSE)))</f>
        <v/>
      </c>
      <c r="AM901" s="163"/>
    </row>
    <row r="902" spans="1:39" x14ac:dyDescent="0.25">
      <c r="A902" s="154">
        <f t="shared" si="163"/>
        <v>896</v>
      </c>
      <c r="B902" s="203"/>
      <c r="C902" s="209"/>
      <c r="D902" s="208"/>
      <c r="E902" s="208"/>
      <c r="F902" s="208"/>
      <c r="G902" s="208"/>
      <c r="H902" s="208"/>
      <c r="I902" s="208"/>
      <c r="J902" s="208"/>
      <c r="K902" s="208"/>
      <c r="L902" s="208"/>
      <c r="M902" s="208"/>
      <c r="N902" s="207" t="str">
        <f>IF(V902="","",IF((VLOOKUP(V902,'Tree height category'!$E$2:$F$77,2,FALSE))=0,"",(VLOOKUP(V902,'Tree height category'!$E$2:$F$77,2,FALSE))))</f>
        <v/>
      </c>
      <c r="O902" s="207" t="str">
        <f>IF(B902="","",(IF('SEB Sheet'!B$11="","",VLOOKUP('SEB Sheet'!B$11,'IBRA %'!A$4:E$385,4,FALSE))))</f>
        <v/>
      </c>
      <c r="P902" s="27"/>
      <c r="Q902" s="136" t="str">
        <f t="shared" si="152"/>
        <v/>
      </c>
      <c r="R902" s="22">
        <f t="shared" si="153"/>
        <v>0</v>
      </c>
      <c r="S902" s="139" t="str">
        <f t="shared" si="154"/>
        <v/>
      </c>
      <c r="T902" s="39" t="str">
        <f t="shared" si="155"/>
        <v/>
      </c>
      <c r="U902" s="137" t="str">
        <f t="shared" si="156"/>
        <v/>
      </c>
      <c r="V902" s="24" t="str">
        <f>IF(B902="","",VLOOKUP(B902,'Tree height category'!$A$2:$E$83,5,FALSE))</f>
        <v/>
      </c>
      <c r="W902" s="137" t="str">
        <f t="shared" si="161"/>
        <v/>
      </c>
      <c r="X902" s="137" t="str">
        <f t="shared" si="162"/>
        <v/>
      </c>
      <c r="Y902" s="23" t="str">
        <f t="shared" si="157"/>
        <v/>
      </c>
      <c r="Z902" s="25" t="str">
        <f t="shared" si="158"/>
        <v/>
      </c>
      <c r="AA902" s="26" t="str">
        <f t="shared" si="159"/>
        <v/>
      </c>
      <c r="AB902" s="221" t="str">
        <f t="shared" si="160"/>
        <v/>
      </c>
      <c r="AC902" s="26" t="str">
        <f>IF(P902="","",('SEB Sheet'!$B$8*(AA902*P902)*(IF(C902="",1,C902))))</f>
        <v/>
      </c>
      <c r="AD902" s="158" t="str">
        <f>IF(P902="","",((AC902/'SEB Sheet'!$B$9*'SEB Sheet'!$B$5/1000*'SEB Sheet'!$B$7*'SEB Sheet'!$B$6))*1.055)</f>
        <v/>
      </c>
      <c r="AE902" s="146"/>
      <c r="AF902" s="146"/>
      <c r="AG902" s="147" t="str">
        <f>IF(B902="","",(VLOOKUP(B902,'Tree height category'!$A$2:$C$83,2,FALSE)))</f>
        <v/>
      </c>
      <c r="AH902" s="148" t="str">
        <f>IF(B902="","",(VLOOKUP(B902,'Tree height category'!$A$2:$C$83,3,FALSE)))</f>
        <v/>
      </c>
      <c r="AI902" s="161"/>
      <c r="AJ902" s="161"/>
      <c r="AK902" s="161"/>
      <c r="AL902" s="162" t="str">
        <f>IF(B902="","",(VLOOKUP(B902,'Tree height category'!$A$2:$G$77,7,FALSE)))</f>
        <v/>
      </c>
      <c r="AM902" s="163"/>
    </row>
    <row r="903" spans="1:39" x14ac:dyDescent="0.25">
      <c r="A903" s="154">
        <f t="shared" si="163"/>
        <v>897</v>
      </c>
      <c r="B903" s="203"/>
      <c r="C903" s="209"/>
      <c r="D903" s="208"/>
      <c r="E903" s="208"/>
      <c r="F903" s="208"/>
      <c r="G903" s="208"/>
      <c r="H903" s="208"/>
      <c r="I903" s="208"/>
      <c r="J903" s="208"/>
      <c r="K903" s="208"/>
      <c r="L903" s="208"/>
      <c r="M903" s="208"/>
      <c r="N903" s="207" t="str">
        <f>IF(V903="","",IF((VLOOKUP(V903,'Tree height category'!$E$2:$F$77,2,FALSE))=0,"",(VLOOKUP(V903,'Tree height category'!$E$2:$F$77,2,FALSE))))</f>
        <v/>
      </c>
      <c r="O903" s="207" t="str">
        <f>IF(B903="","",(IF('SEB Sheet'!B$11="","",VLOOKUP('SEB Sheet'!B$11,'IBRA %'!A$4:E$385,4,FALSE))))</f>
        <v/>
      </c>
      <c r="P903" s="27"/>
      <c r="Q903" s="136" t="str">
        <f t="shared" ref="Q903:Q966" si="164">IF(D903="","",(IF($D903&gt;(AH903*1.333333),4,($D903/AH903*3)))*1.25)</f>
        <v/>
      </c>
      <c r="R903" s="22">
        <f t="shared" ref="R903:R966" si="165">IF(E903&lt;=40,E903*0.08,(IF(E903&lt;=80,3.2+(E903-40)*0.04,(IF(E903&gt;80,4.8+(E903-80)*0.02," ")))))</f>
        <v>0</v>
      </c>
      <c r="S903" s="139" t="str">
        <f t="shared" ref="S903:S966" si="166">IF(F903="","",((100-$F903)*0.03))</f>
        <v/>
      </c>
      <c r="T903" s="39" t="str">
        <f t="shared" ref="T903:T966" si="167">IF(B903="","",(IF((G903*1+H903*4+I903*8)&lt;1,0,IF((AND((G903*1+H903*4+I903*8)&gt;=1,(G903*1+H903*4+I903*8)&lt;5)),1,IF((G903*1+H903*4+I903*8)&gt;=5,2))))*0.6)</f>
        <v/>
      </c>
      <c r="U903" s="137" t="str">
        <f t="shared" ref="U903:U966" si="168">IF(O903="","",((100-O903)*0.016))</f>
        <v/>
      </c>
      <c r="V903" s="24" t="str">
        <f>IF(B903="","",VLOOKUP(B903,'Tree height category'!$A$2:$E$83,5,FALSE))</f>
        <v/>
      </c>
      <c r="W903" s="137" t="str">
        <f t="shared" si="161"/>
        <v/>
      </c>
      <c r="X903" s="137" t="str">
        <f t="shared" si="162"/>
        <v/>
      </c>
      <c r="Y903" s="23" t="str">
        <f t="shared" ref="Y903:Y966" si="169">IF(B903="","",(((SUM(Q903,R903,S903,T903,W903,X903,U903))*SUM(Q903,R903,S903,T903,W903,X903,U903))*SUM(Q903,R903,S903,T903,W903,X903,U903))/55.5)</f>
        <v/>
      </c>
      <c r="Z903" s="25" t="str">
        <f t="shared" ref="Z903:Z966" si="170">IF(B903="","",(IF(Y903&lt;20,0.032,IF(AND(Y903&gt;=20,Y903&lt;30),0.048,IF(AND(Y903&gt;=30,Y903&lt;41),0.064,IF(AND(Y903&gt;=41,Y903&lt;61),0.08,IF(Y903&gt;=61,0.096,0)))))))</f>
        <v/>
      </c>
      <c r="AA903" s="26" t="str">
        <f t="shared" ref="AA903:AA966" si="171">IF(B903="","",IF(Y903&gt;155.3,15,(Y903*Z903)))</f>
        <v/>
      </c>
      <c r="AB903" s="221" t="str">
        <f t="shared" ref="AB903:AB966" si="172">IF(B903="","",(AA903*(IF(C903="",1,C903))))</f>
        <v/>
      </c>
      <c r="AC903" s="26" t="str">
        <f>IF(P903="","",('SEB Sheet'!$B$8*(AA903*P903)*(IF(C903="",1,C903))))</f>
        <v/>
      </c>
      <c r="AD903" s="158" t="str">
        <f>IF(P903="","",((AC903/'SEB Sheet'!$B$9*'SEB Sheet'!$B$5/1000*'SEB Sheet'!$B$7*'SEB Sheet'!$B$6))*1.055)</f>
        <v/>
      </c>
      <c r="AE903" s="146"/>
      <c r="AF903" s="146"/>
      <c r="AG903" s="147" t="str">
        <f>IF(B903="","",(VLOOKUP(B903,'Tree height category'!$A$2:$C$83,2,FALSE)))</f>
        <v/>
      </c>
      <c r="AH903" s="148" t="str">
        <f>IF(B903="","",(VLOOKUP(B903,'Tree height category'!$A$2:$C$83,3,FALSE)))</f>
        <v/>
      </c>
      <c r="AI903" s="161"/>
      <c r="AJ903" s="161"/>
      <c r="AK903" s="161"/>
      <c r="AL903" s="162" t="str">
        <f>IF(B903="","",(VLOOKUP(B903,'Tree height category'!$A$2:$G$77,7,FALSE)))</f>
        <v/>
      </c>
      <c r="AM903" s="163"/>
    </row>
    <row r="904" spans="1:39" x14ac:dyDescent="0.25">
      <c r="A904" s="154">
        <f t="shared" si="163"/>
        <v>898</v>
      </c>
      <c r="B904" s="203"/>
      <c r="C904" s="209"/>
      <c r="D904" s="208"/>
      <c r="E904" s="208"/>
      <c r="F904" s="208"/>
      <c r="G904" s="208"/>
      <c r="H904" s="208"/>
      <c r="I904" s="208"/>
      <c r="J904" s="208"/>
      <c r="K904" s="208"/>
      <c r="L904" s="208"/>
      <c r="M904" s="208"/>
      <c r="N904" s="207" t="str">
        <f>IF(V904="","",IF((VLOOKUP(V904,'Tree height category'!$E$2:$F$77,2,FALSE))=0,"",(VLOOKUP(V904,'Tree height category'!$E$2:$F$77,2,FALSE))))</f>
        <v/>
      </c>
      <c r="O904" s="207" t="str">
        <f>IF(B904="","",(IF('SEB Sheet'!B$11="","",VLOOKUP('SEB Sheet'!B$11,'IBRA %'!A$4:E$385,4,FALSE))))</f>
        <v/>
      </c>
      <c r="P904" s="27"/>
      <c r="Q904" s="136" t="str">
        <f t="shared" si="164"/>
        <v/>
      </c>
      <c r="R904" s="22">
        <f t="shared" si="165"/>
        <v>0</v>
      </c>
      <c r="S904" s="139" t="str">
        <f t="shared" si="166"/>
        <v/>
      </c>
      <c r="T904" s="39" t="str">
        <f t="shared" si="167"/>
        <v/>
      </c>
      <c r="U904" s="137" t="str">
        <f t="shared" si="168"/>
        <v/>
      </c>
      <c r="V904" s="24" t="str">
        <f>IF(B904="","",VLOOKUP(B904,'Tree height category'!$A$2:$E$83,5,FALSE))</f>
        <v/>
      </c>
      <c r="W904" s="137" t="str">
        <f t="shared" ref="W904:W967" si="173">IF(B904="","",IF((J904*0.125+K904*0.5+L904*4+M904*16)&lt;0.125,0,IF((J904*0.125+K904*0.5+L904*4+M904*16)&lt;0.5,0.6,IF((J904*0.125+K904*0.5+L904*4+M904*16)&lt;4,1,IF((J904*0.125+K904*0.5+L904*4+M904*16)&lt;16,1.4,IF((J904*0.125+K904*0.5+L904*4+M904*16)&gt;=16,1.8))))))</f>
        <v/>
      </c>
      <c r="X904" s="137" t="str">
        <f t="shared" ref="X904:X967" si="174">IF(B904="","",((IF(N904="R",1,IF(N904="V",2,IF(N904="E",3,0)))))*0.3)</f>
        <v/>
      </c>
      <c r="Y904" s="23" t="str">
        <f t="shared" si="169"/>
        <v/>
      </c>
      <c r="Z904" s="25" t="str">
        <f t="shared" si="170"/>
        <v/>
      </c>
      <c r="AA904" s="26" t="str">
        <f t="shared" si="171"/>
        <v/>
      </c>
      <c r="AB904" s="221" t="str">
        <f t="shared" si="172"/>
        <v/>
      </c>
      <c r="AC904" s="26" t="str">
        <f>IF(P904="","",('SEB Sheet'!$B$8*(AA904*P904)*(IF(C904="",1,C904))))</f>
        <v/>
      </c>
      <c r="AD904" s="158" t="str">
        <f>IF(P904="","",((AC904/'SEB Sheet'!$B$9*'SEB Sheet'!$B$5/1000*'SEB Sheet'!$B$7*'SEB Sheet'!$B$6))*1.055)</f>
        <v/>
      </c>
      <c r="AE904" s="146"/>
      <c r="AF904" s="146"/>
      <c r="AG904" s="147" t="str">
        <f>IF(B904="","",(VLOOKUP(B904,'Tree height category'!$A$2:$C$83,2,FALSE)))</f>
        <v/>
      </c>
      <c r="AH904" s="148" t="str">
        <f>IF(B904="","",(VLOOKUP(B904,'Tree height category'!$A$2:$C$83,3,FALSE)))</f>
        <v/>
      </c>
      <c r="AI904" s="161"/>
      <c r="AJ904" s="161"/>
      <c r="AK904" s="161"/>
      <c r="AL904" s="162" t="str">
        <f>IF(B904="","",(VLOOKUP(B904,'Tree height category'!$A$2:$G$77,7,FALSE)))</f>
        <v/>
      </c>
      <c r="AM904" s="163"/>
    </row>
    <row r="905" spans="1:39" x14ac:dyDescent="0.25">
      <c r="A905" s="154">
        <f t="shared" si="163"/>
        <v>899</v>
      </c>
      <c r="B905" s="203"/>
      <c r="C905" s="209"/>
      <c r="D905" s="208"/>
      <c r="E905" s="208"/>
      <c r="F905" s="208"/>
      <c r="G905" s="208"/>
      <c r="H905" s="208"/>
      <c r="I905" s="208"/>
      <c r="J905" s="208"/>
      <c r="K905" s="208"/>
      <c r="L905" s="208"/>
      <c r="M905" s="208"/>
      <c r="N905" s="207" t="str">
        <f>IF(V905="","",IF((VLOOKUP(V905,'Tree height category'!$E$2:$F$77,2,FALSE))=0,"",(VLOOKUP(V905,'Tree height category'!$E$2:$F$77,2,FALSE))))</f>
        <v/>
      </c>
      <c r="O905" s="207" t="str">
        <f>IF(B905="","",(IF('SEB Sheet'!B$11="","",VLOOKUP('SEB Sheet'!B$11,'IBRA %'!A$4:E$385,4,FALSE))))</f>
        <v/>
      </c>
      <c r="P905" s="27"/>
      <c r="Q905" s="136" t="str">
        <f t="shared" si="164"/>
        <v/>
      </c>
      <c r="R905" s="22">
        <f t="shared" si="165"/>
        <v>0</v>
      </c>
      <c r="S905" s="139" t="str">
        <f t="shared" si="166"/>
        <v/>
      </c>
      <c r="T905" s="39" t="str">
        <f t="shared" si="167"/>
        <v/>
      </c>
      <c r="U905" s="137" t="str">
        <f t="shared" si="168"/>
        <v/>
      </c>
      <c r="V905" s="24" t="str">
        <f>IF(B905="","",VLOOKUP(B905,'Tree height category'!$A$2:$E$83,5,FALSE))</f>
        <v/>
      </c>
      <c r="W905" s="137" t="str">
        <f t="shared" si="173"/>
        <v/>
      </c>
      <c r="X905" s="137" t="str">
        <f t="shared" si="174"/>
        <v/>
      </c>
      <c r="Y905" s="23" t="str">
        <f t="shared" si="169"/>
        <v/>
      </c>
      <c r="Z905" s="25" t="str">
        <f t="shared" si="170"/>
        <v/>
      </c>
      <c r="AA905" s="26" t="str">
        <f t="shared" si="171"/>
        <v/>
      </c>
      <c r="AB905" s="221" t="str">
        <f t="shared" si="172"/>
        <v/>
      </c>
      <c r="AC905" s="26" t="str">
        <f>IF(P905="","",('SEB Sheet'!$B$8*(AA905*P905)*(IF(C905="",1,C905))))</f>
        <v/>
      </c>
      <c r="AD905" s="158" t="str">
        <f>IF(P905="","",((AC905/'SEB Sheet'!$B$9*'SEB Sheet'!$B$5/1000*'SEB Sheet'!$B$7*'SEB Sheet'!$B$6))*1.055)</f>
        <v/>
      </c>
      <c r="AE905" s="146"/>
      <c r="AF905" s="146"/>
      <c r="AG905" s="147" t="str">
        <f>IF(B905="","",(VLOOKUP(B905,'Tree height category'!$A$2:$C$83,2,FALSE)))</f>
        <v/>
      </c>
      <c r="AH905" s="148" t="str">
        <f>IF(B905="","",(VLOOKUP(B905,'Tree height category'!$A$2:$C$83,3,FALSE)))</f>
        <v/>
      </c>
      <c r="AI905" s="161"/>
      <c r="AJ905" s="161"/>
      <c r="AK905" s="161"/>
      <c r="AL905" s="162" t="str">
        <f>IF(B905="","",(VLOOKUP(B905,'Tree height category'!$A$2:$G$77,7,FALSE)))</f>
        <v/>
      </c>
      <c r="AM905" s="163"/>
    </row>
    <row r="906" spans="1:39" x14ac:dyDescent="0.25">
      <c r="A906" s="154">
        <f t="shared" si="163"/>
        <v>900</v>
      </c>
      <c r="B906" s="203"/>
      <c r="C906" s="209"/>
      <c r="D906" s="208"/>
      <c r="E906" s="208"/>
      <c r="F906" s="208"/>
      <c r="G906" s="208"/>
      <c r="H906" s="208"/>
      <c r="I906" s="208"/>
      <c r="J906" s="208"/>
      <c r="K906" s="208"/>
      <c r="L906" s="208"/>
      <c r="M906" s="208"/>
      <c r="N906" s="207" t="str">
        <f>IF(V906="","",IF((VLOOKUP(V906,'Tree height category'!$E$2:$F$77,2,FALSE))=0,"",(VLOOKUP(V906,'Tree height category'!$E$2:$F$77,2,FALSE))))</f>
        <v/>
      </c>
      <c r="O906" s="207" t="str">
        <f>IF(B906="","",(IF('SEB Sheet'!B$11="","",VLOOKUP('SEB Sheet'!B$11,'IBRA %'!A$4:E$385,4,FALSE))))</f>
        <v/>
      </c>
      <c r="P906" s="27"/>
      <c r="Q906" s="136" t="str">
        <f t="shared" si="164"/>
        <v/>
      </c>
      <c r="R906" s="22">
        <f t="shared" si="165"/>
        <v>0</v>
      </c>
      <c r="S906" s="139" t="str">
        <f t="shared" si="166"/>
        <v/>
      </c>
      <c r="T906" s="39" t="str">
        <f t="shared" si="167"/>
        <v/>
      </c>
      <c r="U906" s="137" t="str">
        <f t="shared" si="168"/>
        <v/>
      </c>
      <c r="V906" s="24" t="str">
        <f>IF(B906="","",VLOOKUP(B906,'Tree height category'!$A$2:$E$83,5,FALSE))</f>
        <v/>
      </c>
      <c r="W906" s="137" t="str">
        <f t="shared" si="173"/>
        <v/>
      </c>
      <c r="X906" s="137" t="str">
        <f t="shared" si="174"/>
        <v/>
      </c>
      <c r="Y906" s="23" t="str">
        <f t="shared" si="169"/>
        <v/>
      </c>
      <c r="Z906" s="25" t="str">
        <f t="shared" si="170"/>
        <v/>
      </c>
      <c r="AA906" s="26" t="str">
        <f t="shared" si="171"/>
        <v/>
      </c>
      <c r="AB906" s="221" t="str">
        <f t="shared" si="172"/>
        <v/>
      </c>
      <c r="AC906" s="26" t="str">
        <f>IF(P906="","",('SEB Sheet'!$B$8*(AA906*P906)*(IF(C906="",1,C906))))</f>
        <v/>
      </c>
      <c r="AD906" s="158" t="str">
        <f>IF(P906="","",((AC906/'SEB Sheet'!$B$9*'SEB Sheet'!$B$5/1000*'SEB Sheet'!$B$7*'SEB Sheet'!$B$6))*1.055)</f>
        <v/>
      </c>
      <c r="AE906" s="146"/>
      <c r="AF906" s="146"/>
      <c r="AG906" s="147" t="str">
        <f>IF(B906="","",(VLOOKUP(B906,'Tree height category'!$A$2:$C$83,2,FALSE)))</f>
        <v/>
      </c>
      <c r="AH906" s="148" t="str">
        <f>IF(B906="","",(VLOOKUP(B906,'Tree height category'!$A$2:$C$83,3,FALSE)))</f>
        <v/>
      </c>
      <c r="AI906" s="161"/>
      <c r="AJ906" s="161"/>
      <c r="AK906" s="161"/>
      <c r="AL906" s="162" t="str">
        <f>IF(B906="","",(VLOOKUP(B906,'Tree height category'!$A$2:$G$77,7,FALSE)))</f>
        <v/>
      </c>
      <c r="AM906" s="163"/>
    </row>
    <row r="907" spans="1:39" x14ac:dyDescent="0.25">
      <c r="A907" s="154">
        <f t="shared" si="163"/>
        <v>901</v>
      </c>
      <c r="B907" s="203"/>
      <c r="C907" s="209"/>
      <c r="D907" s="208"/>
      <c r="E907" s="208"/>
      <c r="F907" s="208"/>
      <c r="G907" s="208"/>
      <c r="H907" s="208"/>
      <c r="I907" s="208"/>
      <c r="J907" s="208"/>
      <c r="K907" s="208"/>
      <c r="L907" s="208"/>
      <c r="M907" s="208"/>
      <c r="N907" s="207" t="str">
        <f>IF(V907="","",IF((VLOOKUP(V907,'Tree height category'!$E$2:$F$77,2,FALSE))=0,"",(VLOOKUP(V907,'Tree height category'!$E$2:$F$77,2,FALSE))))</f>
        <v/>
      </c>
      <c r="O907" s="207" t="str">
        <f>IF(B907="","",(IF('SEB Sheet'!B$11="","",VLOOKUP('SEB Sheet'!B$11,'IBRA %'!A$4:E$385,4,FALSE))))</f>
        <v/>
      </c>
      <c r="P907" s="27"/>
      <c r="Q907" s="136" t="str">
        <f t="shared" si="164"/>
        <v/>
      </c>
      <c r="R907" s="22">
        <f t="shared" si="165"/>
        <v>0</v>
      </c>
      <c r="S907" s="139" t="str">
        <f t="shared" si="166"/>
        <v/>
      </c>
      <c r="T907" s="39" t="str">
        <f t="shared" si="167"/>
        <v/>
      </c>
      <c r="U907" s="137" t="str">
        <f t="shared" si="168"/>
        <v/>
      </c>
      <c r="V907" s="24" t="str">
        <f>IF(B907="","",VLOOKUP(B907,'Tree height category'!$A$2:$E$83,5,FALSE))</f>
        <v/>
      </c>
      <c r="W907" s="137" t="str">
        <f t="shared" si="173"/>
        <v/>
      </c>
      <c r="X907" s="137" t="str">
        <f t="shared" si="174"/>
        <v/>
      </c>
      <c r="Y907" s="23" t="str">
        <f t="shared" si="169"/>
        <v/>
      </c>
      <c r="Z907" s="25" t="str">
        <f t="shared" si="170"/>
        <v/>
      </c>
      <c r="AA907" s="26" t="str">
        <f t="shared" si="171"/>
        <v/>
      </c>
      <c r="AB907" s="221" t="str">
        <f t="shared" si="172"/>
        <v/>
      </c>
      <c r="AC907" s="26" t="str">
        <f>IF(P907="","",('SEB Sheet'!$B$8*(AA907*P907)*(IF(C907="",1,C907))))</f>
        <v/>
      </c>
      <c r="AD907" s="158" t="str">
        <f>IF(P907="","",((AC907/'SEB Sheet'!$B$9*'SEB Sheet'!$B$5/1000*'SEB Sheet'!$B$7*'SEB Sheet'!$B$6))*1.055)</f>
        <v/>
      </c>
      <c r="AE907" s="146"/>
      <c r="AF907" s="146"/>
      <c r="AG907" s="147" t="str">
        <f>IF(B907="","",(VLOOKUP(B907,'Tree height category'!$A$2:$C$83,2,FALSE)))</f>
        <v/>
      </c>
      <c r="AH907" s="148" t="str">
        <f>IF(B907="","",(VLOOKUP(B907,'Tree height category'!$A$2:$C$83,3,FALSE)))</f>
        <v/>
      </c>
      <c r="AI907" s="161"/>
      <c r="AJ907" s="161"/>
      <c r="AK907" s="161"/>
      <c r="AL907" s="162" t="str">
        <f>IF(B907="","",(VLOOKUP(B907,'Tree height category'!$A$2:$G$77,7,FALSE)))</f>
        <v/>
      </c>
      <c r="AM907" s="163"/>
    </row>
    <row r="908" spans="1:39" x14ac:dyDescent="0.25">
      <c r="A908" s="154">
        <f t="shared" si="163"/>
        <v>902</v>
      </c>
      <c r="B908" s="203"/>
      <c r="C908" s="209"/>
      <c r="D908" s="208"/>
      <c r="E908" s="208"/>
      <c r="F908" s="208"/>
      <c r="G908" s="208"/>
      <c r="H908" s="208"/>
      <c r="I908" s="208"/>
      <c r="J908" s="208"/>
      <c r="K908" s="208"/>
      <c r="L908" s="208"/>
      <c r="M908" s="208"/>
      <c r="N908" s="207" t="str">
        <f>IF(V908="","",IF((VLOOKUP(V908,'Tree height category'!$E$2:$F$77,2,FALSE))=0,"",(VLOOKUP(V908,'Tree height category'!$E$2:$F$77,2,FALSE))))</f>
        <v/>
      </c>
      <c r="O908" s="207" t="str">
        <f>IF(B908="","",(IF('SEB Sheet'!B$11="","",VLOOKUP('SEB Sheet'!B$11,'IBRA %'!A$4:E$385,4,FALSE))))</f>
        <v/>
      </c>
      <c r="P908" s="27"/>
      <c r="Q908" s="136" t="str">
        <f t="shared" si="164"/>
        <v/>
      </c>
      <c r="R908" s="22">
        <f t="shared" si="165"/>
        <v>0</v>
      </c>
      <c r="S908" s="139" t="str">
        <f t="shared" si="166"/>
        <v/>
      </c>
      <c r="T908" s="39" t="str">
        <f t="shared" si="167"/>
        <v/>
      </c>
      <c r="U908" s="137" t="str">
        <f t="shared" si="168"/>
        <v/>
      </c>
      <c r="V908" s="24" t="str">
        <f>IF(B908="","",VLOOKUP(B908,'Tree height category'!$A$2:$E$83,5,FALSE))</f>
        <v/>
      </c>
      <c r="W908" s="137" t="str">
        <f t="shared" si="173"/>
        <v/>
      </c>
      <c r="X908" s="137" t="str">
        <f t="shared" si="174"/>
        <v/>
      </c>
      <c r="Y908" s="23" t="str">
        <f t="shared" si="169"/>
        <v/>
      </c>
      <c r="Z908" s="25" t="str">
        <f t="shared" si="170"/>
        <v/>
      </c>
      <c r="AA908" s="26" t="str">
        <f t="shared" si="171"/>
        <v/>
      </c>
      <c r="AB908" s="221" t="str">
        <f t="shared" si="172"/>
        <v/>
      </c>
      <c r="AC908" s="26" t="str">
        <f>IF(P908="","",('SEB Sheet'!$B$8*(AA908*P908)*(IF(C908="",1,C908))))</f>
        <v/>
      </c>
      <c r="AD908" s="158" t="str">
        <f>IF(P908="","",((AC908/'SEB Sheet'!$B$9*'SEB Sheet'!$B$5/1000*'SEB Sheet'!$B$7*'SEB Sheet'!$B$6))*1.055)</f>
        <v/>
      </c>
      <c r="AE908" s="146"/>
      <c r="AF908" s="146"/>
      <c r="AG908" s="147" t="str">
        <f>IF(B908="","",(VLOOKUP(B908,'Tree height category'!$A$2:$C$83,2,FALSE)))</f>
        <v/>
      </c>
      <c r="AH908" s="148" t="str">
        <f>IF(B908="","",(VLOOKUP(B908,'Tree height category'!$A$2:$C$83,3,FALSE)))</f>
        <v/>
      </c>
      <c r="AI908" s="161"/>
      <c r="AJ908" s="161"/>
      <c r="AK908" s="161"/>
      <c r="AL908" s="162" t="str">
        <f>IF(B908="","",(VLOOKUP(B908,'Tree height category'!$A$2:$G$77,7,FALSE)))</f>
        <v/>
      </c>
      <c r="AM908" s="163"/>
    </row>
    <row r="909" spans="1:39" x14ac:dyDescent="0.25">
      <c r="A909" s="154">
        <f t="shared" si="163"/>
        <v>903</v>
      </c>
      <c r="B909" s="203"/>
      <c r="C909" s="209"/>
      <c r="D909" s="208"/>
      <c r="E909" s="208"/>
      <c r="F909" s="208"/>
      <c r="G909" s="208"/>
      <c r="H909" s="208"/>
      <c r="I909" s="208"/>
      <c r="J909" s="208"/>
      <c r="K909" s="208"/>
      <c r="L909" s="208"/>
      <c r="M909" s="208"/>
      <c r="N909" s="207" t="str">
        <f>IF(V909="","",IF((VLOOKUP(V909,'Tree height category'!$E$2:$F$77,2,FALSE))=0,"",(VLOOKUP(V909,'Tree height category'!$E$2:$F$77,2,FALSE))))</f>
        <v/>
      </c>
      <c r="O909" s="207" t="str">
        <f>IF(B909="","",(IF('SEB Sheet'!B$11="","",VLOOKUP('SEB Sheet'!B$11,'IBRA %'!A$4:E$385,4,FALSE))))</f>
        <v/>
      </c>
      <c r="P909" s="27"/>
      <c r="Q909" s="136" t="str">
        <f t="shared" si="164"/>
        <v/>
      </c>
      <c r="R909" s="22">
        <f t="shared" si="165"/>
        <v>0</v>
      </c>
      <c r="S909" s="139" t="str">
        <f t="shared" si="166"/>
        <v/>
      </c>
      <c r="T909" s="39" t="str">
        <f t="shared" si="167"/>
        <v/>
      </c>
      <c r="U909" s="137" t="str">
        <f t="shared" si="168"/>
        <v/>
      </c>
      <c r="V909" s="24" t="str">
        <f>IF(B909="","",VLOOKUP(B909,'Tree height category'!$A$2:$E$83,5,FALSE))</f>
        <v/>
      </c>
      <c r="W909" s="137" t="str">
        <f t="shared" si="173"/>
        <v/>
      </c>
      <c r="X909" s="137" t="str">
        <f t="shared" si="174"/>
        <v/>
      </c>
      <c r="Y909" s="23" t="str">
        <f t="shared" si="169"/>
        <v/>
      </c>
      <c r="Z909" s="25" t="str">
        <f t="shared" si="170"/>
        <v/>
      </c>
      <c r="AA909" s="26" t="str">
        <f t="shared" si="171"/>
        <v/>
      </c>
      <c r="AB909" s="221" t="str">
        <f t="shared" si="172"/>
        <v/>
      </c>
      <c r="AC909" s="26" t="str">
        <f>IF(P909="","",('SEB Sheet'!$B$8*(AA909*P909)*(IF(C909="",1,C909))))</f>
        <v/>
      </c>
      <c r="AD909" s="158" t="str">
        <f>IF(P909="","",((AC909/'SEB Sheet'!$B$9*'SEB Sheet'!$B$5/1000*'SEB Sheet'!$B$7*'SEB Sheet'!$B$6))*1.055)</f>
        <v/>
      </c>
      <c r="AE909" s="146"/>
      <c r="AF909" s="146"/>
      <c r="AG909" s="147" t="str">
        <f>IF(B909="","",(VLOOKUP(B909,'Tree height category'!$A$2:$C$83,2,FALSE)))</f>
        <v/>
      </c>
      <c r="AH909" s="148" t="str">
        <f>IF(B909="","",(VLOOKUP(B909,'Tree height category'!$A$2:$C$83,3,FALSE)))</f>
        <v/>
      </c>
      <c r="AI909" s="161"/>
      <c r="AJ909" s="161"/>
      <c r="AK909" s="161"/>
      <c r="AL909" s="162" t="str">
        <f>IF(B909="","",(VLOOKUP(B909,'Tree height category'!$A$2:$G$77,7,FALSE)))</f>
        <v/>
      </c>
      <c r="AM909" s="163"/>
    </row>
    <row r="910" spans="1:39" x14ac:dyDescent="0.25">
      <c r="A910" s="154">
        <f t="shared" si="163"/>
        <v>904</v>
      </c>
      <c r="B910" s="203"/>
      <c r="C910" s="209"/>
      <c r="D910" s="208"/>
      <c r="E910" s="208"/>
      <c r="F910" s="208"/>
      <c r="G910" s="208"/>
      <c r="H910" s="208"/>
      <c r="I910" s="208"/>
      <c r="J910" s="208"/>
      <c r="K910" s="208"/>
      <c r="L910" s="208"/>
      <c r="M910" s="208"/>
      <c r="N910" s="207" t="str">
        <f>IF(V910="","",IF((VLOOKUP(V910,'Tree height category'!$E$2:$F$77,2,FALSE))=0,"",(VLOOKUP(V910,'Tree height category'!$E$2:$F$77,2,FALSE))))</f>
        <v/>
      </c>
      <c r="O910" s="207" t="str">
        <f>IF(B910="","",(IF('SEB Sheet'!B$11="","",VLOOKUP('SEB Sheet'!B$11,'IBRA %'!A$4:E$385,4,FALSE))))</f>
        <v/>
      </c>
      <c r="P910" s="27"/>
      <c r="Q910" s="136" t="str">
        <f t="shared" si="164"/>
        <v/>
      </c>
      <c r="R910" s="22">
        <f t="shared" si="165"/>
        <v>0</v>
      </c>
      <c r="S910" s="139" t="str">
        <f t="shared" si="166"/>
        <v/>
      </c>
      <c r="T910" s="39" t="str">
        <f t="shared" si="167"/>
        <v/>
      </c>
      <c r="U910" s="137" t="str">
        <f t="shared" si="168"/>
        <v/>
      </c>
      <c r="V910" s="24" t="str">
        <f>IF(B910="","",VLOOKUP(B910,'Tree height category'!$A$2:$E$83,5,FALSE))</f>
        <v/>
      </c>
      <c r="W910" s="137" t="str">
        <f t="shared" si="173"/>
        <v/>
      </c>
      <c r="X910" s="137" t="str">
        <f t="shared" si="174"/>
        <v/>
      </c>
      <c r="Y910" s="23" t="str">
        <f t="shared" si="169"/>
        <v/>
      </c>
      <c r="Z910" s="25" t="str">
        <f t="shared" si="170"/>
        <v/>
      </c>
      <c r="AA910" s="26" t="str">
        <f t="shared" si="171"/>
        <v/>
      </c>
      <c r="AB910" s="221" t="str">
        <f t="shared" si="172"/>
        <v/>
      </c>
      <c r="AC910" s="26" t="str">
        <f>IF(P910="","",('SEB Sheet'!$B$8*(AA910*P910)*(IF(C910="",1,C910))))</f>
        <v/>
      </c>
      <c r="AD910" s="158" t="str">
        <f>IF(P910="","",((AC910/'SEB Sheet'!$B$9*'SEB Sheet'!$B$5/1000*'SEB Sheet'!$B$7*'SEB Sheet'!$B$6))*1.055)</f>
        <v/>
      </c>
      <c r="AE910" s="146"/>
      <c r="AF910" s="146"/>
      <c r="AG910" s="147" t="str">
        <f>IF(B910="","",(VLOOKUP(B910,'Tree height category'!$A$2:$C$83,2,FALSE)))</f>
        <v/>
      </c>
      <c r="AH910" s="148" t="str">
        <f>IF(B910="","",(VLOOKUP(B910,'Tree height category'!$A$2:$C$83,3,FALSE)))</f>
        <v/>
      </c>
      <c r="AI910" s="161"/>
      <c r="AJ910" s="161"/>
      <c r="AK910" s="161"/>
      <c r="AL910" s="162" t="str">
        <f>IF(B910="","",(VLOOKUP(B910,'Tree height category'!$A$2:$G$77,7,FALSE)))</f>
        <v/>
      </c>
      <c r="AM910" s="163"/>
    </row>
    <row r="911" spans="1:39" x14ac:dyDescent="0.25">
      <c r="A911" s="154">
        <f t="shared" si="163"/>
        <v>905</v>
      </c>
      <c r="B911" s="203"/>
      <c r="C911" s="209"/>
      <c r="D911" s="208"/>
      <c r="E911" s="208"/>
      <c r="F911" s="208"/>
      <c r="G911" s="208"/>
      <c r="H911" s="208"/>
      <c r="I911" s="208"/>
      <c r="J911" s="208"/>
      <c r="K911" s="208"/>
      <c r="L911" s="208"/>
      <c r="M911" s="208"/>
      <c r="N911" s="207" t="str">
        <f>IF(V911="","",IF((VLOOKUP(V911,'Tree height category'!$E$2:$F$77,2,FALSE))=0,"",(VLOOKUP(V911,'Tree height category'!$E$2:$F$77,2,FALSE))))</f>
        <v/>
      </c>
      <c r="O911" s="207" t="str">
        <f>IF(B911="","",(IF('SEB Sheet'!B$11="","",VLOOKUP('SEB Sheet'!B$11,'IBRA %'!A$4:E$385,4,FALSE))))</f>
        <v/>
      </c>
      <c r="P911" s="27"/>
      <c r="Q911" s="136" t="str">
        <f t="shared" si="164"/>
        <v/>
      </c>
      <c r="R911" s="22">
        <f t="shared" si="165"/>
        <v>0</v>
      </c>
      <c r="S911" s="139" t="str">
        <f t="shared" si="166"/>
        <v/>
      </c>
      <c r="T911" s="39" t="str">
        <f t="shared" si="167"/>
        <v/>
      </c>
      <c r="U911" s="137" t="str">
        <f t="shared" si="168"/>
        <v/>
      </c>
      <c r="V911" s="24" t="str">
        <f>IF(B911="","",VLOOKUP(B911,'Tree height category'!$A$2:$E$83,5,FALSE))</f>
        <v/>
      </c>
      <c r="W911" s="137" t="str">
        <f t="shared" si="173"/>
        <v/>
      </c>
      <c r="X911" s="137" t="str">
        <f t="shared" si="174"/>
        <v/>
      </c>
      <c r="Y911" s="23" t="str">
        <f t="shared" si="169"/>
        <v/>
      </c>
      <c r="Z911" s="25" t="str">
        <f t="shared" si="170"/>
        <v/>
      </c>
      <c r="AA911" s="26" t="str">
        <f t="shared" si="171"/>
        <v/>
      </c>
      <c r="AB911" s="221" t="str">
        <f t="shared" si="172"/>
        <v/>
      </c>
      <c r="AC911" s="26" t="str">
        <f>IF(P911="","",('SEB Sheet'!$B$8*(AA911*P911)*(IF(C911="",1,C911))))</f>
        <v/>
      </c>
      <c r="AD911" s="158" t="str">
        <f>IF(P911="","",((AC911/'SEB Sheet'!$B$9*'SEB Sheet'!$B$5/1000*'SEB Sheet'!$B$7*'SEB Sheet'!$B$6))*1.055)</f>
        <v/>
      </c>
      <c r="AE911" s="146"/>
      <c r="AF911" s="146"/>
      <c r="AG911" s="147" t="str">
        <f>IF(B911="","",(VLOOKUP(B911,'Tree height category'!$A$2:$C$83,2,FALSE)))</f>
        <v/>
      </c>
      <c r="AH911" s="148" t="str">
        <f>IF(B911="","",(VLOOKUP(B911,'Tree height category'!$A$2:$C$83,3,FALSE)))</f>
        <v/>
      </c>
      <c r="AI911" s="161"/>
      <c r="AJ911" s="161"/>
      <c r="AK911" s="161"/>
      <c r="AL911" s="162" t="str">
        <f>IF(B911="","",(VLOOKUP(B911,'Tree height category'!$A$2:$G$77,7,FALSE)))</f>
        <v/>
      </c>
      <c r="AM911" s="163"/>
    </row>
    <row r="912" spans="1:39" x14ac:dyDescent="0.25">
      <c r="A912" s="154">
        <f t="shared" si="163"/>
        <v>906</v>
      </c>
      <c r="B912" s="203"/>
      <c r="C912" s="209"/>
      <c r="D912" s="208"/>
      <c r="E912" s="208"/>
      <c r="F912" s="208"/>
      <c r="G912" s="208"/>
      <c r="H912" s="208"/>
      <c r="I912" s="208"/>
      <c r="J912" s="208"/>
      <c r="K912" s="208"/>
      <c r="L912" s="208"/>
      <c r="M912" s="208"/>
      <c r="N912" s="207" t="str">
        <f>IF(V912="","",IF((VLOOKUP(V912,'Tree height category'!$E$2:$F$77,2,FALSE))=0,"",(VLOOKUP(V912,'Tree height category'!$E$2:$F$77,2,FALSE))))</f>
        <v/>
      </c>
      <c r="O912" s="207" t="str">
        <f>IF(B912="","",(IF('SEB Sheet'!B$11="","",VLOOKUP('SEB Sheet'!B$11,'IBRA %'!A$4:E$385,4,FALSE))))</f>
        <v/>
      </c>
      <c r="P912" s="27"/>
      <c r="Q912" s="136" t="str">
        <f t="shared" si="164"/>
        <v/>
      </c>
      <c r="R912" s="22">
        <f t="shared" si="165"/>
        <v>0</v>
      </c>
      <c r="S912" s="139" t="str">
        <f t="shared" si="166"/>
        <v/>
      </c>
      <c r="T912" s="39" t="str">
        <f t="shared" si="167"/>
        <v/>
      </c>
      <c r="U912" s="137" t="str">
        <f t="shared" si="168"/>
        <v/>
      </c>
      <c r="V912" s="24" t="str">
        <f>IF(B912="","",VLOOKUP(B912,'Tree height category'!$A$2:$E$83,5,FALSE))</f>
        <v/>
      </c>
      <c r="W912" s="137" t="str">
        <f t="shared" si="173"/>
        <v/>
      </c>
      <c r="X912" s="137" t="str">
        <f t="shared" si="174"/>
        <v/>
      </c>
      <c r="Y912" s="23" t="str">
        <f t="shared" si="169"/>
        <v/>
      </c>
      <c r="Z912" s="25" t="str">
        <f t="shared" si="170"/>
        <v/>
      </c>
      <c r="AA912" s="26" t="str">
        <f t="shared" si="171"/>
        <v/>
      </c>
      <c r="AB912" s="221" t="str">
        <f t="shared" si="172"/>
        <v/>
      </c>
      <c r="AC912" s="26" t="str">
        <f>IF(P912="","",('SEB Sheet'!$B$8*(AA912*P912)*(IF(C912="",1,C912))))</f>
        <v/>
      </c>
      <c r="AD912" s="158" t="str">
        <f>IF(P912="","",((AC912/'SEB Sheet'!$B$9*'SEB Sheet'!$B$5/1000*'SEB Sheet'!$B$7*'SEB Sheet'!$B$6))*1.055)</f>
        <v/>
      </c>
      <c r="AE912" s="146"/>
      <c r="AF912" s="146"/>
      <c r="AG912" s="147" t="str">
        <f>IF(B912="","",(VLOOKUP(B912,'Tree height category'!$A$2:$C$83,2,FALSE)))</f>
        <v/>
      </c>
      <c r="AH912" s="148" t="str">
        <f>IF(B912="","",(VLOOKUP(B912,'Tree height category'!$A$2:$C$83,3,FALSE)))</f>
        <v/>
      </c>
      <c r="AI912" s="161"/>
      <c r="AJ912" s="161"/>
      <c r="AK912" s="161"/>
      <c r="AL912" s="162" t="str">
        <f>IF(B912="","",(VLOOKUP(B912,'Tree height category'!$A$2:$G$77,7,FALSE)))</f>
        <v/>
      </c>
      <c r="AM912" s="163"/>
    </row>
    <row r="913" spans="1:39" x14ac:dyDescent="0.25">
      <c r="A913" s="154">
        <f t="shared" si="163"/>
        <v>907</v>
      </c>
      <c r="B913" s="203"/>
      <c r="C913" s="209"/>
      <c r="D913" s="208"/>
      <c r="E913" s="208"/>
      <c r="F913" s="208"/>
      <c r="G913" s="208"/>
      <c r="H913" s="208"/>
      <c r="I913" s="208"/>
      <c r="J913" s="208"/>
      <c r="K913" s="208"/>
      <c r="L913" s="208"/>
      <c r="M913" s="208"/>
      <c r="N913" s="207" t="str">
        <f>IF(V913="","",IF((VLOOKUP(V913,'Tree height category'!$E$2:$F$77,2,FALSE))=0,"",(VLOOKUP(V913,'Tree height category'!$E$2:$F$77,2,FALSE))))</f>
        <v/>
      </c>
      <c r="O913" s="207" t="str">
        <f>IF(B913="","",(IF('SEB Sheet'!B$11="","",VLOOKUP('SEB Sheet'!B$11,'IBRA %'!A$4:E$385,4,FALSE))))</f>
        <v/>
      </c>
      <c r="P913" s="27"/>
      <c r="Q913" s="136" t="str">
        <f t="shared" si="164"/>
        <v/>
      </c>
      <c r="R913" s="22">
        <f t="shared" si="165"/>
        <v>0</v>
      </c>
      <c r="S913" s="139" t="str">
        <f t="shared" si="166"/>
        <v/>
      </c>
      <c r="T913" s="39" t="str">
        <f t="shared" si="167"/>
        <v/>
      </c>
      <c r="U913" s="137" t="str">
        <f t="shared" si="168"/>
        <v/>
      </c>
      <c r="V913" s="24" t="str">
        <f>IF(B913="","",VLOOKUP(B913,'Tree height category'!$A$2:$E$83,5,FALSE))</f>
        <v/>
      </c>
      <c r="W913" s="137" t="str">
        <f t="shared" si="173"/>
        <v/>
      </c>
      <c r="X913" s="137" t="str">
        <f t="shared" si="174"/>
        <v/>
      </c>
      <c r="Y913" s="23" t="str">
        <f t="shared" si="169"/>
        <v/>
      </c>
      <c r="Z913" s="25" t="str">
        <f t="shared" si="170"/>
        <v/>
      </c>
      <c r="AA913" s="26" t="str">
        <f t="shared" si="171"/>
        <v/>
      </c>
      <c r="AB913" s="221" t="str">
        <f t="shared" si="172"/>
        <v/>
      </c>
      <c r="AC913" s="26" t="str">
        <f>IF(P913="","",('SEB Sheet'!$B$8*(AA913*P913)*(IF(C913="",1,C913))))</f>
        <v/>
      </c>
      <c r="AD913" s="158" t="str">
        <f>IF(P913="","",((AC913/'SEB Sheet'!$B$9*'SEB Sheet'!$B$5/1000*'SEB Sheet'!$B$7*'SEB Sheet'!$B$6))*1.055)</f>
        <v/>
      </c>
      <c r="AE913" s="146"/>
      <c r="AF913" s="146"/>
      <c r="AG913" s="147" t="str">
        <f>IF(B913="","",(VLOOKUP(B913,'Tree height category'!$A$2:$C$83,2,FALSE)))</f>
        <v/>
      </c>
      <c r="AH913" s="148" t="str">
        <f>IF(B913="","",(VLOOKUP(B913,'Tree height category'!$A$2:$C$83,3,FALSE)))</f>
        <v/>
      </c>
      <c r="AI913" s="161"/>
      <c r="AJ913" s="161"/>
      <c r="AK913" s="161"/>
      <c r="AL913" s="162" t="str">
        <f>IF(B913="","",(VLOOKUP(B913,'Tree height category'!$A$2:$G$77,7,FALSE)))</f>
        <v/>
      </c>
      <c r="AM913" s="163"/>
    </row>
    <row r="914" spans="1:39" x14ac:dyDescent="0.25">
      <c r="A914" s="154">
        <f t="shared" si="163"/>
        <v>908</v>
      </c>
      <c r="B914" s="203"/>
      <c r="C914" s="209"/>
      <c r="D914" s="208"/>
      <c r="E914" s="208"/>
      <c r="F914" s="208"/>
      <c r="G914" s="208"/>
      <c r="H914" s="208"/>
      <c r="I914" s="208"/>
      <c r="J914" s="208"/>
      <c r="K914" s="208"/>
      <c r="L914" s="208"/>
      <c r="M914" s="208"/>
      <c r="N914" s="207" t="str">
        <f>IF(V914="","",IF((VLOOKUP(V914,'Tree height category'!$E$2:$F$77,2,FALSE))=0,"",(VLOOKUP(V914,'Tree height category'!$E$2:$F$77,2,FALSE))))</f>
        <v/>
      </c>
      <c r="O914" s="207" t="str">
        <f>IF(B914="","",(IF('SEB Sheet'!B$11="","",VLOOKUP('SEB Sheet'!B$11,'IBRA %'!A$4:E$385,4,FALSE))))</f>
        <v/>
      </c>
      <c r="P914" s="27"/>
      <c r="Q914" s="136" t="str">
        <f t="shared" si="164"/>
        <v/>
      </c>
      <c r="R914" s="22">
        <f t="shared" si="165"/>
        <v>0</v>
      </c>
      <c r="S914" s="139" t="str">
        <f t="shared" si="166"/>
        <v/>
      </c>
      <c r="T914" s="39" t="str">
        <f t="shared" si="167"/>
        <v/>
      </c>
      <c r="U914" s="137" t="str">
        <f t="shared" si="168"/>
        <v/>
      </c>
      <c r="V914" s="24" t="str">
        <f>IF(B914="","",VLOOKUP(B914,'Tree height category'!$A$2:$E$83,5,FALSE))</f>
        <v/>
      </c>
      <c r="W914" s="137" t="str">
        <f t="shared" si="173"/>
        <v/>
      </c>
      <c r="X914" s="137" t="str">
        <f t="shared" si="174"/>
        <v/>
      </c>
      <c r="Y914" s="23" t="str">
        <f t="shared" si="169"/>
        <v/>
      </c>
      <c r="Z914" s="25" t="str">
        <f t="shared" si="170"/>
        <v/>
      </c>
      <c r="AA914" s="26" t="str">
        <f t="shared" si="171"/>
        <v/>
      </c>
      <c r="AB914" s="221" t="str">
        <f t="shared" si="172"/>
        <v/>
      </c>
      <c r="AC914" s="26" t="str">
        <f>IF(P914="","",('SEB Sheet'!$B$8*(AA914*P914)*(IF(C914="",1,C914))))</f>
        <v/>
      </c>
      <c r="AD914" s="158" t="str">
        <f>IF(P914="","",((AC914/'SEB Sheet'!$B$9*'SEB Sheet'!$B$5/1000*'SEB Sheet'!$B$7*'SEB Sheet'!$B$6))*1.055)</f>
        <v/>
      </c>
      <c r="AE914" s="146"/>
      <c r="AF914" s="146"/>
      <c r="AG914" s="147" t="str">
        <f>IF(B914="","",(VLOOKUP(B914,'Tree height category'!$A$2:$C$83,2,FALSE)))</f>
        <v/>
      </c>
      <c r="AH914" s="148" t="str">
        <f>IF(B914="","",(VLOOKUP(B914,'Tree height category'!$A$2:$C$83,3,FALSE)))</f>
        <v/>
      </c>
      <c r="AI914" s="161"/>
      <c r="AJ914" s="161"/>
      <c r="AK914" s="161"/>
      <c r="AL914" s="162" t="str">
        <f>IF(B914="","",(VLOOKUP(B914,'Tree height category'!$A$2:$G$77,7,FALSE)))</f>
        <v/>
      </c>
      <c r="AM914" s="163"/>
    </row>
    <row r="915" spans="1:39" x14ac:dyDescent="0.25">
      <c r="A915" s="154">
        <f t="shared" si="163"/>
        <v>909</v>
      </c>
      <c r="B915" s="203"/>
      <c r="C915" s="209"/>
      <c r="D915" s="208"/>
      <c r="E915" s="208"/>
      <c r="F915" s="208"/>
      <c r="G915" s="208"/>
      <c r="H915" s="208"/>
      <c r="I915" s="208"/>
      <c r="J915" s="208"/>
      <c r="K915" s="208"/>
      <c r="L915" s="208"/>
      <c r="M915" s="208"/>
      <c r="N915" s="207" t="str">
        <f>IF(V915="","",IF((VLOOKUP(V915,'Tree height category'!$E$2:$F$77,2,FALSE))=0,"",(VLOOKUP(V915,'Tree height category'!$E$2:$F$77,2,FALSE))))</f>
        <v/>
      </c>
      <c r="O915" s="207" t="str">
        <f>IF(B915="","",(IF('SEB Sheet'!B$11="","",VLOOKUP('SEB Sheet'!B$11,'IBRA %'!A$4:E$385,4,FALSE))))</f>
        <v/>
      </c>
      <c r="P915" s="27"/>
      <c r="Q915" s="136" t="str">
        <f t="shared" si="164"/>
        <v/>
      </c>
      <c r="R915" s="22">
        <f t="shared" si="165"/>
        <v>0</v>
      </c>
      <c r="S915" s="139" t="str">
        <f t="shared" si="166"/>
        <v/>
      </c>
      <c r="T915" s="39" t="str">
        <f t="shared" si="167"/>
        <v/>
      </c>
      <c r="U915" s="137" t="str">
        <f t="shared" si="168"/>
        <v/>
      </c>
      <c r="V915" s="24" t="str">
        <f>IF(B915="","",VLOOKUP(B915,'Tree height category'!$A$2:$E$83,5,FALSE))</f>
        <v/>
      </c>
      <c r="W915" s="137" t="str">
        <f t="shared" si="173"/>
        <v/>
      </c>
      <c r="X915" s="137" t="str">
        <f t="shared" si="174"/>
        <v/>
      </c>
      <c r="Y915" s="23" t="str">
        <f t="shared" si="169"/>
        <v/>
      </c>
      <c r="Z915" s="25" t="str">
        <f t="shared" si="170"/>
        <v/>
      </c>
      <c r="AA915" s="26" t="str">
        <f t="shared" si="171"/>
        <v/>
      </c>
      <c r="AB915" s="221" t="str">
        <f t="shared" si="172"/>
        <v/>
      </c>
      <c r="AC915" s="26" t="str">
        <f>IF(P915="","",('SEB Sheet'!$B$8*(AA915*P915)*(IF(C915="",1,C915))))</f>
        <v/>
      </c>
      <c r="AD915" s="158" t="str">
        <f>IF(P915="","",((AC915/'SEB Sheet'!$B$9*'SEB Sheet'!$B$5/1000*'SEB Sheet'!$B$7*'SEB Sheet'!$B$6))*1.055)</f>
        <v/>
      </c>
      <c r="AE915" s="146"/>
      <c r="AF915" s="146"/>
      <c r="AG915" s="147" t="str">
        <f>IF(B915="","",(VLOOKUP(B915,'Tree height category'!$A$2:$C$83,2,FALSE)))</f>
        <v/>
      </c>
      <c r="AH915" s="148" t="str">
        <f>IF(B915="","",(VLOOKUP(B915,'Tree height category'!$A$2:$C$83,3,FALSE)))</f>
        <v/>
      </c>
      <c r="AI915" s="161"/>
      <c r="AJ915" s="161"/>
      <c r="AK915" s="161"/>
      <c r="AL915" s="162" t="str">
        <f>IF(B915="","",(VLOOKUP(B915,'Tree height category'!$A$2:$G$77,7,FALSE)))</f>
        <v/>
      </c>
      <c r="AM915" s="163"/>
    </row>
    <row r="916" spans="1:39" x14ac:dyDescent="0.25">
      <c r="A916" s="154">
        <f t="shared" si="163"/>
        <v>910</v>
      </c>
      <c r="B916" s="203"/>
      <c r="C916" s="209"/>
      <c r="D916" s="208"/>
      <c r="E916" s="208"/>
      <c r="F916" s="208"/>
      <c r="G916" s="208"/>
      <c r="H916" s="208"/>
      <c r="I916" s="208"/>
      <c r="J916" s="208"/>
      <c r="K916" s="208"/>
      <c r="L916" s="208"/>
      <c r="M916" s="208"/>
      <c r="N916" s="207" t="str">
        <f>IF(V916="","",IF((VLOOKUP(V916,'Tree height category'!$E$2:$F$77,2,FALSE))=0,"",(VLOOKUP(V916,'Tree height category'!$E$2:$F$77,2,FALSE))))</f>
        <v/>
      </c>
      <c r="O916" s="207" t="str">
        <f>IF(B916="","",(IF('SEB Sheet'!B$11="","",VLOOKUP('SEB Sheet'!B$11,'IBRA %'!A$4:E$385,4,FALSE))))</f>
        <v/>
      </c>
      <c r="P916" s="27"/>
      <c r="Q916" s="136" t="str">
        <f t="shared" si="164"/>
        <v/>
      </c>
      <c r="R916" s="22">
        <f t="shared" si="165"/>
        <v>0</v>
      </c>
      <c r="S916" s="139" t="str">
        <f t="shared" si="166"/>
        <v/>
      </c>
      <c r="T916" s="39" t="str">
        <f t="shared" si="167"/>
        <v/>
      </c>
      <c r="U916" s="137" t="str">
        <f t="shared" si="168"/>
        <v/>
      </c>
      <c r="V916" s="24" t="str">
        <f>IF(B916="","",VLOOKUP(B916,'Tree height category'!$A$2:$E$83,5,FALSE))</f>
        <v/>
      </c>
      <c r="W916" s="137" t="str">
        <f t="shared" si="173"/>
        <v/>
      </c>
      <c r="X916" s="137" t="str">
        <f t="shared" si="174"/>
        <v/>
      </c>
      <c r="Y916" s="23" t="str">
        <f t="shared" si="169"/>
        <v/>
      </c>
      <c r="Z916" s="25" t="str">
        <f t="shared" si="170"/>
        <v/>
      </c>
      <c r="AA916" s="26" t="str">
        <f t="shared" si="171"/>
        <v/>
      </c>
      <c r="AB916" s="221" t="str">
        <f t="shared" si="172"/>
        <v/>
      </c>
      <c r="AC916" s="26" t="str">
        <f>IF(P916="","",('SEB Sheet'!$B$8*(AA916*P916)*(IF(C916="",1,C916))))</f>
        <v/>
      </c>
      <c r="AD916" s="158" t="str">
        <f>IF(P916="","",((AC916/'SEB Sheet'!$B$9*'SEB Sheet'!$B$5/1000*'SEB Sheet'!$B$7*'SEB Sheet'!$B$6))*1.055)</f>
        <v/>
      </c>
      <c r="AE916" s="146"/>
      <c r="AF916" s="146"/>
      <c r="AG916" s="147" t="str">
        <f>IF(B916="","",(VLOOKUP(B916,'Tree height category'!$A$2:$C$83,2,FALSE)))</f>
        <v/>
      </c>
      <c r="AH916" s="148" t="str">
        <f>IF(B916="","",(VLOOKUP(B916,'Tree height category'!$A$2:$C$83,3,FALSE)))</f>
        <v/>
      </c>
      <c r="AI916" s="161"/>
      <c r="AJ916" s="161"/>
      <c r="AK916" s="161"/>
      <c r="AL916" s="162" t="str">
        <f>IF(B916="","",(VLOOKUP(B916,'Tree height category'!$A$2:$G$77,7,FALSE)))</f>
        <v/>
      </c>
      <c r="AM916" s="163"/>
    </row>
    <row r="917" spans="1:39" x14ac:dyDescent="0.25">
      <c r="A917" s="154">
        <f t="shared" si="163"/>
        <v>911</v>
      </c>
      <c r="B917" s="203"/>
      <c r="C917" s="209"/>
      <c r="D917" s="208"/>
      <c r="E917" s="208"/>
      <c r="F917" s="208"/>
      <c r="G917" s="208"/>
      <c r="H917" s="208"/>
      <c r="I917" s="208"/>
      <c r="J917" s="208"/>
      <c r="K917" s="208"/>
      <c r="L917" s="208"/>
      <c r="M917" s="208"/>
      <c r="N917" s="207" t="str">
        <f>IF(V917="","",IF((VLOOKUP(V917,'Tree height category'!$E$2:$F$77,2,FALSE))=0,"",(VLOOKUP(V917,'Tree height category'!$E$2:$F$77,2,FALSE))))</f>
        <v/>
      </c>
      <c r="O917" s="207" t="str">
        <f>IF(B917="","",(IF('SEB Sheet'!B$11="","",VLOOKUP('SEB Sheet'!B$11,'IBRA %'!A$4:E$385,4,FALSE))))</f>
        <v/>
      </c>
      <c r="P917" s="27"/>
      <c r="Q917" s="136" t="str">
        <f t="shared" si="164"/>
        <v/>
      </c>
      <c r="R917" s="22">
        <f t="shared" si="165"/>
        <v>0</v>
      </c>
      <c r="S917" s="139" t="str">
        <f t="shared" si="166"/>
        <v/>
      </c>
      <c r="T917" s="39" t="str">
        <f t="shared" si="167"/>
        <v/>
      </c>
      <c r="U917" s="137" t="str">
        <f t="shared" si="168"/>
        <v/>
      </c>
      <c r="V917" s="24" t="str">
        <f>IF(B917="","",VLOOKUP(B917,'Tree height category'!$A$2:$E$83,5,FALSE))</f>
        <v/>
      </c>
      <c r="W917" s="137" t="str">
        <f t="shared" si="173"/>
        <v/>
      </c>
      <c r="X917" s="137" t="str">
        <f t="shared" si="174"/>
        <v/>
      </c>
      <c r="Y917" s="23" t="str">
        <f t="shared" si="169"/>
        <v/>
      </c>
      <c r="Z917" s="25" t="str">
        <f t="shared" si="170"/>
        <v/>
      </c>
      <c r="AA917" s="26" t="str">
        <f t="shared" si="171"/>
        <v/>
      </c>
      <c r="AB917" s="221" t="str">
        <f t="shared" si="172"/>
        <v/>
      </c>
      <c r="AC917" s="26" t="str">
        <f>IF(P917="","",('SEB Sheet'!$B$8*(AA917*P917)*(IF(C917="",1,C917))))</f>
        <v/>
      </c>
      <c r="AD917" s="158" t="str">
        <f>IF(P917="","",((AC917/'SEB Sheet'!$B$9*'SEB Sheet'!$B$5/1000*'SEB Sheet'!$B$7*'SEB Sheet'!$B$6))*1.055)</f>
        <v/>
      </c>
      <c r="AE917" s="146"/>
      <c r="AF917" s="146"/>
      <c r="AG917" s="147" t="str">
        <f>IF(B917="","",(VLOOKUP(B917,'Tree height category'!$A$2:$C$83,2,FALSE)))</f>
        <v/>
      </c>
      <c r="AH917" s="148" t="str">
        <f>IF(B917="","",(VLOOKUP(B917,'Tree height category'!$A$2:$C$83,3,FALSE)))</f>
        <v/>
      </c>
      <c r="AI917" s="161"/>
      <c r="AJ917" s="161"/>
      <c r="AK917" s="161"/>
      <c r="AL917" s="162" t="str">
        <f>IF(B917="","",(VLOOKUP(B917,'Tree height category'!$A$2:$G$77,7,FALSE)))</f>
        <v/>
      </c>
      <c r="AM917" s="163"/>
    </row>
    <row r="918" spans="1:39" x14ac:dyDescent="0.25">
      <c r="A918" s="154">
        <f t="shared" si="163"/>
        <v>912</v>
      </c>
      <c r="B918" s="203"/>
      <c r="C918" s="209"/>
      <c r="D918" s="208"/>
      <c r="E918" s="208"/>
      <c r="F918" s="208"/>
      <c r="G918" s="208"/>
      <c r="H918" s="208"/>
      <c r="I918" s="208"/>
      <c r="J918" s="208"/>
      <c r="K918" s="208"/>
      <c r="L918" s="208"/>
      <c r="M918" s="208"/>
      <c r="N918" s="207" t="str">
        <f>IF(V918="","",IF((VLOOKUP(V918,'Tree height category'!$E$2:$F$77,2,FALSE))=0,"",(VLOOKUP(V918,'Tree height category'!$E$2:$F$77,2,FALSE))))</f>
        <v/>
      </c>
      <c r="O918" s="207" t="str">
        <f>IF(B918="","",(IF('SEB Sheet'!B$11="","",VLOOKUP('SEB Sheet'!B$11,'IBRA %'!A$4:E$385,4,FALSE))))</f>
        <v/>
      </c>
      <c r="P918" s="27"/>
      <c r="Q918" s="136" t="str">
        <f t="shared" si="164"/>
        <v/>
      </c>
      <c r="R918" s="22">
        <f t="shared" si="165"/>
        <v>0</v>
      </c>
      <c r="S918" s="139" t="str">
        <f t="shared" si="166"/>
        <v/>
      </c>
      <c r="T918" s="39" t="str">
        <f t="shared" si="167"/>
        <v/>
      </c>
      <c r="U918" s="137" t="str">
        <f t="shared" si="168"/>
        <v/>
      </c>
      <c r="V918" s="24" t="str">
        <f>IF(B918="","",VLOOKUP(B918,'Tree height category'!$A$2:$E$83,5,FALSE))</f>
        <v/>
      </c>
      <c r="W918" s="137" t="str">
        <f t="shared" si="173"/>
        <v/>
      </c>
      <c r="X918" s="137" t="str">
        <f t="shared" si="174"/>
        <v/>
      </c>
      <c r="Y918" s="23" t="str">
        <f t="shared" si="169"/>
        <v/>
      </c>
      <c r="Z918" s="25" t="str">
        <f t="shared" si="170"/>
        <v/>
      </c>
      <c r="AA918" s="26" t="str">
        <f t="shared" si="171"/>
        <v/>
      </c>
      <c r="AB918" s="221" t="str">
        <f t="shared" si="172"/>
        <v/>
      </c>
      <c r="AC918" s="26" t="str">
        <f>IF(P918="","",('SEB Sheet'!$B$8*(AA918*P918)*(IF(C918="",1,C918))))</f>
        <v/>
      </c>
      <c r="AD918" s="158" t="str">
        <f>IF(P918="","",((AC918/'SEB Sheet'!$B$9*'SEB Sheet'!$B$5/1000*'SEB Sheet'!$B$7*'SEB Sheet'!$B$6))*1.055)</f>
        <v/>
      </c>
      <c r="AE918" s="146"/>
      <c r="AF918" s="146"/>
      <c r="AG918" s="147" t="str">
        <f>IF(B918="","",(VLOOKUP(B918,'Tree height category'!$A$2:$C$83,2,FALSE)))</f>
        <v/>
      </c>
      <c r="AH918" s="148" t="str">
        <f>IF(B918="","",(VLOOKUP(B918,'Tree height category'!$A$2:$C$83,3,FALSE)))</f>
        <v/>
      </c>
      <c r="AI918" s="161"/>
      <c r="AJ918" s="161"/>
      <c r="AK918" s="161"/>
      <c r="AL918" s="162" t="str">
        <f>IF(B918="","",(VLOOKUP(B918,'Tree height category'!$A$2:$G$77,7,FALSE)))</f>
        <v/>
      </c>
      <c r="AM918" s="163"/>
    </row>
    <row r="919" spans="1:39" x14ac:dyDescent="0.25">
      <c r="A919" s="154">
        <f t="shared" si="163"/>
        <v>913</v>
      </c>
      <c r="B919" s="203"/>
      <c r="C919" s="209"/>
      <c r="D919" s="208"/>
      <c r="E919" s="208"/>
      <c r="F919" s="208"/>
      <c r="G919" s="208"/>
      <c r="H919" s="208"/>
      <c r="I919" s="208"/>
      <c r="J919" s="208"/>
      <c r="K919" s="208"/>
      <c r="L919" s="208"/>
      <c r="M919" s="208"/>
      <c r="N919" s="207" t="str">
        <f>IF(V919="","",IF((VLOOKUP(V919,'Tree height category'!$E$2:$F$77,2,FALSE))=0,"",(VLOOKUP(V919,'Tree height category'!$E$2:$F$77,2,FALSE))))</f>
        <v/>
      </c>
      <c r="O919" s="207" t="str">
        <f>IF(B919="","",(IF('SEB Sheet'!B$11="","",VLOOKUP('SEB Sheet'!B$11,'IBRA %'!A$4:E$385,4,FALSE))))</f>
        <v/>
      </c>
      <c r="P919" s="27"/>
      <c r="Q919" s="136" t="str">
        <f t="shared" si="164"/>
        <v/>
      </c>
      <c r="R919" s="22">
        <f t="shared" si="165"/>
        <v>0</v>
      </c>
      <c r="S919" s="139" t="str">
        <f t="shared" si="166"/>
        <v/>
      </c>
      <c r="T919" s="39" t="str">
        <f t="shared" si="167"/>
        <v/>
      </c>
      <c r="U919" s="137" t="str">
        <f t="shared" si="168"/>
        <v/>
      </c>
      <c r="V919" s="24" t="str">
        <f>IF(B919="","",VLOOKUP(B919,'Tree height category'!$A$2:$E$83,5,FALSE))</f>
        <v/>
      </c>
      <c r="W919" s="137" t="str">
        <f t="shared" si="173"/>
        <v/>
      </c>
      <c r="X919" s="137" t="str">
        <f t="shared" si="174"/>
        <v/>
      </c>
      <c r="Y919" s="23" t="str">
        <f t="shared" si="169"/>
        <v/>
      </c>
      <c r="Z919" s="25" t="str">
        <f t="shared" si="170"/>
        <v/>
      </c>
      <c r="AA919" s="26" t="str">
        <f t="shared" si="171"/>
        <v/>
      </c>
      <c r="AB919" s="221" t="str">
        <f t="shared" si="172"/>
        <v/>
      </c>
      <c r="AC919" s="26" t="str">
        <f>IF(P919="","",('SEB Sheet'!$B$8*(AA919*P919)*(IF(C919="",1,C919))))</f>
        <v/>
      </c>
      <c r="AD919" s="158" t="str">
        <f>IF(P919="","",((AC919/'SEB Sheet'!$B$9*'SEB Sheet'!$B$5/1000*'SEB Sheet'!$B$7*'SEB Sheet'!$B$6))*1.055)</f>
        <v/>
      </c>
      <c r="AE919" s="146"/>
      <c r="AF919" s="146"/>
      <c r="AG919" s="147" t="str">
        <f>IF(B919="","",(VLOOKUP(B919,'Tree height category'!$A$2:$C$83,2,FALSE)))</f>
        <v/>
      </c>
      <c r="AH919" s="148" t="str">
        <f>IF(B919="","",(VLOOKUP(B919,'Tree height category'!$A$2:$C$83,3,FALSE)))</f>
        <v/>
      </c>
      <c r="AI919" s="161"/>
      <c r="AJ919" s="161"/>
      <c r="AK919" s="161"/>
      <c r="AL919" s="162" t="str">
        <f>IF(B919="","",(VLOOKUP(B919,'Tree height category'!$A$2:$G$77,7,FALSE)))</f>
        <v/>
      </c>
      <c r="AM919" s="163"/>
    </row>
    <row r="920" spans="1:39" x14ac:dyDescent="0.25">
      <c r="A920" s="154">
        <f t="shared" si="163"/>
        <v>914</v>
      </c>
      <c r="B920" s="203"/>
      <c r="C920" s="209"/>
      <c r="D920" s="208"/>
      <c r="E920" s="208"/>
      <c r="F920" s="208"/>
      <c r="G920" s="208"/>
      <c r="H920" s="208"/>
      <c r="I920" s="208"/>
      <c r="J920" s="208"/>
      <c r="K920" s="208"/>
      <c r="L920" s="208"/>
      <c r="M920" s="208"/>
      <c r="N920" s="207" t="str">
        <f>IF(V920="","",IF((VLOOKUP(V920,'Tree height category'!$E$2:$F$77,2,FALSE))=0,"",(VLOOKUP(V920,'Tree height category'!$E$2:$F$77,2,FALSE))))</f>
        <v/>
      </c>
      <c r="O920" s="207" t="str">
        <f>IF(B920="","",(IF('SEB Sheet'!B$11="","",VLOOKUP('SEB Sheet'!B$11,'IBRA %'!A$4:E$385,4,FALSE))))</f>
        <v/>
      </c>
      <c r="P920" s="27"/>
      <c r="Q920" s="136" t="str">
        <f t="shared" si="164"/>
        <v/>
      </c>
      <c r="R920" s="22">
        <f t="shared" si="165"/>
        <v>0</v>
      </c>
      <c r="S920" s="139" t="str">
        <f t="shared" si="166"/>
        <v/>
      </c>
      <c r="T920" s="39" t="str">
        <f t="shared" si="167"/>
        <v/>
      </c>
      <c r="U920" s="137" t="str">
        <f t="shared" si="168"/>
        <v/>
      </c>
      <c r="V920" s="24" t="str">
        <f>IF(B920="","",VLOOKUP(B920,'Tree height category'!$A$2:$E$83,5,FALSE))</f>
        <v/>
      </c>
      <c r="W920" s="137" t="str">
        <f t="shared" si="173"/>
        <v/>
      </c>
      <c r="X920" s="137" t="str">
        <f t="shared" si="174"/>
        <v/>
      </c>
      <c r="Y920" s="23" t="str">
        <f t="shared" si="169"/>
        <v/>
      </c>
      <c r="Z920" s="25" t="str">
        <f t="shared" si="170"/>
        <v/>
      </c>
      <c r="AA920" s="26" t="str">
        <f t="shared" si="171"/>
        <v/>
      </c>
      <c r="AB920" s="221" t="str">
        <f t="shared" si="172"/>
        <v/>
      </c>
      <c r="AC920" s="26" t="str">
        <f>IF(P920="","",('SEB Sheet'!$B$8*(AA920*P920)*(IF(C920="",1,C920))))</f>
        <v/>
      </c>
      <c r="AD920" s="158" t="str">
        <f>IF(P920="","",((AC920/'SEB Sheet'!$B$9*'SEB Sheet'!$B$5/1000*'SEB Sheet'!$B$7*'SEB Sheet'!$B$6))*1.055)</f>
        <v/>
      </c>
      <c r="AE920" s="146"/>
      <c r="AF920" s="146"/>
      <c r="AG920" s="147" t="str">
        <f>IF(B920="","",(VLOOKUP(B920,'Tree height category'!$A$2:$C$83,2,FALSE)))</f>
        <v/>
      </c>
      <c r="AH920" s="148" t="str">
        <f>IF(B920="","",(VLOOKUP(B920,'Tree height category'!$A$2:$C$83,3,FALSE)))</f>
        <v/>
      </c>
      <c r="AI920" s="161"/>
      <c r="AJ920" s="161"/>
      <c r="AK920" s="161"/>
      <c r="AL920" s="162" t="str">
        <f>IF(B920="","",(VLOOKUP(B920,'Tree height category'!$A$2:$G$77,7,FALSE)))</f>
        <v/>
      </c>
      <c r="AM920" s="163"/>
    </row>
    <row r="921" spans="1:39" x14ac:dyDescent="0.25">
      <c r="A921" s="154">
        <f t="shared" si="163"/>
        <v>915</v>
      </c>
      <c r="B921" s="203"/>
      <c r="C921" s="209"/>
      <c r="D921" s="208"/>
      <c r="E921" s="208"/>
      <c r="F921" s="208"/>
      <c r="G921" s="208"/>
      <c r="H921" s="208"/>
      <c r="I921" s="208"/>
      <c r="J921" s="208"/>
      <c r="K921" s="208"/>
      <c r="L921" s="208"/>
      <c r="M921" s="208"/>
      <c r="N921" s="207" t="str">
        <f>IF(V921="","",IF((VLOOKUP(V921,'Tree height category'!$E$2:$F$77,2,FALSE))=0,"",(VLOOKUP(V921,'Tree height category'!$E$2:$F$77,2,FALSE))))</f>
        <v/>
      </c>
      <c r="O921" s="207" t="str">
        <f>IF(B921="","",(IF('SEB Sheet'!B$11="","",VLOOKUP('SEB Sheet'!B$11,'IBRA %'!A$4:E$385,4,FALSE))))</f>
        <v/>
      </c>
      <c r="P921" s="27"/>
      <c r="Q921" s="136" t="str">
        <f t="shared" si="164"/>
        <v/>
      </c>
      <c r="R921" s="22">
        <f t="shared" si="165"/>
        <v>0</v>
      </c>
      <c r="S921" s="139" t="str">
        <f t="shared" si="166"/>
        <v/>
      </c>
      <c r="T921" s="39" t="str">
        <f t="shared" si="167"/>
        <v/>
      </c>
      <c r="U921" s="137" t="str">
        <f t="shared" si="168"/>
        <v/>
      </c>
      <c r="V921" s="24" t="str">
        <f>IF(B921="","",VLOOKUP(B921,'Tree height category'!$A$2:$E$83,5,FALSE))</f>
        <v/>
      </c>
      <c r="W921" s="137" t="str">
        <f t="shared" si="173"/>
        <v/>
      </c>
      <c r="X921" s="137" t="str">
        <f t="shared" si="174"/>
        <v/>
      </c>
      <c r="Y921" s="23" t="str">
        <f t="shared" si="169"/>
        <v/>
      </c>
      <c r="Z921" s="25" t="str">
        <f t="shared" si="170"/>
        <v/>
      </c>
      <c r="AA921" s="26" t="str">
        <f t="shared" si="171"/>
        <v/>
      </c>
      <c r="AB921" s="221" t="str">
        <f t="shared" si="172"/>
        <v/>
      </c>
      <c r="AC921" s="26" t="str">
        <f>IF(P921="","",('SEB Sheet'!$B$8*(AA921*P921)*(IF(C921="",1,C921))))</f>
        <v/>
      </c>
      <c r="AD921" s="158" t="str">
        <f>IF(P921="","",((AC921/'SEB Sheet'!$B$9*'SEB Sheet'!$B$5/1000*'SEB Sheet'!$B$7*'SEB Sheet'!$B$6))*1.055)</f>
        <v/>
      </c>
      <c r="AE921" s="146"/>
      <c r="AF921" s="146"/>
      <c r="AG921" s="147" t="str">
        <f>IF(B921="","",(VLOOKUP(B921,'Tree height category'!$A$2:$C$83,2,FALSE)))</f>
        <v/>
      </c>
      <c r="AH921" s="148" t="str">
        <f>IF(B921="","",(VLOOKUP(B921,'Tree height category'!$A$2:$C$83,3,FALSE)))</f>
        <v/>
      </c>
      <c r="AI921" s="161"/>
      <c r="AJ921" s="161"/>
      <c r="AK921" s="161"/>
      <c r="AL921" s="162" t="str">
        <f>IF(B921="","",(VLOOKUP(B921,'Tree height category'!$A$2:$G$77,7,FALSE)))</f>
        <v/>
      </c>
      <c r="AM921" s="163"/>
    </row>
    <row r="922" spans="1:39" x14ac:dyDescent="0.25">
      <c r="A922" s="154">
        <f t="shared" si="163"/>
        <v>916</v>
      </c>
      <c r="B922" s="203"/>
      <c r="C922" s="209"/>
      <c r="D922" s="208"/>
      <c r="E922" s="208"/>
      <c r="F922" s="208"/>
      <c r="G922" s="208"/>
      <c r="H922" s="208"/>
      <c r="I922" s="208"/>
      <c r="J922" s="208"/>
      <c r="K922" s="208"/>
      <c r="L922" s="208"/>
      <c r="M922" s="208"/>
      <c r="N922" s="207" t="str">
        <f>IF(V922="","",IF((VLOOKUP(V922,'Tree height category'!$E$2:$F$77,2,FALSE))=0,"",(VLOOKUP(V922,'Tree height category'!$E$2:$F$77,2,FALSE))))</f>
        <v/>
      </c>
      <c r="O922" s="207" t="str">
        <f>IF(B922="","",(IF('SEB Sheet'!B$11="","",VLOOKUP('SEB Sheet'!B$11,'IBRA %'!A$4:E$385,4,FALSE))))</f>
        <v/>
      </c>
      <c r="P922" s="27"/>
      <c r="Q922" s="136" t="str">
        <f t="shared" si="164"/>
        <v/>
      </c>
      <c r="R922" s="22">
        <f t="shared" si="165"/>
        <v>0</v>
      </c>
      <c r="S922" s="139" t="str">
        <f t="shared" si="166"/>
        <v/>
      </c>
      <c r="T922" s="39" t="str">
        <f t="shared" si="167"/>
        <v/>
      </c>
      <c r="U922" s="137" t="str">
        <f t="shared" si="168"/>
        <v/>
      </c>
      <c r="V922" s="24" t="str">
        <f>IF(B922="","",VLOOKUP(B922,'Tree height category'!$A$2:$E$83,5,FALSE))</f>
        <v/>
      </c>
      <c r="W922" s="137" t="str">
        <f t="shared" si="173"/>
        <v/>
      </c>
      <c r="X922" s="137" t="str">
        <f t="shared" si="174"/>
        <v/>
      </c>
      <c r="Y922" s="23" t="str">
        <f t="shared" si="169"/>
        <v/>
      </c>
      <c r="Z922" s="25" t="str">
        <f t="shared" si="170"/>
        <v/>
      </c>
      <c r="AA922" s="26" t="str">
        <f t="shared" si="171"/>
        <v/>
      </c>
      <c r="AB922" s="221" t="str">
        <f t="shared" si="172"/>
        <v/>
      </c>
      <c r="AC922" s="26" t="str">
        <f>IF(P922="","",('SEB Sheet'!$B$8*(AA922*P922)*(IF(C922="",1,C922))))</f>
        <v/>
      </c>
      <c r="AD922" s="158" t="str">
        <f>IF(P922="","",((AC922/'SEB Sheet'!$B$9*'SEB Sheet'!$B$5/1000*'SEB Sheet'!$B$7*'SEB Sheet'!$B$6))*1.055)</f>
        <v/>
      </c>
      <c r="AE922" s="146"/>
      <c r="AF922" s="146"/>
      <c r="AG922" s="147" t="str">
        <f>IF(B922="","",(VLOOKUP(B922,'Tree height category'!$A$2:$C$83,2,FALSE)))</f>
        <v/>
      </c>
      <c r="AH922" s="148" t="str">
        <f>IF(B922="","",(VLOOKUP(B922,'Tree height category'!$A$2:$C$83,3,FALSE)))</f>
        <v/>
      </c>
      <c r="AI922" s="161"/>
      <c r="AJ922" s="161"/>
      <c r="AK922" s="161"/>
      <c r="AL922" s="162" t="str">
        <f>IF(B922="","",(VLOOKUP(B922,'Tree height category'!$A$2:$G$77,7,FALSE)))</f>
        <v/>
      </c>
      <c r="AM922" s="163"/>
    </row>
    <row r="923" spans="1:39" x14ac:dyDescent="0.25">
      <c r="A923" s="154">
        <f t="shared" si="163"/>
        <v>917</v>
      </c>
      <c r="B923" s="203"/>
      <c r="C923" s="209"/>
      <c r="D923" s="208"/>
      <c r="E923" s="208"/>
      <c r="F923" s="208"/>
      <c r="G923" s="208"/>
      <c r="H923" s="208"/>
      <c r="I923" s="208"/>
      <c r="J923" s="208"/>
      <c r="K923" s="208"/>
      <c r="L923" s="208"/>
      <c r="M923" s="208"/>
      <c r="N923" s="207" t="str">
        <f>IF(V923="","",IF((VLOOKUP(V923,'Tree height category'!$E$2:$F$77,2,FALSE))=0,"",(VLOOKUP(V923,'Tree height category'!$E$2:$F$77,2,FALSE))))</f>
        <v/>
      </c>
      <c r="O923" s="207" t="str">
        <f>IF(B923="","",(IF('SEB Sheet'!B$11="","",VLOOKUP('SEB Sheet'!B$11,'IBRA %'!A$4:E$385,4,FALSE))))</f>
        <v/>
      </c>
      <c r="P923" s="27"/>
      <c r="Q923" s="136" t="str">
        <f t="shared" si="164"/>
        <v/>
      </c>
      <c r="R923" s="22">
        <f t="shared" si="165"/>
        <v>0</v>
      </c>
      <c r="S923" s="139" t="str">
        <f t="shared" si="166"/>
        <v/>
      </c>
      <c r="T923" s="39" t="str">
        <f t="shared" si="167"/>
        <v/>
      </c>
      <c r="U923" s="137" t="str">
        <f t="shared" si="168"/>
        <v/>
      </c>
      <c r="V923" s="24" t="str">
        <f>IF(B923="","",VLOOKUP(B923,'Tree height category'!$A$2:$E$83,5,FALSE))</f>
        <v/>
      </c>
      <c r="W923" s="137" t="str">
        <f t="shared" si="173"/>
        <v/>
      </c>
      <c r="X923" s="137" t="str">
        <f t="shared" si="174"/>
        <v/>
      </c>
      <c r="Y923" s="23" t="str">
        <f t="shared" si="169"/>
        <v/>
      </c>
      <c r="Z923" s="25" t="str">
        <f t="shared" si="170"/>
        <v/>
      </c>
      <c r="AA923" s="26" t="str">
        <f t="shared" si="171"/>
        <v/>
      </c>
      <c r="AB923" s="221" t="str">
        <f t="shared" si="172"/>
        <v/>
      </c>
      <c r="AC923" s="26" t="str">
        <f>IF(P923="","",('SEB Sheet'!$B$8*(AA923*P923)*(IF(C923="",1,C923))))</f>
        <v/>
      </c>
      <c r="AD923" s="158" t="str">
        <f>IF(P923="","",((AC923/'SEB Sheet'!$B$9*'SEB Sheet'!$B$5/1000*'SEB Sheet'!$B$7*'SEB Sheet'!$B$6))*1.055)</f>
        <v/>
      </c>
      <c r="AE923" s="146"/>
      <c r="AF923" s="146"/>
      <c r="AG923" s="147" t="str">
        <f>IF(B923="","",(VLOOKUP(B923,'Tree height category'!$A$2:$C$83,2,FALSE)))</f>
        <v/>
      </c>
      <c r="AH923" s="148" t="str">
        <f>IF(B923="","",(VLOOKUP(B923,'Tree height category'!$A$2:$C$83,3,FALSE)))</f>
        <v/>
      </c>
      <c r="AI923" s="161"/>
      <c r="AJ923" s="161"/>
      <c r="AK923" s="161"/>
      <c r="AL923" s="162" t="str">
        <f>IF(B923="","",(VLOOKUP(B923,'Tree height category'!$A$2:$G$77,7,FALSE)))</f>
        <v/>
      </c>
      <c r="AM923" s="163"/>
    </row>
    <row r="924" spans="1:39" x14ac:dyDescent="0.25">
      <c r="A924" s="154">
        <f t="shared" si="163"/>
        <v>918</v>
      </c>
      <c r="B924" s="203"/>
      <c r="C924" s="209"/>
      <c r="D924" s="208"/>
      <c r="E924" s="208"/>
      <c r="F924" s="208"/>
      <c r="G924" s="208"/>
      <c r="H924" s="208"/>
      <c r="I924" s="208"/>
      <c r="J924" s="208"/>
      <c r="K924" s="208"/>
      <c r="L924" s="208"/>
      <c r="M924" s="208"/>
      <c r="N924" s="207" t="str">
        <f>IF(V924="","",IF((VLOOKUP(V924,'Tree height category'!$E$2:$F$77,2,FALSE))=0,"",(VLOOKUP(V924,'Tree height category'!$E$2:$F$77,2,FALSE))))</f>
        <v/>
      </c>
      <c r="O924" s="207" t="str">
        <f>IF(B924="","",(IF('SEB Sheet'!B$11="","",VLOOKUP('SEB Sheet'!B$11,'IBRA %'!A$4:E$385,4,FALSE))))</f>
        <v/>
      </c>
      <c r="P924" s="27"/>
      <c r="Q924" s="136" t="str">
        <f t="shared" si="164"/>
        <v/>
      </c>
      <c r="R924" s="22">
        <f t="shared" si="165"/>
        <v>0</v>
      </c>
      <c r="S924" s="139" t="str">
        <f t="shared" si="166"/>
        <v/>
      </c>
      <c r="T924" s="39" t="str">
        <f t="shared" si="167"/>
        <v/>
      </c>
      <c r="U924" s="137" t="str">
        <f t="shared" si="168"/>
        <v/>
      </c>
      <c r="V924" s="24" t="str">
        <f>IF(B924="","",VLOOKUP(B924,'Tree height category'!$A$2:$E$83,5,FALSE))</f>
        <v/>
      </c>
      <c r="W924" s="137" t="str">
        <f t="shared" si="173"/>
        <v/>
      </c>
      <c r="X924" s="137" t="str">
        <f t="shared" si="174"/>
        <v/>
      </c>
      <c r="Y924" s="23" t="str">
        <f t="shared" si="169"/>
        <v/>
      </c>
      <c r="Z924" s="25" t="str">
        <f t="shared" si="170"/>
        <v/>
      </c>
      <c r="AA924" s="26" t="str">
        <f t="shared" si="171"/>
        <v/>
      </c>
      <c r="AB924" s="221" t="str">
        <f t="shared" si="172"/>
        <v/>
      </c>
      <c r="AC924" s="26" t="str">
        <f>IF(P924="","",('SEB Sheet'!$B$8*(AA924*P924)*(IF(C924="",1,C924))))</f>
        <v/>
      </c>
      <c r="AD924" s="158" t="str">
        <f>IF(P924="","",((AC924/'SEB Sheet'!$B$9*'SEB Sheet'!$B$5/1000*'SEB Sheet'!$B$7*'SEB Sheet'!$B$6))*1.055)</f>
        <v/>
      </c>
      <c r="AE924" s="146"/>
      <c r="AF924" s="146"/>
      <c r="AG924" s="147" t="str">
        <f>IF(B924="","",(VLOOKUP(B924,'Tree height category'!$A$2:$C$83,2,FALSE)))</f>
        <v/>
      </c>
      <c r="AH924" s="148" t="str">
        <f>IF(B924="","",(VLOOKUP(B924,'Tree height category'!$A$2:$C$83,3,FALSE)))</f>
        <v/>
      </c>
      <c r="AI924" s="161"/>
      <c r="AJ924" s="161"/>
      <c r="AK924" s="161"/>
      <c r="AL924" s="162" t="str">
        <f>IF(B924="","",(VLOOKUP(B924,'Tree height category'!$A$2:$G$77,7,FALSE)))</f>
        <v/>
      </c>
      <c r="AM924" s="163"/>
    </row>
    <row r="925" spans="1:39" x14ac:dyDescent="0.25">
      <c r="A925" s="154">
        <f t="shared" si="163"/>
        <v>919</v>
      </c>
      <c r="B925" s="203"/>
      <c r="C925" s="209"/>
      <c r="D925" s="208"/>
      <c r="E925" s="208"/>
      <c r="F925" s="208"/>
      <c r="G925" s="208"/>
      <c r="H925" s="208"/>
      <c r="I925" s="208"/>
      <c r="J925" s="208"/>
      <c r="K925" s="208"/>
      <c r="L925" s="208"/>
      <c r="M925" s="208"/>
      <c r="N925" s="207" t="str">
        <f>IF(V925="","",IF((VLOOKUP(V925,'Tree height category'!$E$2:$F$77,2,FALSE))=0,"",(VLOOKUP(V925,'Tree height category'!$E$2:$F$77,2,FALSE))))</f>
        <v/>
      </c>
      <c r="O925" s="207" t="str">
        <f>IF(B925="","",(IF('SEB Sheet'!B$11="","",VLOOKUP('SEB Sheet'!B$11,'IBRA %'!A$4:E$385,4,FALSE))))</f>
        <v/>
      </c>
      <c r="P925" s="27"/>
      <c r="Q925" s="136" t="str">
        <f t="shared" si="164"/>
        <v/>
      </c>
      <c r="R925" s="22">
        <f t="shared" si="165"/>
        <v>0</v>
      </c>
      <c r="S925" s="139" t="str">
        <f t="shared" si="166"/>
        <v/>
      </c>
      <c r="T925" s="39" t="str">
        <f t="shared" si="167"/>
        <v/>
      </c>
      <c r="U925" s="137" t="str">
        <f t="shared" si="168"/>
        <v/>
      </c>
      <c r="V925" s="24" t="str">
        <f>IF(B925="","",VLOOKUP(B925,'Tree height category'!$A$2:$E$83,5,FALSE))</f>
        <v/>
      </c>
      <c r="W925" s="137" t="str">
        <f t="shared" si="173"/>
        <v/>
      </c>
      <c r="X925" s="137" t="str">
        <f t="shared" si="174"/>
        <v/>
      </c>
      <c r="Y925" s="23" t="str">
        <f t="shared" si="169"/>
        <v/>
      </c>
      <c r="Z925" s="25" t="str">
        <f t="shared" si="170"/>
        <v/>
      </c>
      <c r="AA925" s="26" t="str">
        <f t="shared" si="171"/>
        <v/>
      </c>
      <c r="AB925" s="221" t="str">
        <f t="shared" si="172"/>
        <v/>
      </c>
      <c r="AC925" s="26" t="str">
        <f>IF(P925="","",('SEB Sheet'!$B$8*(AA925*P925)*(IF(C925="",1,C925))))</f>
        <v/>
      </c>
      <c r="AD925" s="158" t="str">
        <f>IF(P925="","",((AC925/'SEB Sheet'!$B$9*'SEB Sheet'!$B$5/1000*'SEB Sheet'!$B$7*'SEB Sheet'!$B$6))*1.055)</f>
        <v/>
      </c>
      <c r="AE925" s="146"/>
      <c r="AF925" s="146"/>
      <c r="AG925" s="147" t="str">
        <f>IF(B925="","",(VLOOKUP(B925,'Tree height category'!$A$2:$C$83,2,FALSE)))</f>
        <v/>
      </c>
      <c r="AH925" s="148" t="str">
        <f>IF(B925="","",(VLOOKUP(B925,'Tree height category'!$A$2:$C$83,3,FALSE)))</f>
        <v/>
      </c>
      <c r="AI925" s="161"/>
      <c r="AJ925" s="161"/>
      <c r="AK925" s="161"/>
      <c r="AL925" s="162" t="str">
        <f>IF(B925="","",(VLOOKUP(B925,'Tree height category'!$A$2:$G$77,7,FALSE)))</f>
        <v/>
      </c>
      <c r="AM925" s="163"/>
    </row>
    <row r="926" spans="1:39" x14ac:dyDescent="0.25">
      <c r="A926" s="154">
        <f t="shared" si="163"/>
        <v>920</v>
      </c>
      <c r="B926" s="203"/>
      <c r="C926" s="209"/>
      <c r="D926" s="208"/>
      <c r="E926" s="208"/>
      <c r="F926" s="208"/>
      <c r="G926" s="208"/>
      <c r="H926" s="208"/>
      <c r="I926" s="208"/>
      <c r="J926" s="208"/>
      <c r="K926" s="208"/>
      <c r="L926" s="208"/>
      <c r="M926" s="208"/>
      <c r="N926" s="207" t="str">
        <f>IF(V926="","",IF((VLOOKUP(V926,'Tree height category'!$E$2:$F$77,2,FALSE))=0,"",(VLOOKUP(V926,'Tree height category'!$E$2:$F$77,2,FALSE))))</f>
        <v/>
      </c>
      <c r="O926" s="207" t="str">
        <f>IF(B926="","",(IF('SEB Sheet'!B$11="","",VLOOKUP('SEB Sheet'!B$11,'IBRA %'!A$4:E$385,4,FALSE))))</f>
        <v/>
      </c>
      <c r="P926" s="27"/>
      <c r="Q926" s="136" t="str">
        <f t="shared" si="164"/>
        <v/>
      </c>
      <c r="R926" s="22">
        <f t="shared" si="165"/>
        <v>0</v>
      </c>
      <c r="S926" s="139" t="str">
        <f t="shared" si="166"/>
        <v/>
      </c>
      <c r="T926" s="39" t="str">
        <f t="shared" si="167"/>
        <v/>
      </c>
      <c r="U926" s="137" t="str">
        <f t="shared" si="168"/>
        <v/>
      </c>
      <c r="V926" s="24" t="str">
        <f>IF(B926="","",VLOOKUP(B926,'Tree height category'!$A$2:$E$83,5,FALSE))</f>
        <v/>
      </c>
      <c r="W926" s="137" t="str">
        <f t="shared" si="173"/>
        <v/>
      </c>
      <c r="X926" s="137" t="str">
        <f t="shared" si="174"/>
        <v/>
      </c>
      <c r="Y926" s="23" t="str">
        <f t="shared" si="169"/>
        <v/>
      </c>
      <c r="Z926" s="25" t="str">
        <f t="shared" si="170"/>
        <v/>
      </c>
      <c r="AA926" s="26" t="str">
        <f t="shared" si="171"/>
        <v/>
      </c>
      <c r="AB926" s="221" t="str">
        <f t="shared" si="172"/>
        <v/>
      </c>
      <c r="AC926" s="26" t="str">
        <f>IF(P926="","",('SEB Sheet'!$B$8*(AA926*P926)*(IF(C926="",1,C926))))</f>
        <v/>
      </c>
      <c r="AD926" s="158" t="str">
        <f>IF(P926="","",((AC926/'SEB Sheet'!$B$9*'SEB Sheet'!$B$5/1000*'SEB Sheet'!$B$7*'SEB Sheet'!$B$6))*1.055)</f>
        <v/>
      </c>
      <c r="AE926" s="146"/>
      <c r="AF926" s="146"/>
      <c r="AG926" s="147" t="str">
        <f>IF(B926="","",(VLOOKUP(B926,'Tree height category'!$A$2:$C$83,2,FALSE)))</f>
        <v/>
      </c>
      <c r="AH926" s="148" t="str">
        <f>IF(B926="","",(VLOOKUP(B926,'Tree height category'!$A$2:$C$83,3,FALSE)))</f>
        <v/>
      </c>
      <c r="AI926" s="161"/>
      <c r="AJ926" s="161"/>
      <c r="AK926" s="161"/>
      <c r="AL926" s="162" t="str">
        <f>IF(B926="","",(VLOOKUP(B926,'Tree height category'!$A$2:$G$77,7,FALSE)))</f>
        <v/>
      </c>
      <c r="AM926" s="163"/>
    </row>
    <row r="927" spans="1:39" x14ac:dyDescent="0.25">
      <c r="A927" s="154">
        <f t="shared" si="163"/>
        <v>921</v>
      </c>
      <c r="B927" s="203"/>
      <c r="C927" s="209"/>
      <c r="D927" s="208"/>
      <c r="E927" s="208"/>
      <c r="F927" s="208"/>
      <c r="G927" s="208"/>
      <c r="H927" s="208"/>
      <c r="I927" s="208"/>
      <c r="J927" s="208"/>
      <c r="K927" s="208"/>
      <c r="L927" s="208"/>
      <c r="M927" s="208"/>
      <c r="N927" s="207" t="str">
        <f>IF(V927="","",IF((VLOOKUP(V927,'Tree height category'!$E$2:$F$77,2,FALSE))=0,"",(VLOOKUP(V927,'Tree height category'!$E$2:$F$77,2,FALSE))))</f>
        <v/>
      </c>
      <c r="O927" s="207" t="str">
        <f>IF(B927="","",(IF('SEB Sheet'!B$11="","",VLOOKUP('SEB Sheet'!B$11,'IBRA %'!A$4:E$385,4,FALSE))))</f>
        <v/>
      </c>
      <c r="P927" s="27"/>
      <c r="Q927" s="136" t="str">
        <f t="shared" si="164"/>
        <v/>
      </c>
      <c r="R927" s="22">
        <f t="shared" si="165"/>
        <v>0</v>
      </c>
      <c r="S927" s="139" t="str">
        <f t="shared" si="166"/>
        <v/>
      </c>
      <c r="T927" s="39" t="str">
        <f t="shared" si="167"/>
        <v/>
      </c>
      <c r="U927" s="137" t="str">
        <f t="shared" si="168"/>
        <v/>
      </c>
      <c r="V927" s="24" t="str">
        <f>IF(B927="","",VLOOKUP(B927,'Tree height category'!$A$2:$E$83,5,FALSE))</f>
        <v/>
      </c>
      <c r="W927" s="137" t="str">
        <f t="shared" si="173"/>
        <v/>
      </c>
      <c r="X927" s="137" t="str">
        <f t="shared" si="174"/>
        <v/>
      </c>
      <c r="Y927" s="23" t="str">
        <f t="shared" si="169"/>
        <v/>
      </c>
      <c r="Z927" s="25" t="str">
        <f t="shared" si="170"/>
        <v/>
      </c>
      <c r="AA927" s="26" t="str">
        <f t="shared" si="171"/>
        <v/>
      </c>
      <c r="AB927" s="221" t="str">
        <f t="shared" si="172"/>
        <v/>
      </c>
      <c r="AC927" s="26" t="str">
        <f>IF(P927="","",('SEB Sheet'!$B$8*(AA927*P927)*(IF(C927="",1,C927))))</f>
        <v/>
      </c>
      <c r="AD927" s="158" t="str">
        <f>IF(P927="","",((AC927/'SEB Sheet'!$B$9*'SEB Sheet'!$B$5/1000*'SEB Sheet'!$B$7*'SEB Sheet'!$B$6))*1.055)</f>
        <v/>
      </c>
      <c r="AE927" s="146"/>
      <c r="AF927" s="146"/>
      <c r="AG927" s="147" t="str">
        <f>IF(B927="","",(VLOOKUP(B927,'Tree height category'!$A$2:$C$83,2,FALSE)))</f>
        <v/>
      </c>
      <c r="AH927" s="148" t="str">
        <f>IF(B927="","",(VLOOKUP(B927,'Tree height category'!$A$2:$C$83,3,FALSE)))</f>
        <v/>
      </c>
      <c r="AI927" s="161"/>
      <c r="AJ927" s="161"/>
      <c r="AK927" s="161"/>
      <c r="AL927" s="162" t="str">
        <f>IF(B927="","",(VLOOKUP(B927,'Tree height category'!$A$2:$G$77,7,FALSE)))</f>
        <v/>
      </c>
      <c r="AM927" s="163"/>
    </row>
    <row r="928" spans="1:39" x14ac:dyDescent="0.25">
      <c r="A928" s="154">
        <f t="shared" si="163"/>
        <v>922</v>
      </c>
      <c r="B928" s="203"/>
      <c r="C928" s="209"/>
      <c r="D928" s="208"/>
      <c r="E928" s="208"/>
      <c r="F928" s="208"/>
      <c r="G928" s="208"/>
      <c r="H928" s="208"/>
      <c r="I928" s="208"/>
      <c r="J928" s="208"/>
      <c r="K928" s="208"/>
      <c r="L928" s="208"/>
      <c r="M928" s="208"/>
      <c r="N928" s="207" t="str">
        <f>IF(V928="","",IF((VLOOKUP(V928,'Tree height category'!$E$2:$F$77,2,FALSE))=0,"",(VLOOKUP(V928,'Tree height category'!$E$2:$F$77,2,FALSE))))</f>
        <v/>
      </c>
      <c r="O928" s="207" t="str">
        <f>IF(B928="","",(IF('SEB Sheet'!B$11="","",VLOOKUP('SEB Sheet'!B$11,'IBRA %'!A$4:E$385,4,FALSE))))</f>
        <v/>
      </c>
      <c r="P928" s="27"/>
      <c r="Q928" s="136" t="str">
        <f t="shared" si="164"/>
        <v/>
      </c>
      <c r="R928" s="22">
        <f t="shared" si="165"/>
        <v>0</v>
      </c>
      <c r="S928" s="139" t="str">
        <f t="shared" si="166"/>
        <v/>
      </c>
      <c r="T928" s="39" t="str">
        <f t="shared" si="167"/>
        <v/>
      </c>
      <c r="U928" s="137" t="str">
        <f t="shared" si="168"/>
        <v/>
      </c>
      <c r="V928" s="24" t="str">
        <f>IF(B928="","",VLOOKUP(B928,'Tree height category'!$A$2:$E$83,5,FALSE))</f>
        <v/>
      </c>
      <c r="W928" s="137" t="str">
        <f t="shared" si="173"/>
        <v/>
      </c>
      <c r="X928" s="137" t="str">
        <f t="shared" si="174"/>
        <v/>
      </c>
      <c r="Y928" s="23" t="str">
        <f t="shared" si="169"/>
        <v/>
      </c>
      <c r="Z928" s="25" t="str">
        <f t="shared" si="170"/>
        <v/>
      </c>
      <c r="AA928" s="26" t="str">
        <f t="shared" si="171"/>
        <v/>
      </c>
      <c r="AB928" s="221" t="str">
        <f t="shared" si="172"/>
        <v/>
      </c>
      <c r="AC928" s="26" t="str">
        <f>IF(P928="","",('SEB Sheet'!$B$8*(AA928*P928)*(IF(C928="",1,C928))))</f>
        <v/>
      </c>
      <c r="AD928" s="158" t="str">
        <f>IF(P928="","",((AC928/'SEB Sheet'!$B$9*'SEB Sheet'!$B$5/1000*'SEB Sheet'!$B$7*'SEB Sheet'!$B$6))*1.055)</f>
        <v/>
      </c>
      <c r="AE928" s="146"/>
      <c r="AF928" s="146"/>
      <c r="AG928" s="147" t="str">
        <f>IF(B928="","",(VLOOKUP(B928,'Tree height category'!$A$2:$C$83,2,FALSE)))</f>
        <v/>
      </c>
      <c r="AH928" s="148" t="str">
        <f>IF(B928="","",(VLOOKUP(B928,'Tree height category'!$A$2:$C$83,3,FALSE)))</f>
        <v/>
      </c>
      <c r="AI928" s="161"/>
      <c r="AJ928" s="161"/>
      <c r="AK928" s="161"/>
      <c r="AL928" s="162" t="str">
        <f>IF(B928="","",(VLOOKUP(B928,'Tree height category'!$A$2:$G$77,7,FALSE)))</f>
        <v/>
      </c>
      <c r="AM928" s="163"/>
    </row>
    <row r="929" spans="1:39" x14ac:dyDescent="0.25">
      <c r="A929" s="154">
        <f t="shared" si="163"/>
        <v>923</v>
      </c>
      <c r="B929" s="203"/>
      <c r="C929" s="209"/>
      <c r="D929" s="208"/>
      <c r="E929" s="208"/>
      <c r="F929" s="208"/>
      <c r="G929" s="208"/>
      <c r="H929" s="208"/>
      <c r="I929" s="208"/>
      <c r="J929" s="208"/>
      <c r="K929" s="208"/>
      <c r="L929" s="208"/>
      <c r="M929" s="208"/>
      <c r="N929" s="207" t="str">
        <f>IF(V929="","",IF((VLOOKUP(V929,'Tree height category'!$E$2:$F$77,2,FALSE))=0,"",(VLOOKUP(V929,'Tree height category'!$E$2:$F$77,2,FALSE))))</f>
        <v/>
      </c>
      <c r="O929" s="207" t="str">
        <f>IF(B929="","",(IF('SEB Sheet'!B$11="","",VLOOKUP('SEB Sheet'!B$11,'IBRA %'!A$4:E$385,4,FALSE))))</f>
        <v/>
      </c>
      <c r="P929" s="27"/>
      <c r="Q929" s="136" t="str">
        <f t="shared" si="164"/>
        <v/>
      </c>
      <c r="R929" s="22">
        <f t="shared" si="165"/>
        <v>0</v>
      </c>
      <c r="S929" s="139" t="str">
        <f t="shared" si="166"/>
        <v/>
      </c>
      <c r="T929" s="39" t="str">
        <f t="shared" si="167"/>
        <v/>
      </c>
      <c r="U929" s="137" t="str">
        <f t="shared" si="168"/>
        <v/>
      </c>
      <c r="V929" s="24" t="str">
        <f>IF(B929="","",VLOOKUP(B929,'Tree height category'!$A$2:$E$83,5,FALSE))</f>
        <v/>
      </c>
      <c r="W929" s="137" t="str">
        <f t="shared" si="173"/>
        <v/>
      </c>
      <c r="X929" s="137" t="str">
        <f t="shared" si="174"/>
        <v/>
      </c>
      <c r="Y929" s="23" t="str">
        <f t="shared" si="169"/>
        <v/>
      </c>
      <c r="Z929" s="25" t="str">
        <f t="shared" si="170"/>
        <v/>
      </c>
      <c r="AA929" s="26" t="str">
        <f t="shared" si="171"/>
        <v/>
      </c>
      <c r="AB929" s="221" t="str">
        <f t="shared" si="172"/>
        <v/>
      </c>
      <c r="AC929" s="26" t="str">
        <f>IF(P929="","",('SEB Sheet'!$B$8*(AA929*P929)*(IF(C929="",1,C929))))</f>
        <v/>
      </c>
      <c r="AD929" s="158" t="str">
        <f>IF(P929="","",((AC929/'SEB Sheet'!$B$9*'SEB Sheet'!$B$5/1000*'SEB Sheet'!$B$7*'SEB Sheet'!$B$6))*1.055)</f>
        <v/>
      </c>
      <c r="AE929" s="146"/>
      <c r="AF929" s="146"/>
      <c r="AG929" s="147" t="str">
        <f>IF(B929="","",(VLOOKUP(B929,'Tree height category'!$A$2:$C$83,2,FALSE)))</f>
        <v/>
      </c>
      <c r="AH929" s="148" t="str">
        <f>IF(B929="","",(VLOOKUP(B929,'Tree height category'!$A$2:$C$83,3,FALSE)))</f>
        <v/>
      </c>
      <c r="AI929" s="161"/>
      <c r="AJ929" s="161"/>
      <c r="AK929" s="161"/>
      <c r="AL929" s="162" t="str">
        <f>IF(B929="","",(VLOOKUP(B929,'Tree height category'!$A$2:$G$77,7,FALSE)))</f>
        <v/>
      </c>
      <c r="AM929" s="163"/>
    </row>
    <row r="930" spans="1:39" x14ac:dyDescent="0.25">
      <c r="A930" s="154">
        <f t="shared" si="163"/>
        <v>924</v>
      </c>
      <c r="B930" s="203"/>
      <c r="C930" s="209"/>
      <c r="D930" s="208"/>
      <c r="E930" s="208"/>
      <c r="F930" s="208"/>
      <c r="G930" s="208"/>
      <c r="H930" s="208"/>
      <c r="I930" s="208"/>
      <c r="J930" s="208"/>
      <c r="K930" s="208"/>
      <c r="L930" s="208"/>
      <c r="M930" s="208"/>
      <c r="N930" s="207" t="str">
        <f>IF(V930="","",IF((VLOOKUP(V930,'Tree height category'!$E$2:$F$77,2,FALSE))=0,"",(VLOOKUP(V930,'Tree height category'!$E$2:$F$77,2,FALSE))))</f>
        <v/>
      </c>
      <c r="O930" s="207" t="str">
        <f>IF(B930="","",(IF('SEB Sheet'!B$11="","",VLOOKUP('SEB Sheet'!B$11,'IBRA %'!A$4:E$385,4,FALSE))))</f>
        <v/>
      </c>
      <c r="P930" s="27"/>
      <c r="Q930" s="136" t="str">
        <f t="shared" si="164"/>
        <v/>
      </c>
      <c r="R930" s="22">
        <f t="shared" si="165"/>
        <v>0</v>
      </c>
      <c r="S930" s="139" t="str">
        <f t="shared" si="166"/>
        <v/>
      </c>
      <c r="T930" s="39" t="str">
        <f t="shared" si="167"/>
        <v/>
      </c>
      <c r="U930" s="137" t="str">
        <f t="shared" si="168"/>
        <v/>
      </c>
      <c r="V930" s="24" t="str">
        <f>IF(B930="","",VLOOKUP(B930,'Tree height category'!$A$2:$E$83,5,FALSE))</f>
        <v/>
      </c>
      <c r="W930" s="137" t="str">
        <f t="shared" si="173"/>
        <v/>
      </c>
      <c r="X930" s="137" t="str">
        <f t="shared" si="174"/>
        <v/>
      </c>
      <c r="Y930" s="23" t="str">
        <f t="shared" si="169"/>
        <v/>
      </c>
      <c r="Z930" s="25" t="str">
        <f t="shared" si="170"/>
        <v/>
      </c>
      <c r="AA930" s="26" t="str">
        <f t="shared" si="171"/>
        <v/>
      </c>
      <c r="AB930" s="221" t="str">
        <f t="shared" si="172"/>
        <v/>
      </c>
      <c r="AC930" s="26" t="str">
        <f>IF(P930="","",('SEB Sheet'!$B$8*(AA930*P930)*(IF(C930="",1,C930))))</f>
        <v/>
      </c>
      <c r="AD930" s="158" t="str">
        <f>IF(P930="","",((AC930/'SEB Sheet'!$B$9*'SEB Sheet'!$B$5/1000*'SEB Sheet'!$B$7*'SEB Sheet'!$B$6))*1.055)</f>
        <v/>
      </c>
      <c r="AE930" s="146"/>
      <c r="AF930" s="146"/>
      <c r="AG930" s="147" t="str">
        <f>IF(B930="","",(VLOOKUP(B930,'Tree height category'!$A$2:$C$83,2,FALSE)))</f>
        <v/>
      </c>
      <c r="AH930" s="148" t="str">
        <f>IF(B930="","",(VLOOKUP(B930,'Tree height category'!$A$2:$C$83,3,FALSE)))</f>
        <v/>
      </c>
      <c r="AI930" s="161"/>
      <c r="AJ930" s="161"/>
      <c r="AK930" s="161"/>
      <c r="AL930" s="162" t="str">
        <f>IF(B930="","",(VLOOKUP(B930,'Tree height category'!$A$2:$G$77,7,FALSE)))</f>
        <v/>
      </c>
      <c r="AM930" s="163"/>
    </row>
    <row r="931" spans="1:39" x14ac:dyDescent="0.25">
      <c r="A931" s="154">
        <f t="shared" si="163"/>
        <v>925</v>
      </c>
      <c r="B931" s="203"/>
      <c r="C931" s="209"/>
      <c r="D931" s="208"/>
      <c r="E931" s="208"/>
      <c r="F931" s="208"/>
      <c r="G931" s="208"/>
      <c r="H931" s="208"/>
      <c r="I931" s="208"/>
      <c r="J931" s="208"/>
      <c r="K931" s="208"/>
      <c r="L931" s="208"/>
      <c r="M931" s="208"/>
      <c r="N931" s="207" t="str">
        <f>IF(V931="","",IF((VLOOKUP(V931,'Tree height category'!$E$2:$F$77,2,FALSE))=0,"",(VLOOKUP(V931,'Tree height category'!$E$2:$F$77,2,FALSE))))</f>
        <v/>
      </c>
      <c r="O931" s="207" t="str">
        <f>IF(B931="","",(IF('SEB Sheet'!B$11="","",VLOOKUP('SEB Sheet'!B$11,'IBRA %'!A$4:E$385,4,FALSE))))</f>
        <v/>
      </c>
      <c r="P931" s="27"/>
      <c r="Q931" s="136" t="str">
        <f t="shared" si="164"/>
        <v/>
      </c>
      <c r="R931" s="22">
        <f t="shared" si="165"/>
        <v>0</v>
      </c>
      <c r="S931" s="139" t="str">
        <f t="shared" si="166"/>
        <v/>
      </c>
      <c r="T931" s="39" t="str">
        <f t="shared" si="167"/>
        <v/>
      </c>
      <c r="U931" s="137" t="str">
        <f t="shared" si="168"/>
        <v/>
      </c>
      <c r="V931" s="24" t="str">
        <f>IF(B931="","",VLOOKUP(B931,'Tree height category'!$A$2:$E$83,5,FALSE))</f>
        <v/>
      </c>
      <c r="W931" s="137" t="str">
        <f t="shared" si="173"/>
        <v/>
      </c>
      <c r="X931" s="137" t="str">
        <f t="shared" si="174"/>
        <v/>
      </c>
      <c r="Y931" s="23" t="str">
        <f t="shared" si="169"/>
        <v/>
      </c>
      <c r="Z931" s="25" t="str">
        <f t="shared" si="170"/>
        <v/>
      </c>
      <c r="AA931" s="26" t="str">
        <f t="shared" si="171"/>
        <v/>
      </c>
      <c r="AB931" s="221" t="str">
        <f t="shared" si="172"/>
        <v/>
      </c>
      <c r="AC931" s="26" t="str">
        <f>IF(P931="","",('SEB Sheet'!$B$8*(AA931*P931)*(IF(C931="",1,C931))))</f>
        <v/>
      </c>
      <c r="AD931" s="158" t="str">
        <f>IF(P931="","",((AC931/'SEB Sheet'!$B$9*'SEB Sheet'!$B$5/1000*'SEB Sheet'!$B$7*'SEB Sheet'!$B$6))*1.055)</f>
        <v/>
      </c>
      <c r="AE931" s="146"/>
      <c r="AF931" s="146"/>
      <c r="AG931" s="147" t="str">
        <f>IF(B931="","",(VLOOKUP(B931,'Tree height category'!$A$2:$C$83,2,FALSE)))</f>
        <v/>
      </c>
      <c r="AH931" s="148" t="str">
        <f>IF(B931="","",(VLOOKUP(B931,'Tree height category'!$A$2:$C$83,3,FALSE)))</f>
        <v/>
      </c>
      <c r="AI931" s="161"/>
      <c r="AJ931" s="161"/>
      <c r="AK931" s="161"/>
      <c r="AL931" s="162" t="str">
        <f>IF(B931="","",(VLOOKUP(B931,'Tree height category'!$A$2:$G$77,7,FALSE)))</f>
        <v/>
      </c>
      <c r="AM931" s="163"/>
    </row>
    <row r="932" spans="1:39" x14ac:dyDescent="0.25">
      <c r="A932" s="154">
        <f t="shared" si="163"/>
        <v>926</v>
      </c>
      <c r="B932" s="203"/>
      <c r="C932" s="209"/>
      <c r="D932" s="208"/>
      <c r="E932" s="208"/>
      <c r="F932" s="208"/>
      <c r="G932" s="208"/>
      <c r="H932" s="208"/>
      <c r="I932" s="208"/>
      <c r="J932" s="208"/>
      <c r="K932" s="208"/>
      <c r="L932" s="208"/>
      <c r="M932" s="208"/>
      <c r="N932" s="207" t="str">
        <f>IF(V932="","",IF((VLOOKUP(V932,'Tree height category'!$E$2:$F$77,2,FALSE))=0,"",(VLOOKUP(V932,'Tree height category'!$E$2:$F$77,2,FALSE))))</f>
        <v/>
      </c>
      <c r="O932" s="207" t="str">
        <f>IF(B932="","",(IF('SEB Sheet'!B$11="","",VLOOKUP('SEB Sheet'!B$11,'IBRA %'!A$4:E$385,4,FALSE))))</f>
        <v/>
      </c>
      <c r="P932" s="27"/>
      <c r="Q932" s="136" t="str">
        <f t="shared" si="164"/>
        <v/>
      </c>
      <c r="R932" s="22">
        <f t="shared" si="165"/>
        <v>0</v>
      </c>
      <c r="S932" s="139" t="str">
        <f t="shared" si="166"/>
        <v/>
      </c>
      <c r="T932" s="39" t="str">
        <f t="shared" si="167"/>
        <v/>
      </c>
      <c r="U932" s="137" t="str">
        <f t="shared" si="168"/>
        <v/>
      </c>
      <c r="V932" s="24" t="str">
        <f>IF(B932="","",VLOOKUP(B932,'Tree height category'!$A$2:$E$83,5,FALSE))</f>
        <v/>
      </c>
      <c r="W932" s="137" t="str">
        <f t="shared" si="173"/>
        <v/>
      </c>
      <c r="X932" s="137" t="str">
        <f t="shared" si="174"/>
        <v/>
      </c>
      <c r="Y932" s="23" t="str">
        <f t="shared" si="169"/>
        <v/>
      </c>
      <c r="Z932" s="25" t="str">
        <f t="shared" si="170"/>
        <v/>
      </c>
      <c r="AA932" s="26" t="str">
        <f t="shared" si="171"/>
        <v/>
      </c>
      <c r="AB932" s="221" t="str">
        <f t="shared" si="172"/>
        <v/>
      </c>
      <c r="AC932" s="26" t="str">
        <f>IF(P932="","",('SEB Sheet'!$B$8*(AA932*P932)*(IF(C932="",1,C932))))</f>
        <v/>
      </c>
      <c r="AD932" s="158" t="str">
        <f>IF(P932="","",((AC932/'SEB Sheet'!$B$9*'SEB Sheet'!$B$5/1000*'SEB Sheet'!$B$7*'SEB Sheet'!$B$6))*1.055)</f>
        <v/>
      </c>
      <c r="AE932" s="146"/>
      <c r="AF932" s="146"/>
      <c r="AG932" s="147" t="str">
        <f>IF(B932="","",(VLOOKUP(B932,'Tree height category'!$A$2:$C$83,2,FALSE)))</f>
        <v/>
      </c>
      <c r="AH932" s="148" t="str">
        <f>IF(B932="","",(VLOOKUP(B932,'Tree height category'!$A$2:$C$83,3,FALSE)))</f>
        <v/>
      </c>
      <c r="AI932" s="161"/>
      <c r="AJ932" s="161"/>
      <c r="AK932" s="161"/>
      <c r="AL932" s="162" t="str">
        <f>IF(B932="","",(VLOOKUP(B932,'Tree height category'!$A$2:$G$77,7,FALSE)))</f>
        <v/>
      </c>
      <c r="AM932" s="163"/>
    </row>
    <row r="933" spans="1:39" x14ac:dyDescent="0.25">
      <c r="A933" s="154">
        <f t="shared" si="163"/>
        <v>927</v>
      </c>
      <c r="B933" s="203"/>
      <c r="C933" s="209"/>
      <c r="D933" s="208"/>
      <c r="E933" s="208"/>
      <c r="F933" s="208"/>
      <c r="G933" s="208"/>
      <c r="H933" s="208"/>
      <c r="I933" s="208"/>
      <c r="J933" s="208"/>
      <c r="K933" s="208"/>
      <c r="L933" s="208"/>
      <c r="M933" s="208"/>
      <c r="N933" s="207" t="str">
        <f>IF(V933="","",IF((VLOOKUP(V933,'Tree height category'!$E$2:$F$77,2,FALSE))=0,"",(VLOOKUP(V933,'Tree height category'!$E$2:$F$77,2,FALSE))))</f>
        <v/>
      </c>
      <c r="O933" s="207" t="str">
        <f>IF(B933="","",(IF('SEB Sheet'!B$11="","",VLOOKUP('SEB Sheet'!B$11,'IBRA %'!A$4:E$385,4,FALSE))))</f>
        <v/>
      </c>
      <c r="P933" s="27"/>
      <c r="Q933" s="136" t="str">
        <f t="shared" si="164"/>
        <v/>
      </c>
      <c r="R933" s="22">
        <f t="shared" si="165"/>
        <v>0</v>
      </c>
      <c r="S933" s="139" t="str">
        <f t="shared" si="166"/>
        <v/>
      </c>
      <c r="T933" s="39" t="str">
        <f t="shared" si="167"/>
        <v/>
      </c>
      <c r="U933" s="137" t="str">
        <f t="shared" si="168"/>
        <v/>
      </c>
      <c r="V933" s="24" t="str">
        <f>IF(B933="","",VLOOKUP(B933,'Tree height category'!$A$2:$E$83,5,FALSE))</f>
        <v/>
      </c>
      <c r="W933" s="137" t="str">
        <f t="shared" si="173"/>
        <v/>
      </c>
      <c r="X933" s="137" t="str">
        <f t="shared" si="174"/>
        <v/>
      </c>
      <c r="Y933" s="23" t="str">
        <f t="shared" si="169"/>
        <v/>
      </c>
      <c r="Z933" s="25" t="str">
        <f t="shared" si="170"/>
        <v/>
      </c>
      <c r="AA933" s="26" t="str">
        <f t="shared" si="171"/>
        <v/>
      </c>
      <c r="AB933" s="221" t="str">
        <f t="shared" si="172"/>
        <v/>
      </c>
      <c r="AC933" s="26" t="str">
        <f>IF(P933="","",('SEB Sheet'!$B$8*(AA933*P933)*(IF(C933="",1,C933))))</f>
        <v/>
      </c>
      <c r="AD933" s="158" t="str">
        <f>IF(P933="","",((AC933/'SEB Sheet'!$B$9*'SEB Sheet'!$B$5/1000*'SEB Sheet'!$B$7*'SEB Sheet'!$B$6))*1.055)</f>
        <v/>
      </c>
      <c r="AE933" s="146"/>
      <c r="AF933" s="146"/>
      <c r="AG933" s="147" t="str">
        <f>IF(B933="","",(VLOOKUP(B933,'Tree height category'!$A$2:$C$83,2,FALSE)))</f>
        <v/>
      </c>
      <c r="AH933" s="148" t="str">
        <f>IF(B933="","",(VLOOKUP(B933,'Tree height category'!$A$2:$C$83,3,FALSE)))</f>
        <v/>
      </c>
      <c r="AI933" s="161"/>
      <c r="AJ933" s="161"/>
      <c r="AK933" s="161"/>
      <c r="AL933" s="162" t="str">
        <f>IF(B933="","",(VLOOKUP(B933,'Tree height category'!$A$2:$G$77,7,FALSE)))</f>
        <v/>
      </c>
      <c r="AM933" s="163"/>
    </row>
    <row r="934" spans="1:39" x14ac:dyDescent="0.25">
      <c r="A934" s="154">
        <f t="shared" si="163"/>
        <v>928</v>
      </c>
      <c r="B934" s="203"/>
      <c r="C934" s="209"/>
      <c r="D934" s="208"/>
      <c r="E934" s="208"/>
      <c r="F934" s="208"/>
      <c r="G934" s="208"/>
      <c r="H934" s="208"/>
      <c r="I934" s="208"/>
      <c r="J934" s="208"/>
      <c r="K934" s="208"/>
      <c r="L934" s="208"/>
      <c r="M934" s="208"/>
      <c r="N934" s="207" t="str">
        <f>IF(V934="","",IF((VLOOKUP(V934,'Tree height category'!$E$2:$F$77,2,FALSE))=0,"",(VLOOKUP(V934,'Tree height category'!$E$2:$F$77,2,FALSE))))</f>
        <v/>
      </c>
      <c r="O934" s="207" t="str">
        <f>IF(B934="","",(IF('SEB Sheet'!B$11="","",VLOOKUP('SEB Sheet'!B$11,'IBRA %'!A$4:E$385,4,FALSE))))</f>
        <v/>
      </c>
      <c r="P934" s="27"/>
      <c r="Q934" s="136" t="str">
        <f t="shared" si="164"/>
        <v/>
      </c>
      <c r="R934" s="22">
        <f t="shared" si="165"/>
        <v>0</v>
      </c>
      <c r="S934" s="139" t="str">
        <f t="shared" si="166"/>
        <v/>
      </c>
      <c r="T934" s="39" t="str">
        <f t="shared" si="167"/>
        <v/>
      </c>
      <c r="U934" s="137" t="str">
        <f t="shared" si="168"/>
        <v/>
      </c>
      <c r="V934" s="24" t="str">
        <f>IF(B934="","",VLOOKUP(B934,'Tree height category'!$A$2:$E$83,5,FALSE))</f>
        <v/>
      </c>
      <c r="W934" s="137" t="str">
        <f t="shared" si="173"/>
        <v/>
      </c>
      <c r="X934" s="137" t="str">
        <f t="shared" si="174"/>
        <v/>
      </c>
      <c r="Y934" s="23" t="str">
        <f t="shared" si="169"/>
        <v/>
      </c>
      <c r="Z934" s="25" t="str">
        <f t="shared" si="170"/>
        <v/>
      </c>
      <c r="AA934" s="26" t="str">
        <f t="shared" si="171"/>
        <v/>
      </c>
      <c r="AB934" s="221" t="str">
        <f t="shared" si="172"/>
        <v/>
      </c>
      <c r="AC934" s="26" t="str">
        <f>IF(P934="","",('SEB Sheet'!$B$8*(AA934*P934)*(IF(C934="",1,C934))))</f>
        <v/>
      </c>
      <c r="AD934" s="158" t="str">
        <f>IF(P934="","",((AC934/'SEB Sheet'!$B$9*'SEB Sheet'!$B$5/1000*'SEB Sheet'!$B$7*'SEB Sheet'!$B$6))*1.055)</f>
        <v/>
      </c>
      <c r="AE934" s="146"/>
      <c r="AF934" s="146"/>
      <c r="AG934" s="147" t="str">
        <f>IF(B934="","",(VLOOKUP(B934,'Tree height category'!$A$2:$C$83,2,FALSE)))</f>
        <v/>
      </c>
      <c r="AH934" s="148" t="str">
        <f>IF(B934="","",(VLOOKUP(B934,'Tree height category'!$A$2:$C$83,3,FALSE)))</f>
        <v/>
      </c>
      <c r="AI934" s="161"/>
      <c r="AJ934" s="161"/>
      <c r="AK934" s="161"/>
      <c r="AL934" s="162" t="str">
        <f>IF(B934="","",(VLOOKUP(B934,'Tree height category'!$A$2:$G$77,7,FALSE)))</f>
        <v/>
      </c>
      <c r="AM934" s="163"/>
    </row>
    <row r="935" spans="1:39" x14ac:dyDescent="0.25">
      <c r="A935" s="154">
        <f t="shared" si="163"/>
        <v>929</v>
      </c>
      <c r="B935" s="203"/>
      <c r="C935" s="209"/>
      <c r="D935" s="208"/>
      <c r="E935" s="208"/>
      <c r="F935" s="208"/>
      <c r="G935" s="208"/>
      <c r="H935" s="208"/>
      <c r="I935" s="208"/>
      <c r="J935" s="208"/>
      <c r="K935" s="208"/>
      <c r="L935" s="208"/>
      <c r="M935" s="208"/>
      <c r="N935" s="207" t="str">
        <f>IF(V935="","",IF((VLOOKUP(V935,'Tree height category'!$E$2:$F$77,2,FALSE))=0,"",(VLOOKUP(V935,'Tree height category'!$E$2:$F$77,2,FALSE))))</f>
        <v/>
      </c>
      <c r="O935" s="207" t="str">
        <f>IF(B935="","",(IF('SEB Sheet'!B$11="","",VLOOKUP('SEB Sheet'!B$11,'IBRA %'!A$4:E$385,4,FALSE))))</f>
        <v/>
      </c>
      <c r="P935" s="27"/>
      <c r="Q935" s="136" t="str">
        <f t="shared" si="164"/>
        <v/>
      </c>
      <c r="R935" s="22">
        <f t="shared" si="165"/>
        <v>0</v>
      </c>
      <c r="S935" s="139" t="str">
        <f t="shared" si="166"/>
        <v/>
      </c>
      <c r="T935" s="39" t="str">
        <f t="shared" si="167"/>
        <v/>
      </c>
      <c r="U935" s="137" t="str">
        <f t="shared" si="168"/>
        <v/>
      </c>
      <c r="V935" s="24" t="str">
        <f>IF(B935="","",VLOOKUP(B935,'Tree height category'!$A$2:$E$83,5,FALSE))</f>
        <v/>
      </c>
      <c r="W935" s="137" t="str">
        <f t="shared" si="173"/>
        <v/>
      </c>
      <c r="X935" s="137" t="str">
        <f t="shared" si="174"/>
        <v/>
      </c>
      <c r="Y935" s="23" t="str">
        <f t="shared" si="169"/>
        <v/>
      </c>
      <c r="Z935" s="25" t="str">
        <f t="shared" si="170"/>
        <v/>
      </c>
      <c r="AA935" s="26" t="str">
        <f t="shared" si="171"/>
        <v/>
      </c>
      <c r="AB935" s="221" t="str">
        <f t="shared" si="172"/>
        <v/>
      </c>
      <c r="AC935" s="26" t="str">
        <f>IF(P935="","",('SEB Sheet'!$B$8*(AA935*P935)*(IF(C935="",1,C935))))</f>
        <v/>
      </c>
      <c r="AD935" s="158" t="str">
        <f>IF(P935="","",((AC935/'SEB Sheet'!$B$9*'SEB Sheet'!$B$5/1000*'SEB Sheet'!$B$7*'SEB Sheet'!$B$6))*1.055)</f>
        <v/>
      </c>
      <c r="AE935" s="146"/>
      <c r="AF935" s="146"/>
      <c r="AG935" s="147" t="str">
        <f>IF(B935="","",(VLOOKUP(B935,'Tree height category'!$A$2:$C$83,2,FALSE)))</f>
        <v/>
      </c>
      <c r="AH935" s="148" t="str">
        <f>IF(B935="","",(VLOOKUP(B935,'Tree height category'!$A$2:$C$83,3,FALSE)))</f>
        <v/>
      </c>
      <c r="AI935" s="161"/>
      <c r="AJ935" s="161"/>
      <c r="AK935" s="161"/>
      <c r="AL935" s="162" t="str">
        <f>IF(B935="","",(VLOOKUP(B935,'Tree height category'!$A$2:$G$77,7,FALSE)))</f>
        <v/>
      </c>
      <c r="AM935" s="163"/>
    </row>
    <row r="936" spans="1:39" x14ac:dyDescent="0.25">
      <c r="A936" s="154">
        <f t="shared" si="163"/>
        <v>930</v>
      </c>
      <c r="B936" s="203"/>
      <c r="C936" s="209"/>
      <c r="D936" s="208"/>
      <c r="E936" s="208"/>
      <c r="F936" s="208"/>
      <c r="G936" s="208"/>
      <c r="H936" s="208"/>
      <c r="I936" s="208"/>
      <c r="J936" s="208"/>
      <c r="K936" s="208"/>
      <c r="L936" s="208"/>
      <c r="M936" s="208"/>
      <c r="N936" s="207" t="str">
        <f>IF(V936="","",IF((VLOOKUP(V936,'Tree height category'!$E$2:$F$77,2,FALSE))=0,"",(VLOOKUP(V936,'Tree height category'!$E$2:$F$77,2,FALSE))))</f>
        <v/>
      </c>
      <c r="O936" s="207" t="str">
        <f>IF(B936="","",(IF('SEB Sheet'!B$11="","",VLOOKUP('SEB Sheet'!B$11,'IBRA %'!A$4:E$385,4,FALSE))))</f>
        <v/>
      </c>
      <c r="P936" s="27"/>
      <c r="Q936" s="136" t="str">
        <f t="shared" si="164"/>
        <v/>
      </c>
      <c r="R936" s="22">
        <f t="shared" si="165"/>
        <v>0</v>
      </c>
      <c r="S936" s="139" t="str">
        <f t="shared" si="166"/>
        <v/>
      </c>
      <c r="T936" s="39" t="str">
        <f t="shared" si="167"/>
        <v/>
      </c>
      <c r="U936" s="137" t="str">
        <f t="shared" si="168"/>
        <v/>
      </c>
      <c r="V936" s="24" t="str">
        <f>IF(B936="","",VLOOKUP(B936,'Tree height category'!$A$2:$E$83,5,FALSE))</f>
        <v/>
      </c>
      <c r="W936" s="137" t="str">
        <f t="shared" si="173"/>
        <v/>
      </c>
      <c r="X936" s="137" t="str">
        <f t="shared" si="174"/>
        <v/>
      </c>
      <c r="Y936" s="23" t="str">
        <f t="shared" si="169"/>
        <v/>
      </c>
      <c r="Z936" s="25" t="str">
        <f t="shared" si="170"/>
        <v/>
      </c>
      <c r="AA936" s="26" t="str">
        <f t="shared" si="171"/>
        <v/>
      </c>
      <c r="AB936" s="221" t="str">
        <f t="shared" si="172"/>
        <v/>
      </c>
      <c r="AC936" s="26" t="str">
        <f>IF(P936="","",('SEB Sheet'!$B$8*(AA936*P936)*(IF(C936="",1,C936))))</f>
        <v/>
      </c>
      <c r="AD936" s="158" t="str">
        <f>IF(P936="","",((AC936/'SEB Sheet'!$B$9*'SEB Sheet'!$B$5/1000*'SEB Sheet'!$B$7*'SEB Sheet'!$B$6))*1.055)</f>
        <v/>
      </c>
      <c r="AE936" s="146"/>
      <c r="AF936" s="146"/>
      <c r="AG936" s="147" t="str">
        <f>IF(B936="","",(VLOOKUP(B936,'Tree height category'!$A$2:$C$83,2,FALSE)))</f>
        <v/>
      </c>
      <c r="AH936" s="148" t="str">
        <f>IF(B936="","",(VLOOKUP(B936,'Tree height category'!$A$2:$C$83,3,FALSE)))</f>
        <v/>
      </c>
      <c r="AI936" s="161"/>
      <c r="AJ936" s="161"/>
      <c r="AK936" s="161"/>
      <c r="AL936" s="162" t="str">
        <f>IF(B936="","",(VLOOKUP(B936,'Tree height category'!$A$2:$G$77,7,FALSE)))</f>
        <v/>
      </c>
      <c r="AM936" s="163"/>
    </row>
    <row r="937" spans="1:39" x14ac:dyDescent="0.25">
      <c r="A937" s="154">
        <f t="shared" ref="A937:A1000" si="175">A936+1</f>
        <v>931</v>
      </c>
      <c r="B937" s="203"/>
      <c r="C937" s="209"/>
      <c r="D937" s="208"/>
      <c r="E937" s="208"/>
      <c r="F937" s="208"/>
      <c r="G937" s="208"/>
      <c r="H937" s="208"/>
      <c r="I937" s="208"/>
      <c r="J937" s="208"/>
      <c r="K937" s="208"/>
      <c r="L937" s="208"/>
      <c r="M937" s="208"/>
      <c r="N937" s="207" t="str">
        <f>IF(V937="","",IF((VLOOKUP(V937,'Tree height category'!$E$2:$F$77,2,FALSE))=0,"",(VLOOKUP(V937,'Tree height category'!$E$2:$F$77,2,FALSE))))</f>
        <v/>
      </c>
      <c r="O937" s="207" t="str">
        <f>IF(B937="","",(IF('SEB Sheet'!B$11="","",VLOOKUP('SEB Sheet'!B$11,'IBRA %'!A$4:E$385,4,FALSE))))</f>
        <v/>
      </c>
      <c r="P937" s="27"/>
      <c r="Q937" s="136" t="str">
        <f t="shared" si="164"/>
        <v/>
      </c>
      <c r="R937" s="22">
        <f t="shared" si="165"/>
        <v>0</v>
      </c>
      <c r="S937" s="139" t="str">
        <f t="shared" si="166"/>
        <v/>
      </c>
      <c r="T937" s="39" t="str">
        <f t="shared" si="167"/>
        <v/>
      </c>
      <c r="U937" s="137" t="str">
        <f t="shared" si="168"/>
        <v/>
      </c>
      <c r="V937" s="24" t="str">
        <f>IF(B937="","",VLOOKUP(B937,'Tree height category'!$A$2:$E$83,5,FALSE))</f>
        <v/>
      </c>
      <c r="W937" s="137" t="str">
        <f t="shared" si="173"/>
        <v/>
      </c>
      <c r="X937" s="137" t="str">
        <f t="shared" si="174"/>
        <v/>
      </c>
      <c r="Y937" s="23" t="str">
        <f t="shared" si="169"/>
        <v/>
      </c>
      <c r="Z937" s="25" t="str">
        <f t="shared" si="170"/>
        <v/>
      </c>
      <c r="AA937" s="26" t="str">
        <f t="shared" si="171"/>
        <v/>
      </c>
      <c r="AB937" s="221" t="str">
        <f t="shared" si="172"/>
        <v/>
      </c>
      <c r="AC937" s="26" t="str">
        <f>IF(P937="","",('SEB Sheet'!$B$8*(AA937*P937)*(IF(C937="",1,C937))))</f>
        <v/>
      </c>
      <c r="AD937" s="158" t="str">
        <f>IF(P937="","",((AC937/'SEB Sheet'!$B$9*'SEB Sheet'!$B$5/1000*'SEB Sheet'!$B$7*'SEB Sheet'!$B$6))*1.055)</f>
        <v/>
      </c>
      <c r="AE937" s="146"/>
      <c r="AF937" s="146"/>
      <c r="AG937" s="147" t="str">
        <f>IF(B937="","",(VLOOKUP(B937,'Tree height category'!$A$2:$C$83,2,FALSE)))</f>
        <v/>
      </c>
      <c r="AH937" s="148" t="str">
        <f>IF(B937="","",(VLOOKUP(B937,'Tree height category'!$A$2:$C$83,3,FALSE)))</f>
        <v/>
      </c>
      <c r="AI937" s="161"/>
      <c r="AJ937" s="161"/>
      <c r="AK937" s="161"/>
      <c r="AL937" s="162" t="str">
        <f>IF(B937="","",(VLOOKUP(B937,'Tree height category'!$A$2:$G$77,7,FALSE)))</f>
        <v/>
      </c>
      <c r="AM937" s="163"/>
    </row>
    <row r="938" spans="1:39" x14ac:dyDescent="0.25">
      <c r="A938" s="154">
        <f t="shared" si="175"/>
        <v>932</v>
      </c>
      <c r="B938" s="203"/>
      <c r="C938" s="209"/>
      <c r="D938" s="208"/>
      <c r="E938" s="208"/>
      <c r="F938" s="208"/>
      <c r="G938" s="208"/>
      <c r="H938" s="208"/>
      <c r="I938" s="208"/>
      <c r="J938" s="208"/>
      <c r="K938" s="208"/>
      <c r="L938" s="208"/>
      <c r="M938" s="208"/>
      <c r="N938" s="207" t="str">
        <f>IF(V938="","",IF((VLOOKUP(V938,'Tree height category'!$E$2:$F$77,2,FALSE))=0,"",(VLOOKUP(V938,'Tree height category'!$E$2:$F$77,2,FALSE))))</f>
        <v/>
      </c>
      <c r="O938" s="207" t="str">
        <f>IF(B938="","",(IF('SEB Sheet'!B$11="","",VLOOKUP('SEB Sheet'!B$11,'IBRA %'!A$4:E$385,4,FALSE))))</f>
        <v/>
      </c>
      <c r="P938" s="27"/>
      <c r="Q938" s="136" t="str">
        <f t="shared" si="164"/>
        <v/>
      </c>
      <c r="R938" s="22">
        <f t="shared" si="165"/>
        <v>0</v>
      </c>
      <c r="S938" s="139" t="str">
        <f t="shared" si="166"/>
        <v/>
      </c>
      <c r="T938" s="39" t="str">
        <f t="shared" si="167"/>
        <v/>
      </c>
      <c r="U938" s="137" t="str">
        <f t="shared" si="168"/>
        <v/>
      </c>
      <c r="V938" s="24" t="str">
        <f>IF(B938="","",VLOOKUP(B938,'Tree height category'!$A$2:$E$83,5,FALSE))</f>
        <v/>
      </c>
      <c r="W938" s="137" t="str">
        <f t="shared" si="173"/>
        <v/>
      </c>
      <c r="X938" s="137" t="str">
        <f t="shared" si="174"/>
        <v/>
      </c>
      <c r="Y938" s="23" t="str">
        <f t="shared" si="169"/>
        <v/>
      </c>
      <c r="Z938" s="25" t="str">
        <f t="shared" si="170"/>
        <v/>
      </c>
      <c r="AA938" s="26" t="str">
        <f t="shared" si="171"/>
        <v/>
      </c>
      <c r="AB938" s="221" t="str">
        <f t="shared" si="172"/>
        <v/>
      </c>
      <c r="AC938" s="26" t="str">
        <f>IF(P938="","",('SEB Sheet'!$B$8*(AA938*P938)*(IF(C938="",1,C938))))</f>
        <v/>
      </c>
      <c r="AD938" s="158" t="str">
        <f>IF(P938="","",((AC938/'SEB Sheet'!$B$9*'SEB Sheet'!$B$5/1000*'SEB Sheet'!$B$7*'SEB Sheet'!$B$6))*1.055)</f>
        <v/>
      </c>
      <c r="AE938" s="146"/>
      <c r="AF938" s="146"/>
      <c r="AG938" s="147" t="str">
        <f>IF(B938="","",(VLOOKUP(B938,'Tree height category'!$A$2:$C$83,2,FALSE)))</f>
        <v/>
      </c>
      <c r="AH938" s="148" t="str">
        <f>IF(B938="","",(VLOOKUP(B938,'Tree height category'!$A$2:$C$83,3,FALSE)))</f>
        <v/>
      </c>
      <c r="AI938" s="161"/>
      <c r="AJ938" s="161"/>
      <c r="AK938" s="161"/>
      <c r="AL938" s="162" t="str">
        <f>IF(B938="","",(VLOOKUP(B938,'Tree height category'!$A$2:$G$77,7,FALSE)))</f>
        <v/>
      </c>
      <c r="AM938" s="163"/>
    </row>
    <row r="939" spans="1:39" x14ac:dyDescent="0.25">
      <c r="A939" s="154">
        <f t="shared" si="175"/>
        <v>933</v>
      </c>
      <c r="B939" s="203"/>
      <c r="C939" s="209"/>
      <c r="D939" s="208"/>
      <c r="E939" s="208"/>
      <c r="F939" s="208"/>
      <c r="G939" s="208"/>
      <c r="H939" s="208"/>
      <c r="I939" s="208"/>
      <c r="J939" s="208"/>
      <c r="K939" s="208"/>
      <c r="L939" s="208"/>
      <c r="M939" s="208"/>
      <c r="N939" s="207" t="str">
        <f>IF(V939="","",IF((VLOOKUP(V939,'Tree height category'!$E$2:$F$77,2,FALSE))=0,"",(VLOOKUP(V939,'Tree height category'!$E$2:$F$77,2,FALSE))))</f>
        <v/>
      </c>
      <c r="O939" s="207" t="str">
        <f>IF(B939="","",(IF('SEB Sheet'!B$11="","",VLOOKUP('SEB Sheet'!B$11,'IBRA %'!A$4:E$385,4,FALSE))))</f>
        <v/>
      </c>
      <c r="P939" s="27"/>
      <c r="Q939" s="136" t="str">
        <f t="shared" si="164"/>
        <v/>
      </c>
      <c r="R939" s="22">
        <f t="shared" si="165"/>
        <v>0</v>
      </c>
      <c r="S939" s="139" t="str">
        <f t="shared" si="166"/>
        <v/>
      </c>
      <c r="T939" s="39" t="str">
        <f t="shared" si="167"/>
        <v/>
      </c>
      <c r="U939" s="137" t="str">
        <f t="shared" si="168"/>
        <v/>
      </c>
      <c r="V939" s="24" t="str">
        <f>IF(B939="","",VLOOKUP(B939,'Tree height category'!$A$2:$E$83,5,FALSE))</f>
        <v/>
      </c>
      <c r="W939" s="137" t="str">
        <f t="shared" si="173"/>
        <v/>
      </c>
      <c r="X939" s="137" t="str">
        <f t="shared" si="174"/>
        <v/>
      </c>
      <c r="Y939" s="23" t="str">
        <f t="shared" si="169"/>
        <v/>
      </c>
      <c r="Z939" s="25" t="str">
        <f t="shared" si="170"/>
        <v/>
      </c>
      <c r="AA939" s="26" t="str">
        <f t="shared" si="171"/>
        <v/>
      </c>
      <c r="AB939" s="221" t="str">
        <f t="shared" si="172"/>
        <v/>
      </c>
      <c r="AC939" s="26" t="str">
        <f>IF(P939="","",('SEB Sheet'!$B$8*(AA939*P939)*(IF(C939="",1,C939))))</f>
        <v/>
      </c>
      <c r="AD939" s="158" t="str">
        <f>IF(P939="","",((AC939/'SEB Sheet'!$B$9*'SEB Sheet'!$B$5/1000*'SEB Sheet'!$B$7*'SEB Sheet'!$B$6))*1.055)</f>
        <v/>
      </c>
      <c r="AE939" s="146"/>
      <c r="AF939" s="146"/>
      <c r="AG939" s="147" t="str">
        <f>IF(B939="","",(VLOOKUP(B939,'Tree height category'!$A$2:$C$83,2,FALSE)))</f>
        <v/>
      </c>
      <c r="AH939" s="148" t="str">
        <f>IF(B939="","",(VLOOKUP(B939,'Tree height category'!$A$2:$C$83,3,FALSE)))</f>
        <v/>
      </c>
      <c r="AI939" s="161"/>
      <c r="AJ939" s="161"/>
      <c r="AK939" s="161"/>
      <c r="AL939" s="162" t="str">
        <f>IF(B939="","",(VLOOKUP(B939,'Tree height category'!$A$2:$G$77,7,FALSE)))</f>
        <v/>
      </c>
      <c r="AM939" s="163"/>
    </row>
    <row r="940" spans="1:39" x14ac:dyDescent="0.25">
      <c r="A940" s="154">
        <f t="shared" si="175"/>
        <v>934</v>
      </c>
      <c r="B940" s="203"/>
      <c r="C940" s="209"/>
      <c r="D940" s="208"/>
      <c r="E940" s="208"/>
      <c r="F940" s="208"/>
      <c r="G940" s="208"/>
      <c r="H940" s="208"/>
      <c r="I940" s="208"/>
      <c r="J940" s="208"/>
      <c r="K940" s="208"/>
      <c r="L940" s="208"/>
      <c r="M940" s="208"/>
      <c r="N940" s="207" t="str">
        <f>IF(V940="","",IF((VLOOKUP(V940,'Tree height category'!$E$2:$F$77,2,FALSE))=0,"",(VLOOKUP(V940,'Tree height category'!$E$2:$F$77,2,FALSE))))</f>
        <v/>
      </c>
      <c r="O940" s="207" t="str">
        <f>IF(B940="","",(IF('SEB Sheet'!B$11="","",VLOOKUP('SEB Sheet'!B$11,'IBRA %'!A$4:E$385,4,FALSE))))</f>
        <v/>
      </c>
      <c r="P940" s="27"/>
      <c r="Q940" s="136" t="str">
        <f t="shared" si="164"/>
        <v/>
      </c>
      <c r="R940" s="22">
        <f t="shared" si="165"/>
        <v>0</v>
      </c>
      <c r="S940" s="139" t="str">
        <f t="shared" si="166"/>
        <v/>
      </c>
      <c r="T940" s="39" t="str">
        <f t="shared" si="167"/>
        <v/>
      </c>
      <c r="U940" s="137" t="str">
        <f t="shared" si="168"/>
        <v/>
      </c>
      <c r="V940" s="24" t="str">
        <f>IF(B940="","",VLOOKUP(B940,'Tree height category'!$A$2:$E$83,5,FALSE))</f>
        <v/>
      </c>
      <c r="W940" s="137" t="str">
        <f t="shared" si="173"/>
        <v/>
      </c>
      <c r="X940" s="137" t="str">
        <f t="shared" si="174"/>
        <v/>
      </c>
      <c r="Y940" s="23" t="str">
        <f t="shared" si="169"/>
        <v/>
      </c>
      <c r="Z940" s="25" t="str">
        <f t="shared" si="170"/>
        <v/>
      </c>
      <c r="AA940" s="26" t="str">
        <f t="shared" si="171"/>
        <v/>
      </c>
      <c r="AB940" s="221" t="str">
        <f t="shared" si="172"/>
        <v/>
      </c>
      <c r="AC940" s="26" t="str">
        <f>IF(P940="","",('SEB Sheet'!$B$8*(AA940*P940)*(IF(C940="",1,C940))))</f>
        <v/>
      </c>
      <c r="AD940" s="158" t="str">
        <f>IF(P940="","",((AC940/'SEB Sheet'!$B$9*'SEB Sheet'!$B$5/1000*'SEB Sheet'!$B$7*'SEB Sheet'!$B$6))*1.055)</f>
        <v/>
      </c>
      <c r="AE940" s="146"/>
      <c r="AF940" s="146"/>
      <c r="AG940" s="147" t="str">
        <f>IF(B940="","",(VLOOKUP(B940,'Tree height category'!$A$2:$C$83,2,FALSE)))</f>
        <v/>
      </c>
      <c r="AH940" s="148" t="str">
        <f>IF(B940="","",(VLOOKUP(B940,'Tree height category'!$A$2:$C$83,3,FALSE)))</f>
        <v/>
      </c>
      <c r="AI940" s="161"/>
      <c r="AJ940" s="161"/>
      <c r="AK940" s="161"/>
      <c r="AL940" s="162" t="str">
        <f>IF(B940="","",(VLOOKUP(B940,'Tree height category'!$A$2:$G$77,7,FALSE)))</f>
        <v/>
      </c>
      <c r="AM940" s="163"/>
    </row>
    <row r="941" spans="1:39" x14ac:dyDescent="0.25">
      <c r="A941" s="154">
        <f t="shared" si="175"/>
        <v>935</v>
      </c>
      <c r="B941" s="203"/>
      <c r="C941" s="209"/>
      <c r="D941" s="208"/>
      <c r="E941" s="208"/>
      <c r="F941" s="208"/>
      <c r="G941" s="208"/>
      <c r="H941" s="208"/>
      <c r="I941" s="208"/>
      <c r="J941" s="208"/>
      <c r="K941" s="208"/>
      <c r="L941" s="208"/>
      <c r="M941" s="208"/>
      <c r="N941" s="207" t="str">
        <f>IF(V941="","",IF((VLOOKUP(V941,'Tree height category'!$E$2:$F$77,2,FALSE))=0,"",(VLOOKUP(V941,'Tree height category'!$E$2:$F$77,2,FALSE))))</f>
        <v/>
      </c>
      <c r="O941" s="207" t="str">
        <f>IF(B941="","",(IF('SEB Sheet'!B$11="","",VLOOKUP('SEB Sheet'!B$11,'IBRA %'!A$4:E$385,4,FALSE))))</f>
        <v/>
      </c>
      <c r="P941" s="27"/>
      <c r="Q941" s="136" t="str">
        <f t="shared" si="164"/>
        <v/>
      </c>
      <c r="R941" s="22">
        <f t="shared" si="165"/>
        <v>0</v>
      </c>
      <c r="S941" s="139" t="str">
        <f t="shared" si="166"/>
        <v/>
      </c>
      <c r="T941" s="39" t="str">
        <f t="shared" si="167"/>
        <v/>
      </c>
      <c r="U941" s="137" t="str">
        <f t="shared" si="168"/>
        <v/>
      </c>
      <c r="V941" s="24" t="str">
        <f>IF(B941="","",VLOOKUP(B941,'Tree height category'!$A$2:$E$83,5,FALSE))</f>
        <v/>
      </c>
      <c r="W941" s="137" t="str">
        <f t="shared" si="173"/>
        <v/>
      </c>
      <c r="X941" s="137" t="str">
        <f t="shared" si="174"/>
        <v/>
      </c>
      <c r="Y941" s="23" t="str">
        <f t="shared" si="169"/>
        <v/>
      </c>
      <c r="Z941" s="25" t="str">
        <f t="shared" si="170"/>
        <v/>
      </c>
      <c r="AA941" s="26" t="str">
        <f t="shared" si="171"/>
        <v/>
      </c>
      <c r="AB941" s="221" t="str">
        <f t="shared" si="172"/>
        <v/>
      </c>
      <c r="AC941" s="26" t="str">
        <f>IF(P941="","",('SEB Sheet'!$B$8*(AA941*P941)*(IF(C941="",1,C941))))</f>
        <v/>
      </c>
      <c r="AD941" s="158" t="str">
        <f>IF(P941="","",((AC941/'SEB Sheet'!$B$9*'SEB Sheet'!$B$5/1000*'SEB Sheet'!$B$7*'SEB Sheet'!$B$6))*1.055)</f>
        <v/>
      </c>
      <c r="AE941" s="146"/>
      <c r="AF941" s="146"/>
      <c r="AG941" s="147" t="str">
        <f>IF(B941="","",(VLOOKUP(B941,'Tree height category'!$A$2:$C$83,2,FALSE)))</f>
        <v/>
      </c>
      <c r="AH941" s="148" t="str">
        <f>IF(B941="","",(VLOOKUP(B941,'Tree height category'!$A$2:$C$83,3,FALSE)))</f>
        <v/>
      </c>
      <c r="AI941" s="161"/>
      <c r="AJ941" s="161"/>
      <c r="AK941" s="161"/>
      <c r="AL941" s="162" t="str">
        <f>IF(B941="","",(VLOOKUP(B941,'Tree height category'!$A$2:$G$77,7,FALSE)))</f>
        <v/>
      </c>
      <c r="AM941" s="163"/>
    </row>
    <row r="942" spans="1:39" x14ac:dyDescent="0.25">
      <c r="A942" s="154">
        <f t="shared" si="175"/>
        <v>936</v>
      </c>
      <c r="B942" s="203"/>
      <c r="C942" s="209"/>
      <c r="D942" s="208"/>
      <c r="E942" s="208"/>
      <c r="F942" s="208"/>
      <c r="G942" s="208"/>
      <c r="H942" s="208"/>
      <c r="I942" s="208"/>
      <c r="J942" s="208"/>
      <c r="K942" s="208"/>
      <c r="L942" s="208"/>
      <c r="M942" s="208"/>
      <c r="N942" s="207" t="str">
        <f>IF(V942="","",IF((VLOOKUP(V942,'Tree height category'!$E$2:$F$77,2,FALSE))=0,"",(VLOOKUP(V942,'Tree height category'!$E$2:$F$77,2,FALSE))))</f>
        <v/>
      </c>
      <c r="O942" s="207" t="str">
        <f>IF(B942="","",(IF('SEB Sheet'!B$11="","",VLOOKUP('SEB Sheet'!B$11,'IBRA %'!A$4:E$385,4,FALSE))))</f>
        <v/>
      </c>
      <c r="P942" s="27"/>
      <c r="Q942" s="136" t="str">
        <f t="shared" si="164"/>
        <v/>
      </c>
      <c r="R942" s="22">
        <f t="shared" si="165"/>
        <v>0</v>
      </c>
      <c r="S942" s="139" t="str">
        <f t="shared" si="166"/>
        <v/>
      </c>
      <c r="T942" s="39" t="str">
        <f t="shared" si="167"/>
        <v/>
      </c>
      <c r="U942" s="137" t="str">
        <f t="shared" si="168"/>
        <v/>
      </c>
      <c r="V942" s="24" t="str">
        <f>IF(B942="","",VLOOKUP(B942,'Tree height category'!$A$2:$E$83,5,FALSE))</f>
        <v/>
      </c>
      <c r="W942" s="137" t="str">
        <f t="shared" si="173"/>
        <v/>
      </c>
      <c r="X942" s="137" t="str">
        <f t="shared" si="174"/>
        <v/>
      </c>
      <c r="Y942" s="23" t="str">
        <f t="shared" si="169"/>
        <v/>
      </c>
      <c r="Z942" s="25" t="str">
        <f t="shared" si="170"/>
        <v/>
      </c>
      <c r="AA942" s="26" t="str">
        <f t="shared" si="171"/>
        <v/>
      </c>
      <c r="AB942" s="221" t="str">
        <f t="shared" si="172"/>
        <v/>
      </c>
      <c r="AC942" s="26" t="str">
        <f>IF(P942="","",('SEB Sheet'!$B$8*(AA942*P942)*(IF(C942="",1,C942))))</f>
        <v/>
      </c>
      <c r="AD942" s="158" t="str">
        <f>IF(P942="","",((AC942/'SEB Sheet'!$B$9*'SEB Sheet'!$B$5/1000*'SEB Sheet'!$B$7*'SEB Sheet'!$B$6))*1.055)</f>
        <v/>
      </c>
      <c r="AE942" s="146"/>
      <c r="AF942" s="146"/>
      <c r="AG942" s="147" t="str">
        <f>IF(B942="","",(VLOOKUP(B942,'Tree height category'!$A$2:$C$83,2,FALSE)))</f>
        <v/>
      </c>
      <c r="AH942" s="148" t="str">
        <f>IF(B942="","",(VLOOKUP(B942,'Tree height category'!$A$2:$C$83,3,FALSE)))</f>
        <v/>
      </c>
      <c r="AI942" s="161"/>
      <c r="AJ942" s="161"/>
      <c r="AK942" s="161"/>
      <c r="AL942" s="162" t="str">
        <f>IF(B942="","",(VLOOKUP(B942,'Tree height category'!$A$2:$G$77,7,FALSE)))</f>
        <v/>
      </c>
      <c r="AM942" s="163"/>
    </row>
    <row r="943" spans="1:39" x14ac:dyDescent="0.25">
      <c r="A943" s="154">
        <f t="shared" si="175"/>
        <v>937</v>
      </c>
      <c r="B943" s="203"/>
      <c r="C943" s="209"/>
      <c r="D943" s="208"/>
      <c r="E943" s="208"/>
      <c r="F943" s="208"/>
      <c r="G943" s="208"/>
      <c r="H943" s="208"/>
      <c r="I943" s="208"/>
      <c r="J943" s="208"/>
      <c r="K943" s="208"/>
      <c r="L943" s="208"/>
      <c r="M943" s="208"/>
      <c r="N943" s="207" t="str">
        <f>IF(V943="","",IF((VLOOKUP(V943,'Tree height category'!$E$2:$F$77,2,FALSE))=0,"",(VLOOKUP(V943,'Tree height category'!$E$2:$F$77,2,FALSE))))</f>
        <v/>
      </c>
      <c r="O943" s="207" t="str">
        <f>IF(B943="","",(IF('SEB Sheet'!B$11="","",VLOOKUP('SEB Sheet'!B$11,'IBRA %'!A$4:E$385,4,FALSE))))</f>
        <v/>
      </c>
      <c r="P943" s="27"/>
      <c r="Q943" s="136" t="str">
        <f t="shared" si="164"/>
        <v/>
      </c>
      <c r="R943" s="22">
        <f t="shared" si="165"/>
        <v>0</v>
      </c>
      <c r="S943" s="139" t="str">
        <f t="shared" si="166"/>
        <v/>
      </c>
      <c r="T943" s="39" t="str">
        <f t="shared" si="167"/>
        <v/>
      </c>
      <c r="U943" s="137" t="str">
        <f t="shared" si="168"/>
        <v/>
      </c>
      <c r="V943" s="24" t="str">
        <f>IF(B943="","",VLOOKUP(B943,'Tree height category'!$A$2:$E$83,5,FALSE))</f>
        <v/>
      </c>
      <c r="W943" s="137" t="str">
        <f t="shared" si="173"/>
        <v/>
      </c>
      <c r="X943" s="137" t="str">
        <f t="shared" si="174"/>
        <v/>
      </c>
      <c r="Y943" s="23" t="str">
        <f t="shared" si="169"/>
        <v/>
      </c>
      <c r="Z943" s="25" t="str">
        <f t="shared" si="170"/>
        <v/>
      </c>
      <c r="AA943" s="26" t="str">
        <f t="shared" si="171"/>
        <v/>
      </c>
      <c r="AB943" s="221" t="str">
        <f t="shared" si="172"/>
        <v/>
      </c>
      <c r="AC943" s="26" t="str">
        <f>IF(P943="","",('SEB Sheet'!$B$8*(AA943*P943)*(IF(C943="",1,C943))))</f>
        <v/>
      </c>
      <c r="AD943" s="158" t="str">
        <f>IF(P943="","",((AC943/'SEB Sheet'!$B$9*'SEB Sheet'!$B$5/1000*'SEB Sheet'!$B$7*'SEB Sheet'!$B$6))*1.055)</f>
        <v/>
      </c>
      <c r="AE943" s="146"/>
      <c r="AF943" s="146"/>
      <c r="AG943" s="147" t="str">
        <f>IF(B943="","",(VLOOKUP(B943,'Tree height category'!$A$2:$C$83,2,FALSE)))</f>
        <v/>
      </c>
      <c r="AH943" s="148" t="str">
        <f>IF(B943="","",(VLOOKUP(B943,'Tree height category'!$A$2:$C$83,3,FALSE)))</f>
        <v/>
      </c>
      <c r="AI943" s="161"/>
      <c r="AJ943" s="161"/>
      <c r="AK943" s="161"/>
      <c r="AL943" s="162" t="str">
        <f>IF(B943="","",(VLOOKUP(B943,'Tree height category'!$A$2:$G$77,7,FALSE)))</f>
        <v/>
      </c>
      <c r="AM943" s="163"/>
    </row>
    <row r="944" spans="1:39" x14ac:dyDescent="0.25">
      <c r="A944" s="154">
        <f t="shared" si="175"/>
        <v>938</v>
      </c>
      <c r="B944" s="203"/>
      <c r="C944" s="209"/>
      <c r="D944" s="208"/>
      <c r="E944" s="208"/>
      <c r="F944" s="208"/>
      <c r="G944" s="208"/>
      <c r="H944" s="208"/>
      <c r="I944" s="208"/>
      <c r="J944" s="208"/>
      <c r="K944" s="208"/>
      <c r="L944" s="208"/>
      <c r="M944" s="208"/>
      <c r="N944" s="207" t="str">
        <f>IF(V944="","",IF((VLOOKUP(V944,'Tree height category'!$E$2:$F$77,2,FALSE))=0,"",(VLOOKUP(V944,'Tree height category'!$E$2:$F$77,2,FALSE))))</f>
        <v/>
      </c>
      <c r="O944" s="207" t="str">
        <f>IF(B944="","",(IF('SEB Sheet'!B$11="","",VLOOKUP('SEB Sheet'!B$11,'IBRA %'!A$4:E$385,4,FALSE))))</f>
        <v/>
      </c>
      <c r="P944" s="27"/>
      <c r="Q944" s="136" t="str">
        <f t="shared" si="164"/>
        <v/>
      </c>
      <c r="R944" s="22">
        <f t="shared" si="165"/>
        <v>0</v>
      </c>
      <c r="S944" s="139" t="str">
        <f t="shared" si="166"/>
        <v/>
      </c>
      <c r="T944" s="39" t="str">
        <f t="shared" si="167"/>
        <v/>
      </c>
      <c r="U944" s="137" t="str">
        <f t="shared" si="168"/>
        <v/>
      </c>
      <c r="V944" s="24" t="str">
        <f>IF(B944="","",VLOOKUP(B944,'Tree height category'!$A$2:$E$83,5,FALSE))</f>
        <v/>
      </c>
      <c r="W944" s="137" t="str">
        <f t="shared" si="173"/>
        <v/>
      </c>
      <c r="X944" s="137" t="str">
        <f t="shared" si="174"/>
        <v/>
      </c>
      <c r="Y944" s="23" t="str">
        <f t="shared" si="169"/>
        <v/>
      </c>
      <c r="Z944" s="25" t="str">
        <f t="shared" si="170"/>
        <v/>
      </c>
      <c r="AA944" s="26" t="str">
        <f t="shared" si="171"/>
        <v/>
      </c>
      <c r="AB944" s="221" t="str">
        <f t="shared" si="172"/>
        <v/>
      </c>
      <c r="AC944" s="26" t="str">
        <f>IF(P944="","",('SEB Sheet'!$B$8*(AA944*P944)*(IF(C944="",1,C944))))</f>
        <v/>
      </c>
      <c r="AD944" s="158" t="str">
        <f>IF(P944="","",((AC944/'SEB Sheet'!$B$9*'SEB Sheet'!$B$5/1000*'SEB Sheet'!$B$7*'SEB Sheet'!$B$6))*1.055)</f>
        <v/>
      </c>
      <c r="AE944" s="146"/>
      <c r="AF944" s="146"/>
      <c r="AG944" s="147" t="str">
        <f>IF(B944="","",(VLOOKUP(B944,'Tree height category'!$A$2:$C$83,2,FALSE)))</f>
        <v/>
      </c>
      <c r="AH944" s="148" t="str">
        <f>IF(B944="","",(VLOOKUP(B944,'Tree height category'!$A$2:$C$83,3,FALSE)))</f>
        <v/>
      </c>
      <c r="AI944" s="161"/>
      <c r="AJ944" s="161"/>
      <c r="AK944" s="161"/>
      <c r="AL944" s="162" t="str">
        <f>IF(B944="","",(VLOOKUP(B944,'Tree height category'!$A$2:$G$77,7,FALSE)))</f>
        <v/>
      </c>
      <c r="AM944" s="163"/>
    </row>
    <row r="945" spans="1:39" x14ac:dyDescent="0.25">
      <c r="A945" s="154">
        <f t="shared" si="175"/>
        <v>939</v>
      </c>
      <c r="B945" s="203"/>
      <c r="C945" s="209"/>
      <c r="D945" s="208"/>
      <c r="E945" s="208"/>
      <c r="F945" s="208"/>
      <c r="G945" s="208"/>
      <c r="H945" s="208"/>
      <c r="I945" s="208"/>
      <c r="J945" s="208"/>
      <c r="K945" s="208"/>
      <c r="L945" s="208"/>
      <c r="M945" s="208"/>
      <c r="N945" s="207" t="str">
        <f>IF(V945="","",IF((VLOOKUP(V945,'Tree height category'!$E$2:$F$77,2,FALSE))=0,"",(VLOOKUP(V945,'Tree height category'!$E$2:$F$77,2,FALSE))))</f>
        <v/>
      </c>
      <c r="O945" s="207" t="str">
        <f>IF(B945="","",(IF('SEB Sheet'!B$11="","",VLOOKUP('SEB Sheet'!B$11,'IBRA %'!A$4:E$385,4,FALSE))))</f>
        <v/>
      </c>
      <c r="P945" s="27"/>
      <c r="Q945" s="136" t="str">
        <f t="shared" si="164"/>
        <v/>
      </c>
      <c r="R945" s="22">
        <f t="shared" si="165"/>
        <v>0</v>
      </c>
      <c r="S945" s="139" t="str">
        <f t="shared" si="166"/>
        <v/>
      </c>
      <c r="T945" s="39" t="str">
        <f t="shared" si="167"/>
        <v/>
      </c>
      <c r="U945" s="137" t="str">
        <f t="shared" si="168"/>
        <v/>
      </c>
      <c r="V945" s="24" t="str">
        <f>IF(B945="","",VLOOKUP(B945,'Tree height category'!$A$2:$E$83,5,FALSE))</f>
        <v/>
      </c>
      <c r="W945" s="137" t="str">
        <f t="shared" si="173"/>
        <v/>
      </c>
      <c r="X945" s="137" t="str">
        <f t="shared" si="174"/>
        <v/>
      </c>
      <c r="Y945" s="23" t="str">
        <f t="shared" si="169"/>
        <v/>
      </c>
      <c r="Z945" s="25" t="str">
        <f t="shared" si="170"/>
        <v/>
      </c>
      <c r="AA945" s="26" t="str">
        <f t="shared" si="171"/>
        <v/>
      </c>
      <c r="AB945" s="221" t="str">
        <f t="shared" si="172"/>
        <v/>
      </c>
      <c r="AC945" s="26" t="str">
        <f>IF(P945="","",('SEB Sheet'!$B$8*(AA945*P945)*(IF(C945="",1,C945))))</f>
        <v/>
      </c>
      <c r="AD945" s="158" t="str">
        <f>IF(P945="","",((AC945/'SEB Sheet'!$B$9*'SEB Sheet'!$B$5/1000*'SEB Sheet'!$B$7*'SEB Sheet'!$B$6))*1.055)</f>
        <v/>
      </c>
      <c r="AE945" s="146"/>
      <c r="AF945" s="146"/>
      <c r="AG945" s="147" t="str">
        <f>IF(B945="","",(VLOOKUP(B945,'Tree height category'!$A$2:$C$83,2,FALSE)))</f>
        <v/>
      </c>
      <c r="AH945" s="148" t="str">
        <f>IF(B945="","",(VLOOKUP(B945,'Tree height category'!$A$2:$C$83,3,FALSE)))</f>
        <v/>
      </c>
      <c r="AI945" s="161"/>
      <c r="AJ945" s="161"/>
      <c r="AK945" s="161"/>
      <c r="AL945" s="162" t="str">
        <f>IF(B945="","",(VLOOKUP(B945,'Tree height category'!$A$2:$G$77,7,FALSE)))</f>
        <v/>
      </c>
      <c r="AM945" s="163"/>
    </row>
    <row r="946" spans="1:39" x14ac:dyDescent="0.25">
      <c r="A946" s="154">
        <f t="shared" si="175"/>
        <v>940</v>
      </c>
      <c r="B946" s="203"/>
      <c r="C946" s="209"/>
      <c r="D946" s="208"/>
      <c r="E946" s="208"/>
      <c r="F946" s="208"/>
      <c r="G946" s="208"/>
      <c r="H946" s="208"/>
      <c r="I946" s="208"/>
      <c r="J946" s="208"/>
      <c r="K946" s="208"/>
      <c r="L946" s="208"/>
      <c r="M946" s="208"/>
      <c r="N946" s="207" t="str">
        <f>IF(V946="","",IF((VLOOKUP(V946,'Tree height category'!$E$2:$F$77,2,FALSE))=0,"",(VLOOKUP(V946,'Tree height category'!$E$2:$F$77,2,FALSE))))</f>
        <v/>
      </c>
      <c r="O946" s="207" t="str">
        <f>IF(B946="","",(IF('SEB Sheet'!B$11="","",VLOOKUP('SEB Sheet'!B$11,'IBRA %'!A$4:E$385,4,FALSE))))</f>
        <v/>
      </c>
      <c r="P946" s="27"/>
      <c r="Q946" s="136" t="str">
        <f t="shared" si="164"/>
        <v/>
      </c>
      <c r="R946" s="22">
        <f t="shared" si="165"/>
        <v>0</v>
      </c>
      <c r="S946" s="139" t="str">
        <f t="shared" si="166"/>
        <v/>
      </c>
      <c r="T946" s="39" t="str">
        <f t="shared" si="167"/>
        <v/>
      </c>
      <c r="U946" s="137" t="str">
        <f t="shared" si="168"/>
        <v/>
      </c>
      <c r="V946" s="24" t="str">
        <f>IF(B946="","",VLOOKUP(B946,'Tree height category'!$A$2:$E$83,5,FALSE))</f>
        <v/>
      </c>
      <c r="W946" s="137" t="str">
        <f t="shared" si="173"/>
        <v/>
      </c>
      <c r="X946" s="137" t="str">
        <f t="shared" si="174"/>
        <v/>
      </c>
      <c r="Y946" s="23" t="str">
        <f t="shared" si="169"/>
        <v/>
      </c>
      <c r="Z946" s="25" t="str">
        <f t="shared" si="170"/>
        <v/>
      </c>
      <c r="AA946" s="26" t="str">
        <f t="shared" si="171"/>
        <v/>
      </c>
      <c r="AB946" s="221" t="str">
        <f t="shared" si="172"/>
        <v/>
      </c>
      <c r="AC946" s="26" t="str">
        <f>IF(P946="","",('SEB Sheet'!$B$8*(AA946*P946)*(IF(C946="",1,C946))))</f>
        <v/>
      </c>
      <c r="AD946" s="158" t="str">
        <f>IF(P946="","",((AC946/'SEB Sheet'!$B$9*'SEB Sheet'!$B$5/1000*'SEB Sheet'!$B$7*'SEB Sheet'!$B$6))*1.055)</f>
        <v/>
      </c>
      <c r="AE946" s="146"/>
      <c r="AF946" s="146"/>
      <c r="AG946" s="147" t="str">
        <f>IF(B946="","",(VLOOKUP(B946,'Tree height category'!$A$2:$C$83,2,FALSE)))</f>
        <v/>
      </c>
      <c r="AH946" s="148" t="str">
        <f>IF(B946="","",(VLOOKUP(B946,'Tree height category'!$A$2:$C$83,3,FALSE)))</f>
        <v/>
      </c>
      <c r="AI946" s="161"/>
      <c r="AJ946" s="161"/>
      <c r="AK946" s="161"/>
      <c r="AL946" s="162" t="str">
        <f>IF(B946="","",(VLOOKUP(B946,'Tree height category'!$A$2:$G$77,7,FALSE)))</f>
        <v/>
      </c>
      <c r="AM946" s="163"/>
    </row>
    <row r="947" spans="1:39" x14ac:dyDescent="0.25">
      <c r="A947" s="154">
        <f t="shared" si="175"/>
        <v>941</v>
      </c>
      <c r="B947" s="203"/>
      <c r="C947" s="209"/>
      <c r="D947" s="208"/>
      <c r="E947" s="208"/>
      <c r="F947" s="208"/>
      <c r="G947" s="208"/>
      <c r="H947" s="208"/>
      <c r="I947" s="208"/>
      <c r="J947" s="208"/>
      <c r="K947" s="208"/>
      <c r="L947" s="208"/>
      <c r="M947" s="208"/>
      <c r="N947" s="207" t="str">
        <f>IF(V947="","",IF((VLOOKUP(V947,'Tree height category'!$E$2:$F$77,2,FALSE))=0,"",(VLOOKUP(V947,'Tree height category'!$E$2:$F$77,2,FALSE))))</f>
        <v/>
      </c>
      <c r="O947" s="207" t="str">
        <f>IF(B947="","",(IF('SEB Sheet'!B$11="","",VLOOKUP('SEB Sheet'!B$11,'IBRA %'!A$4:E$385,4,FALSE))))</f>
        <v/>
      </c>
      <c r="P947" s="27"/>
      <c r="Q947" s="136" t="str">
        <f t="shared" si="164"/>
        <v/>
      </c>
      <c r="R947" s="22">
        <f t="shared" si="165"/>
        <v>0</v>
      </c>
      <c r="S947" s="139" t="str">
        <f t="shared" si="166"/>
        <v/>
      </c>
      <c r="T947" s="39" t="str">
        <f t="shared" si="167"/>
        <v/>
      </c>
      <c r="U947" s="137" t="str">
        <f t="shared" si="168"/>
        <v/>
      </c>
      <c r="V947" s="24" t="str">
        <f>IF(B947="","",VLOOKUP(B947,'Tree height category'!$A$2:$E$83,5,FALSE))</f>
        <v/>
      </c>
      <c r="W947" s="137" t="str">
        <f t="shared" si="173"/>
        <v/>
      </c>
      <c r="X947" s="137" t="str">
        <f t="shared" si="174"/>
        <v/>
      </c>
      <c r="Y947" s="23" t="str">
        <f t="shared" si="169"/>
        <v/>
      </c>
      <c r="Z947" s="25" t="str">
        <f t="shared" si="170"/>
        <v/>
      </c>
      <c r="AA947" s="26" t="str">
        <f t="shared" si="171"/>
        <v/>
      </c>
      <c r="AB947" s="221" t="str">
        <f t="shared" si="172"/>
        <v/>
      </c>
      <c r="AC947" s="26" t="str">
        <f>IF(P947="","",('SEB Sheet'!$B$8*(AA947*P947)*(IF(C947="",1,C947))))</f>
        <v/>
      </c>
      <c r="AD947" s="158" t="str">
        <f>IF(P947="","",((AC947/'SEB Sheet'!$B$9*'SEB Sheet'!$B$5/1000*'SEB Sheet'!$B$7*'SEB Sheet'!$B$6))*1.055)</f>
        <v/>
      </c>
      <c r="AE947" s="146"/>
      <c r="AF947" s="146"/>
      <c r="AG947" s="147" t="str">
        <f>IF(B947="","",(VLOOKUP(B947,'Tree height category'!$A$2:$C$83,2,FALSE)))</f>
        <v/>
      </c>
      <c r="AH947" s="148" t="str">
        <f>IF(B947="","",(VLOOKUP(B947,'Tree height category'!$A$2:$C$83,3,FALSE)))</f>
        <v/>
      </c>
      <c r="AI947" s="161"/>
      <c r="AJ947" s="161"/>
      <c r="AK947" s="161"/>
      <c r="AL947" s="162" t="str">
        <f>IF(B947="","",(VLOOKUP(B947,'Tree height category'!$A$2:$G$77,7,FALSE)))</f>
        <v/>
      </c>
      <c r="AM947" s="163"/>
    </row>
    <row r="948" spans="1:39" x14ac:dyDescent="0.25">
      <c r="A948" s="154">
        <f t="shared" si="175"/>
        <v>942</v>
      </c>
      <c r="B948" s="203"/>
      <c r="C948" s="209"/>
      <c r="D948" s="208"/>
      <c r="E948" s="208"/>
      <c r="F948" s="208"/>
      <c r="G948" s="208"/>
      <c r="H948" s="208"/>
      <c r="I948" s="208"/>
      <c r="J948" s="208"/>
      <c r="K948" s="208"/>
      <c r="L948" s="208"/>
      <c r="M948" s="208"/>
      <c r="N948" s="207" t="str">
        <f>IF(V948="","",IF((VLOOKUP(V948,'Tree height category'!$E$2:$F$77,2,FALSE))=0,"",(VLOOKUP(V948,'Tree height category'!$E$2:$F$77,2,FALSE))))</f>
        <v/>
      </c>
      <c r="O948" s="207" t="str">
        <f>IF(B948="","",(IF('SEB Sheet'!B$11="","",VLOOKUP('SEB Sheet'!B$11,'IBRA %'!A$4:E$385,4,FALSE))))</f>
        <v/>
      </c>
      <c r="P948" s="27"/>
      <c r="Q948" s="136" t="str">
        <f t="shared" si="164"/>
        <v/>
      </c>
      <c r="R948" s="22">
        <f t="shared" si="165"/>
        <v>0</v>
      </c>
      <c r="S948" s="139" t="str">
        <f t="shared" si="166"/>
        <v/>
      </c>
      <c r="T948" s="39" t="str">
        <f t="shared" si="167"/>
        <v/>
      </c>
      <c r="U948" s="137" t="str">
        <f t="shared" si="168"/>
        <v/>
      </c>
      <c r="V948" s="24" t="str">
        <f>IF(B948="","",VLOOKUP(B948,'Tree height category'!$A$2:$E$83,5,FALSE))</f>
        <v/>
      </c>
      <c r="W948" s="137" t="str">
        <f t="shared" si="173"/>
        <v/>
      </c>
      <c r="X948" s="137" t="str">
        <f t="shared" si="174"/>
        <v/>
      </c>
      <c r="Y948" s="23" t="str">
        <f t="shared" si="169"/>
        <v/>
      </c>
      <c r="Z948" s="25" t="str">
        <f t="shared" si="170"/>
        <v/>
      </c>
      <c r="AA948" s="26" t="str">
        <f t="shared" si="171"/>
        <v/>
      </c>
      <c r="AB948" s="221" t="str">
        <f t="shared" si="172"/>
        <v/>
      </c>
      <c r="AC948" s="26" t="str">
        <f>IF(P948="","",('SEB Sheet'!$B$8*(AA948*P948)*(IF(C948="",1,C948))))</f>
        <v/>
      </c>
      <c r="AD948" s="158" t="str">
        <f>IF(P948="","",((AC948/'SEB Sheet'!$B$9*'SEB Sheet'!$B$5/1000*'SEB Sheet'!$B$7*'SEB Sheet'!$B$6))*1.055)</f>
        <v/>
      </c>
      <c r="AE948" s="146"/>
      <c r="AF948" s="146"/>
      <c r="AG948" s="147" t="str">
        <f>IF(B948="","",(VLOOKUP(B948,'Tree height category'!$A$2:$C$83,2,FALSE)))</f>
        <v/>
      </c>
      <c r="AH948" s="148" t="str">
        <f>IF(B948="","",(VLOOKUP(B948,'Tree height category'!$A$2:$C$83,3,FALSE)))</f>
        <v/>
      </c>
      <c r="AI948" s="161"/>
      <c r="AJ948" s="161"/>
      <c r="AK948" s="161"/>
      <c r="AL948" s="162" t="str">
        <f>IF(B948="","",(VLOOKUP(B948,'Tree height category'!$A$2:$G$77,7,FALSE)))</f>
        <v/>
      </c>
      <c r="AM948" s="163"/>
    </row>
    <row r="949" spans="1:39" x14ac:dyDescent="0.25">
      <c r="A949" s="154">
        <f t="shared" si="175"/>
        <v>943</v>
      </c>
      <c r="B949" s="203"/>
      <c r="C949" s="209"/>
      <c r="D949" s="208"/>
      <c r="E949" s="208"/>
      <c r="F949" s="208"/>
      <c r="G949" s="208"/>
      <c r="H949" s="208"/>
      <c r="I949" s="208"/>
      <c r="J949" s="208"/>
      <c r="K949" s="208"/>
      <c r="L949" s="208"/>
      <c r="M949" s="208"/>
      <c r="N949" s="207" t="str">
        <f>IF(V949="","",IF((VLOOKUP(V949,'Tree height category'!$E$2:$F$77,2,FALSE))=0,"",(VLOOKUP(V949,'Tree height category'!$E$2:$F$77,2,FALSE))))</f>
        <v/>
      </c>
      <c r="O949" s="207" t="str">
        <f>IF(B949="","",(IF('SEB Sheet'!B$11="","",VLOOKUP('SEB Sheet'!B$11,'IBRA %'!A$4:E$385,4,FALSE))))</f>
        <v/>
      </c>
      <c r="P949" s="27"/>
      <c r="Q949" s="136" t="str">
        <f t="shared" si="164"/>
        <v/>
      </c>
      <c r="R949" s="22">
        <f t="shared" si="165"/>
        <v>0</v>
      </c>
      <c r="S949" s="139" t="str">
        <f t="shared" si="166"/>
        <v/>
      </c>
      <c r="T949" s="39" t="str">
        <f t="shared" si="167"/>
        <v/>
      </c>
      <c r="U949" s="137" t="str">
        <f t="shared" si="168"/>
        <v/>
      </c>
      <c r="V949" s="24" t="str">
        <f>IF(B949="","",VLOOKUP(B949,'Tree height category'!$A$2:$E$83,5,FALSE))</f>
        <v/>
      </c>
      <c r="W949" s="137" t="str">
        <f t="shared" si="173"/>
        <v/>
      </c>
      <c r="X949" s="137" t="str">
        <f t="shared" si="174"/>
        <v/>
      </c>
      <c r="Y949" s="23" t="str">
        <f t="shared" si="169"/>
        <v/>
      </c>
      <c r="Z949" s="25" t="str">
        <f t="shared" si="170"/>
        <v/>
      </c>
      <c r="AA949" s="26" t="str">
        <f t="shared" si="171"/>
        <v/>
      </c>
      <c r="AB949" s="221" t="str">
        <f t="shared" si="172"/>
        <v/>
      </c>
      <c r="AC949" s="26" t="str">
        <f>IF(P949="","",('SEB Sheet'!$B$8*(AA949*P949)*(IF(C949="",1,C949))))</f>
        <v/>
      </c>
      <c r="AD949" s="158" t="str">
        <f>IF(P949="","",((AC949/'SEB Sheet'!$B$9*'SEB Sheet'!$B$5/1000*'SEB Sheet'!$B$7*'SEB Sheet'!$B$6))*1.055)</f>
        <v/>
      </c>
      <c r="AE949" s="146"/>
      <c r="AF949" s="146"/>
      <c r="AG949" s="147" t="str">
        <f>IF(B949="","",(VLOOKUP(B949,'Tree height category'!$A$2:$C$83,2,FALSE)))</f>
        <v/>
      </c>
      <c r="AH949" s="148" t="str">
        <f>IF(B949="","",(VLOOKUP(B949,'Tree height category'!$A$2:$C$83,3,FALSE)))</f>
        <v/>
      </c>
      <c r="AI949" s="161"/>
      <c r="AJ949" s="161"/>
      <c r="AK949" s="161"/>
      <c r="AL949" s="162" t="str">
        <f>IF(B949="","",(VLOOKUP(B949,'Tree height category'!$A$2:$G$77,7,FALSE)))</f>
        <v/>
      </c>
      <c r="AM949" s="163"/>
    </row>
    <row r="950" spans="1:39" x14ac:dyDescent="0.25">
      <c r="A950" s="154">
        <f t="shared" si="175"/>
        <v>944</v>
      </c>
      <c r="B950" s="203"/>
      <c r="C950" s="209"/>
      <c r="D950" s="208"/>
      <c r="E950" s="208"/>
      <c r="F950" s="208"/>
      <c r="G950" s="208"/>
      <c r="H950" s="208"/>
      <c r="I950" s="208"/>
      <c r="J950" s="208"/>
      <c r="K950" s="208"/>
      <c r="L950" s="208"/>
      <c r="M950" s="208"/>
      <c r="N950" s="207" t="str">
        <f>IF(V950="","",IF((VLOOKUP(V950,'Tree height category'!$E$2:$F$77,2,FALSE))=0,"",(VLOOKUP(V950,'Tree height category'!$E$2:$F$77,2,FALSE))))</f>
        <v/>
      </c>
      <c r="O950" s="207" t="str">
        <f>IF(B950="","",(IF('SEB Sheet'!B$11="","",VLOOKUP('SEB Sheet'!B$11,'IBRA %'!A$4:E$385,4,FALSE))))</f>
        <v/>
      </c>
      <c r="P950" s="27"/>
      <c r="Q950" s="136" t="str">
        <f t="shared" si="164"/>
        <v/>
      </c>
      <c r="R950" s="22">
        <f t="shared" si="165"/>
        <v>0</v>
      </c>
      <c r="S950" s="139" t="str">
        <f t="shared" si="166"/>
        <v/>
      </c>
      <c r="T950" s="39" t="str">
        <f t="shared" si="167"/>
        <v/>
      </c>
      <c r="U950" s="137" t="str">
        <f t="shared" si="168"/>
        <v/>
      </c>
      <c r="V950" s="24" t="str">
        <f>IF(B950="","",VLOOKUP(B950,'Tree height category'!$A$2:$E$83,5,FALSE))</f>
        <v/>
      </c>
      <c r="W950" s="137" t="str">
        <f t="shared" si="173"/>
        <v/>
      </c>
      <c r="X950" s="137" t="str">
        <f t="shared" si="174"/>
        <v/>
      </c>
      <c r="Y950" s="23" t="str">
        <f t="shared" si="169"/>
        <v/>
      </c>
      <c r="Z950" s="25" t="str">
        <f t="shared" si="170"/>
        <v/>
      </c>
      <c r="AA950" s="26" t="str">
        <f t="shared" si="171"/>
        <v/>
      </c>
      <c r="AB950" s="221" t="str">
        <f t="shared" si="172"/>
        <v/>
      </c>
      <c r="AC950" s="26" t="str">
        <f>IF(P950="","",('SEB Sheet'!$B$8*(AA950*P950)*(IF(C950="",1,C950))))</f>
        <v/>
      </c>
      <c r="AD950" s="158" t="str">
        <f>IF(P950="","",((AC950/'SEB Sheet'!$B$9*'SEB Sheet'!$B$5/1000*'SEB Sheet'!$B$7*'SEB Sheet'!$B$6))*1.055)</f>
        <v/>
      </c>
      <c r="AE950" s="146"/>
      <c r="AF950" s="146"/>
      <c r="AG950" s="147" t="str">
        <f>IF(B950="","",(VLOOKUP(B950,'Tree height category'!$A$2:$C$83,2,FALSE)))</f>
        <v/>
      </c>
      <c r="AH950" s="148" t="str">
        <f>IF(B950="","",(VLOOKUP(B950,'Tree height category'!$A$2:$C$83,3,FALSE)))</f>
        <v/>
      </c>
      <c r="AI950" s="161"/>
      <c r="AJ950" s="161"/>
      <c r="AK950" s="161"/>
      <c r="AL950" s="162" t="str">
        <f>IF(B950="","",(VLOOKUP(B950,'Tree height category'!$A$2:$G$77,7,FALSE)))</f>
        <v/>
      </c>
      <c r="AM950" s="163"/>
    </row>
    <row r="951" spans="1:39" x14ac:dyDescent="0.25">
      <c r="A951" s="154">
        <f t="shared" si="175"/>
        <v>945</v>
      </c>
      <c r="B951" s="203"/>
      <c r="C951" s="209"/>
      <c r="D951" s="208"/>
      <c r="E951" s="208"/>
      <c r="F951" s="208"/>
      <c r="G951" s="208"/>
      <c r="H951" s="208"/>
      <c r="I951" s="208"/>
      <c r="J951" s="208"/>
      <c r="K951" s="208"/>
      <c r="L951" s="208"/>
      <c r="M951" s="208"/>
      <c r="N951" s="207" t="str">
        <f>IF(V951="","",IF((VLOOKUP(V951,'Tree height category'!$E$2:$F$77,2,FALSE))=0,"",(VLOOKUP(V951,'Tree height category'!$E$2:$F$77,2,FALSE))))</f>
        <v/>
      </c>
      <c r="O951" s="207" t="str">
        <f>IF(B951="","",(IF('SEB Sheet'!B$11="","",VLOOKUP('SEB Sheet'!B$11,'IBRA %'!A$4:E$385,4,FALSE))))</f>
        <v/>
      </c>
      <c r="P951" s="27"/>
      <c r="Q951" s="136" t="str">
        <f t="shared" si="164"/>
        <v/>
      </c>
      <c r="R951" s="22">
        <f t="shared" si="165"/>
        <v>0</v>
      </c>
      <c r="S951" s="139" t="str">
        <f t="shared" si="166"/>
        <v/>
      </c>
      <c r="T951" s="39" t="str">
        <f t="shared" si="167"/>
        <v/>
      </c>
      <c r="U951" s="137" t="str">
        <f t="shared" si="168"/>
        <v/>
      </c>
      <c r="V951" s="24" t="str">
        <f>IF(B951="","",VLOOKUP(B951,'Tree height category'!$A$2:$E$83,5,FALSE))</f>
        <v/>
      </c>
      <c r="W951" s="137" t="str">
        <f t="shared" si="173"/>
        <v/>
      </c>
      <c r="X951" s="137" t="str">
        <f t="shared" si="174"/>
        <v/>
      </c>
      <c r="Y951" s="23" t="str">
        <f t="shared" si="169"/>
        <v/>
      </c>
      <c r="Z951" s="25" t="str">
        <f t="shared" si="170"/>
        <v/>
      </c>
      <c r="AA951" s="26" t="str">
        <f t="shared" si="171"/>
        <v/>
      </c>
      <c r="AB951" s="221" t="str">
        <f t="shared" si="172"/>
        <v/>
      </c>
      <c r="AC951" s="26" t="str">
        <f>IF(P951="","",('SEB Sheet'!$B$8*(AA951*P951)*(IF(C951="",1,C951))))</f>
        <v/>
      </c>
      <c r="AD951" s="158" t="str">
        <f>IF(P951="","",((AC951/'SEB Sheet'!$B$9*'SEB Sheet'!$B$5/1000*'SEB Sheet'!$B$7*'SEB Sheet'!$B$6))*1.055)</f>
        <v/>
      </c>
      <c r="AE951" s="146"/>
      <c r="AF951" s="146"/>
      <c r="AG951" s="147" t="str">
        <f>IF(B951="","",(VLOOKUP(B951,'Tree height category'!$A$2:$C$83,2,FALSE)))</f>
        <v/>
      </c>
      <c r="AH951" s="148" t="str">
        <f>IF(B951="","",(VLOOKUP(B951,'Tree height category'!$A$2:$C$83,3,FALSE)))</f>
        <v/>
      </c>
      <c r="AI951" s="161"/>
      <c r="AJ951" s="161"/>
      <c r="AK951" s="161"/>
      <c r="AL951" s="162" t="str">
        <f>IF(B951="","",(VLOOKUP(B951,'Tree height category'!$A$2:$G$77,7,FALSE)))</f>
        <v/>
      </c>
      <c r="AM951" s="163"/>
    </row>
    <row r="952" spans="1:39" x14ac:dyDescent="0.25">
      <c r="A952" s="154">
        <f t="shared" si="175"/>
        <v>946</v>
      </c>
      <c r="B952" s="203"/>
      <c r="C952" s="209"/>
      <c r="D952" s="208"/>
      <c r="E952" s="208"/>
      <c r="F952" s="208"/>
      <c r="G952" s="208"/>
      <c r="H952" s="208"/>
      <c r="I952" s="208"/>
      <c r="J952" s="208"/>
      <c r="K952" s="208"/>
      <c r="L952" s="208"/>
      <c r="M952" s="208"/>
      <c r="N952" s="207" t="str">
        <f>IF(V952="","",IF((VLOOKUP(V952,'Tree height category'!$E$2:$F$77,2,FALSE))=0,"",(VLOOKUP(V952,'Tree height category'!$E$2:$F$77,2,FALSE))))</f>
        <v/>
      </c>
      <c r="O952" s="207" t="str">
        <f>IF(B952="","",(IF('SEB Sheet'!B$11="","",VLOOKUP('SEB Sheet'!B$11,'IBRA %'!A$4:E$385,4,FALSE))))</f>
        <v/>
      </c>
      <c r="P952" s="27"/>
      <c r="Q952" s="136" t="str">
        <f t="shared" si="164"/>
        <v/>
      </c>
      <c r="R952" s="22">
        <f t="shared" si="165"/>
        <v>0</v>
      </c>
      <c r="S952" s="139" t="str">
        <f t="shared" si="166"/>
        <v/>
      </c>
      <c r="T952" s="39" t="str">
        <f t="shared" si="167"/>
        <v/>
      </c>
      <c r="U952" s="137" t="str">
        <f t="shared" si="168"/>
        <v/>
      </c>
      <c r="V952" s="24" t="str">
        <f>IF(B952="","",VLOOKUP(B952,'Tree height category'!$A$2:$E$83,5,FALSE))</f>
        <v/>
      </c>
      <c r="W952" s="137" t="str">
        <f t="shared" si="173"/>
        <v/>
      </c>
      <c r="X952" s="137" t="str">
        <f t="shared" si="174"/>
        <v/>
      </c>
      <c r="Y952" s="23" t="str">
        <f t="shared" si="169"/>
        <v/>
      </c>
      <c r="Z952" s="25" t="str">
        <f t="shared" si="170"/>
        <v/>
      </c>
      <c r="AA952" s="26" t="str">
        <f t="shared" si="171"/>
        <v/>
      </c>
      <c r="AB952" s="221" t="str">
        <f t="shared" si="172"/>
        <v/>
      </c>
      <c r="AC952" s="26" t="str">
        <f>IF(P952="","",('SEB Sheet'!$B$8*(AA952*P952)*(IF(C952="",1,C952))))</f>
        <v/>
      </c>
      <c r="AD952" s="158" t="str">
        <f>IF(P952="","",((AC952/'SEB Sheet'!$B$9*'SEB Sheet'!$B$5/1000*'SEB Sheet'!$B$7*'SEB Sheet'!$B$6))*1.055)</f>
        <v/>
      </c>
      <c r="AE952" s="146"/>
      <c r="AF952" s="146"/>
      <c r="AG952" s="147" t="str">
        <f>IF(B952="","",(VLOOKUP(B952,'Tree height category'!$A$2:$C$83,2,FALSE)))</f>
        <v/>
      </c>
      <c r="AH952" s="148" t="str">
        <f>IF(B952="","",(VLOOKUP(B952,'Tree height category'!$A$2:$C$83,3,FALSE)))</f>
        <v/>
      </c>
      <c r="AI952" s="161"/>
      <c r="AJ952" s="161"/>
      <c r="AK952" s="161"/>
      <c r="AL952" s="162" t="str">
        <f>IF(B952="","",(VLOOKUP(B952,'Tree height category'!$A$2:$G$77,7,FALSE)))</f>
        <v/>
      </c>
      <c r="AM952" s="163"/>
    </row>
    <row r="953" spans="1:39" x14ac:dyDescent="0.25">
      <c r="A953" s="154">
        <f t="shared" si="175"/>
        <v>947</v>
      </c>
      <c r="B953" s="203"/>
      <c r="C953" s="209"/>
      <c r="D953" s="208"/>
      <c r="E953" s="208"/>
      <c r="F953" s="208"/>
      <c r="G953" s="208"/>
      <c r="H953" s="208"/>
      <c r="I953" s="208"/>
      <c r="J953" s="208"/>
      <c r="K953" s="208"/>
      <c r="L953" s="208"/>
      <c r="M953" s="208"/>
      <c r="N953" s="207" t="str">
        <f>IF(V953="","",IF((VLOOKUP(V953,'Tree height category'!$E$2:$F$77,2,FALSE))=0,"",(VLOOKUP(V953,'Tree height category'!$E$2:$F$77,2,FALSE))))</f>
        <v/>
      </c>
      <c r="O953" s="207" t="str">
        <f>IF(B953="","",(IF('SEB Sheet'!B$11="","",VLOOKUP('SEB Sheet'!B$11,'IBRA %'!A$4:E$385,4,FALSE))))</f>
        <v/>
      </c>
      <c r="P953" s="27"/>
      <c r="Q953" s="136" t="str">
        <f t="shared" si="164"/>
        <v/>
      </c>
      <c r="R953" s="22">
        <f t="shared" si="165"/>
        <v>0</v>
      </c>
      <c r="S953" s="139" t="str">
        <f t="shared" si="166"/>
        <v/>
      </c>
      <c r="T953" s="39" t="str">
        <f t="shared" si="167"/>
        <v/>
      </c>
      <c r="U953" s="137" t="str">
        <f t="shared" si="168"/>
        <v/>
      </c>
      <c r="V953" s="24" t="str">
        <f>IF(B953="","",VLOOKUP(B953,'Tree height category'!$A$2:$E$83,5,FALSE))</f>
        <v/>
      </c>
      <c r="W953" s="137" t="str">
        <f t="shared" si="173"/>
        <v/>
      </c>
      <c r="X953" s="137" t="str">
        <f t="shared" si="174"/>
        <v/>
      </c>
      <c r="Y953" s="23" t="str">
        <f t="shared" si="169"/>
        <v/>
      </c>
      <c r="Z953" s="25" t="str">
        <f t="shared" si="170"/>
        <v/>
      </c>
      <c r="AA953" s="26" t="str">
        <f t="shared" si="171"/>
        <v/>
      </c>
      <c r="AB953" s="221" t="str">
        <f t="shared" si="172"/>
        <v/>
      </c>
      <c r="AC953" s="26" t="str">
        <f>IF(P953="","",('SEB Sheet'!$B$8*(AA953*P953)*(IF(C953="",1,C953))))</f>
        <v/>
      </c>
      <c r="AD953" s="158" t="str">
        <f>IF(P953="","",((AC953/'SEB Sheet'!$B$9*'SEB Sheet'!$B$5/1000*'SEB Sheet'!$B$7*'SEB Sheet'!$B$6))*1.055)</f>
        <v/>
      </c>
      <c r="AE953" s="146"/>
      <c r="AF953" s="146"/>
      <c r="AG953" s="147" t="str">
        <f>IF(B953="","",(VLOOKUP(B953,'Tree height category'!$A$2:$C$83,2,FALSE)))</f>
        <v/>
      </c>
      <c r="AH953" s="148" t="str">
        <f>IF(B953="","",(VLOOKUP(B953,'Tree height category'!$A$2:$C$83,3,FALSE)))</f>
        <v/>
      </c>
      <c r="AI953" s="161"/>
      <c r="AJ953" s="161"/>
      <c r="AK953" s="161"/>
      <c r="AL953" s="162" t="str">
        <f>IF(B953="","",(VLOOKUP(B953,'Tree height category'!$A$2:$G$77,7,FALSE)))</f>
        <v/>
      </c>
      <c r="AM953" s="163"/>
    </row>
    <row r="954" spans="1:39" x14ac:dyDescent="0.25">
      <c r="A954" s="154">
        <f t="shared" si="175"/>
        <v>948</v>
      </c>
      <c r="B954" s="203"/>
      <c r="C954" s="209"/>
      <c r="D954" s="208"/>
      <c r="E954" s="208"/>
      <c r="F954" s="208"/>
      <c r="G954" s="208"/>
      <c r="H954" s="208"/>
      <c r="I954" s="208"/>
      <c r="J954" s="208"/>
      <c r="K954" s="208"/>
      <c r="L954" s="208"/>
      <c r="M954" s="208"/>
      <c r="N954" s="207" t="str">
        <f>IF(V954="","",IF((VLOOKUP(V954,'Tree height category'!$E$2:$F$77,2,FALSE))=0,"",(VLOOKUP(V954,'Tree height category'!$E$2:$F$77,2,FALSE))))</f>
        <v/>
      </c>
      <c r="O954" s="207" t="str">
        <f>IF(B954="","",(IF('SEB Sheet'!B$11="","",VLOOKUP('SEB Sheet'!B$11,'IBRA %'!A$4:E$385,4,FALSE))))</f>
        <v/>
      </c>
      <c r="P954" s="27"/>
      <c r="Q954" s="136" t="str">
        <f t="shared" si="164"/>
        <v/>
      </c>
      <c r="R954" s="22">
        <f t="shared" si="165"/>
        <v>0</v>
      </c>
      <c r="S954" s="139" t="str">
        <f t="shared" si="166"/>
        <v/>
      </c>
      <c r="T954" s="39" t="str">
        <f t="shared" si="167"/>
        <v/>
      </c>
      <c r="U954" s="137" t="str">
        <f t="shared" si="168"/>
        <v/>
      </c>
      <c r="V954" s="24" t="str">
        <f>IF(B954="","",VLOOKUP(B954,'Tree height category'!$A$2:$E$83,5,FALSE))</f>
        <v/>
      </c>
      <c r="W954" s="137" t="str">
        <f t="shared" si="173"/>
        <v/>
      </c>
      <c r="X954" s="137" t="str">
        <f t="shared" si="174"/>
        <v/>
      </c>
      <c r="Y954" s="23" t="str">
        <f t="shared" si="169"/>
        <v/>
      </c>
      <c r="Z954" s="25" t="str">
        <f t="shared" si="170"/>
        <v/>
      </c>
      <c r="AA954" s="26" t="str">
        <f t="shared" si="171"/>
        <v/>
      </c>
      <c r="AB954" s="221" t="str">
        <f t="shared" si="172"/>
        <v/>
      </c>
      <c r="AC954" s="26" t="str">
        <f>IF(P954="","",('SEB Sheet'!$B$8*(AA954*P954)*(IF(C954="",1,C954))))</f>
        <v/>
      </c>
      <c r="AD954" s="158" t="str">
        <f>IF(P954="","",((AC954/'SEB Sheet'!$B$9*'SEB Sheet'!$B$5/1000*'SEB Sheet'!$B$7*'SEB Sheet'!$B$6))*1.055)</f>
        <v/>
      </c>
      <c r="AE954" s="146"/>
      <c r="AF954" s="146"/>
      <c r="AG954" s="147" t="str">
        <f>IF(B954="","",(VLOOKUP(B954,'Tree height category'!$A$2:$C$83,2,FALSE)))</f>
        <v/>
      </c>
      <c r="AH954" s="148" t="str">
        <f>IF(B954="","",(VLOOKUP(B954,'Tree height category'!$A$2:$C$83,3,FALSE)))</f>
        <v/>
      </c>
      <c r="AI954" s="161"/>
      <c r="AJ954" s="161"/>
      <c r="AK954" s="161"/>
      <c r="AL954" s="162" t="str">
        <f>IF(B954="","",(VLOOKUP(B954,'Tree height category'!$A$2:$G$77,7,FALSE)))</f>
        <v/>
      </c>
      <c r="AM954" s="163"/>
    </row>
    <row r="955" spans="1:39" x14ac:dyDescent="0.25">
      <c r="A955" s="154">
        <f t="shared" si="175"/>
        <v>949</v>
      </c>
      <c r="B955" s="203"/>
      <c r="C955" s="209"/>
      <c r="D955" s="208"/>
      <c r="E955" s="208"/>
      <c r="F955" s="208"/>
      <c r="G955" s="208"/>
      <c r="H955" s="208"/>
      <c r="I955" s="208"/>
      <c r="J955" s="208"/>
      <c r="K955" s="208"/>
      <c r="L955" s="208"/>
      <c r="M955" s="208"/>
      <c r="N955" s="207" t="str">
        <f>IF(V955="","",IF((VLOOKUP(V955,'Tree height category'!$E$2:$F$77,2,FALSE))=0,"",(VLOOKUP(V955,'Tree height category'!$E$2:$F$77,2,FALSE))))</f>
        <v/>
      </c>
      <c r="O955" s="207" t="str">
        <f>IF(B955="","",(IF('SEB Sheet'!B$11="","",VLOOKUP('SEB Sheet'!B$11,'IBRA %'!A$4:E$385,4,FALSE))))</f>
        <v/>
      </c>
      <c r="P955" s="27"/>
      <c r="Q955" s="136" t="str">
        <f t="shared" si="164"/>
        <v/>
      </c>
      <c r="R955" s="22">
        <f t="shared" si="165"/>
        <v>0</v>
      </c>
      <c r="S955" s="139" t="str">
        <f t="shared" si="166"/>
        <v/>
      </c>
      <c r="T955" s="39" t="str">
        <f t="shared" si="167"/>
        <v/>
      </c>
      <c r="U955" s="137" t="str">
        <f t="shared" si="168"/>
        <v/>
      </c>
      <c r="V955" s="24" t="str">
        <f>IF(B955="","",VLOOKUP(B955,'Tree height category'!$A$2:$E$83,5,FALSE))</f>
        <v/>
      </c>
      <c r="W955" s="137" t="str">
        <f t="shared" si="173"/>
        <v/>
      </c>
      <c r="X955" s="137" t="str">
        <f t="shared" si="174"/>
        <v/>
      </c>
      <c r="Y955" s="23" t="str">
        <f t="shared" si="169"/>
        <v/>
      </c>
      <c r="Z955" s="25" t="str">
        <f t="shared" si="170"/>
        <v/>
      </c>
      <c r="AA955" s="26" t="str">
        <f t="shared" si="171"/>
        <v/>
      </c>
      <c r="AB955" s="221" t="str">
        <f t="shared" si="172"/>
        <v/>
      </c>
      <c r="AC955" s="26" t="str">
        <f>IF(P955="","",('SEB Sheet'!$B$8*(AA955*P955)*(IF(C955="",1,C955))))</f>
        <v/>
      </c>
      <c r="AD955" s="158" t="str">
        <f>IF(P955="","",((AC955/'SEB Sheet'!$B$9*'SEB Sheet'!$B$5/1000*'SEB Sheet'!$B$7*'SEB Sheet'!$B$6))*1.055)</f>
        <v/>
      </c>
      <c r="AE955" s="146"/>
      <c r="AF955" s="146"/>
      <c r="AG955" s="147" t="str">
        <f>IF(B955="","",(VLOOKUP(B955,'Tree height category'!$A$2:$C$83,2,FALSE)))</f>
        <v/>
      </c>
      <c r="AH955" s="148" t="str">
        <f>IF(B955="","",(VLOOKUP(B955,'Tree height category'!$A$2:$C$83,3,FALSE)))</f>
        <v/>
      </c>
      <c r="AI955" s="161"/>
      <c r="AJ955" s="161"/>
      <c r="AK955" s="161"/>
      <c r="AL955" s="162" t="str">
        <f>IF(B955="","",(VLOOKUP(B955,'Tree height category'!$A$2:$G$77,7,FALSE)))</f>
        <v/>
      </c>
      <c r="AM955" s="163"/>
    </row>
    <row r="956" spans="1:39" x14ac:dyDescent="0.25">
      <c r="A956" s="154">
        <f t="shared" si="175"/>
        <v>950</v>
      </c>
      <c r="B956" s="203"/>
      <c r="C956" s="209"/>
      <c r="D956" s="208"/>
      <c r="E956" s="208"/>
      <c r="F956" s="208"/>
      <c r="G956" s="208"/>
      <c r="H956" s="208"/>
      <c r="I956" s="208"/>
      <c r="J956" s="208"/>
      <c r="K956" s="208"/>
      <c r="L956" s="208"/>
      <c r="M956" s="208"/>
      <c r="N956" s="207" t="str">
        <f>IF(V956="","",IF((VLOOKUP(V956,'Tree height category'!$E$2:$F$77,2,FALSE))=0,"",(VLOOKUP(V956,'Tree height category'!$E$2:$F$77,2,FALSE))))</f>
        <v/>
      </c>
      <c r="O956" s="207" t="str">
        <f>IF(B956="","",(IF('SEB Sheet'!B$11="","",VLOOKUP('SEB Sheet'!B$11,'IBRA %'!A$4:E$385,4,FALSE))))</f>
        <v/>
      </c>
      <c r="P956" s="27"/>
      <c r="Q956" s="136" t="str">
        <f t="shared" si="164"/>
        <v/>
      </c>
      <c r="R956" s="22">
        <f t="shared" si="165"/>
        <v>0</v>
      </c>
      <c r="S956" s="139" t="str">
        <f t="shared" si="166"/>
        <v/>
      </c>
      <c r="T956" s="39" t="str">
        <f t="shared" si="167"/>
        <v/>
      </c>
      <c r="U956" s="137" t="str">
        <f t="shared" si="168"/>
        <v/>
      </c>
      <c r="V956" s="24" t="str">
        <f>IF(B956="","",VLOOKUP(B956,'Tree height category'!$A$2:$E$83,5,FALSE))</f>
        <v/>
      </c>
      <c r="W956" s="137" t="str">
        <f t="shared" si="173"/>
        <v/>
      </c>
      <c r="X956" s="137" t="str">
        <f t="shared" si="174"/>
        <v/>
      </c>
      <c r="Y956" s="23" t="str">
        <f t="shared" si="169"/>
        <v/>
      </c>
      <c r="Z956" s="25" t="str">
        <f t="shared" si="170"/>
        <v/>
      </c>
      <c r="AA956" s="26" t="str">
        <f t="shared" si="171"/>
        <v/>
      </c>
      <c r="AB956" s="221" t="str">
        <f t="shared" si="172"/>
        <v/>
      </c>
      <c r="AC956" s="26" t="str">
        <f>IF(P956="","",('SEB Sheet'!$B$8*(AA956*P956)*(IF(C956="",1,C956))))</f>
        <v/>
      </c>
      <c r="AD956" s="158" t="str">
        <f>IF(P956="","",((AC956/'SEB Sheet'!$B$9*'SEB Sheet'!$B$5/1000*'SEB Sheet'!$B$7*'SEB Sheet'!$B$6))*1.055)</f>
        <v/>
      </c>
      <c r="AE956" s="146"/>
      <c r="AF956" s="146"/>
      <c r="AG956" s="147" t="str">
        <f>IF(B956="","",(VLOOKUP(B956,'Tree height category'!$A$2:$C$83,2,FALSE)))</f>
        <v/>
      </c>
      <c r="AH956" s="148" t="str">
        <f>IF(B956="","",(VLOOKUP(B956,'Tree height category'!$A$2:$C$83,3,FALSE)))</f>
        <v/>
      </c>
      <c r="AI956" s="161"/>
      <c r="AJ956" s="161"/>
      <c r="AK956" s="161"/>
      <c r="AL956" s="162" t="str">
        <f>IF(B956="","",(VLOOKUP(B956,'Tree height category'!$A$2:$G$77,7,FALSE)))</f>
        <v/>
      </c>
      <c r="AM956" s="163"/>
    </row>
    <row r="957" spans="1:39" x14ac:dyDescent="0.25">
      <c r="A957" s="154">
        <f t="shared" si="175"/>
        <v>951</v>
      </c>
      <c r="B957" s="203"/>
      <c r="C957" s="209"/>
      <c r="D957" s="208"/>
      <c r="E957" s="208"/>
      <c r="F957" s="208"/>
      <c r="G957" s="208"/>
      <c r="H957" s="208"/>
      <c r="I957" s="208"/>
      <c r="J957" s="208"/>
      <c r="K957" s="208"/>
      <c r="L957" s="208"/>
      <c r="M957" s="208"/>
      <c r="N957" s="207" t="str">
        <f>IF(V957="","",IF((VLOOKUP(V957,'Tree height category'!$E$2:$F$77,2,FALSE))=0,"",(VLOOKUP(V957,'Tree height category'!$E$2:$F$77,2,FALSE))))</f>
        <v/>
      </c>
      <c r="O957" s="207" t="str">
        <f>IF(B957="","",(IF('SEB Sheet'!B$11="","",VLOOKUP('SEB Sheet'!B$11,'IBRA %'!A$4:E$385,4,FALSE))))</f>
        <v/>
      </c>
      <c r="P957" s="27"/>
      <c r="Q957" s="136" t="str">
        <f t="shared" si="164"/>
        <v/>
      </c>
      <c r="R957" s="22">
        <f t="shared" si="165"/>
        <v>0</v>
      </c>
      <c r="S957" s="139" t="str">
        <f t="shared" si="166"/>
        <v/>
      </c>
      <c r="T957" s="39" t="str">
        <f t="shared" si="167"/>
        <v/>
      </c>
      <c r="U957" s="137" t="str">
        <f t="shared" si="168"/>
        <v/>
      </c>
      <c r="V957" s="24" t="str">
        <f>IF(B957="","",VLOOKUP(B957,'Tree height category'!$A$2:$E$83,5,FALSE))</f>
        <v/>
      </c>
      <c r="W957" s="137" t="str">
        <f t="shared" si="173"/>
        <v/>
      </c>
      <c r="X957" s="137" t="str">
        <f t="shared" si="174"/>
        <v/>
      </c>
      <c r="Y957" s="23" t="str">
        <f t="shared" si="169"/>
        <v/>
      </c>
      <c r="Z957" s="25" t="str">
        <f t="shared" si="170"/>
        <v/>
      </c>
      <c r="AA957" s="26" t="str">
        <f t="shared" si="171"/>
        <v/>
      </c>
      <c r="AB957" s="221" t="str">
        <f t="shared" si="172"/>
        <v/>
      </c>
      <c r="AC957" s="26" t="str">
        <f>IF(P957="","",('SEB Sheet'!$B$8*(AA957*P957)*(IF(C957="",1,C957))))</f>
        <v/>
      </c>
      <c r="AD957" s="158" t="str">
        <f>IF(P957="","",((AC957/'SEB Sheet'!$B$9*'SEB Sheet'!$B$5/1000*'SEB Sheet'!$B$7*'SEB Sheet'!$B$6))*1.055)</f>
        <v/>
      </c>
      <c r="AE957" s="146"/>
      <c r="AF957" s="146"/>
      <c r="AG957" s="147" t="str">
        <f>IF(B957="","",(VLOOKUP(B957,'Tree height category'!$A$2:$C$83,2,FALSE)))</f>
        <v/>
      </c>
      <c r="AH957" s="148" t="str">
        <f>IF(B957="","",(VLOOKUP(B957,'Tree height category'!$A$2:$C$83,3,FALSE)))</f>
        <v/>
      </c>
      <c r="AI957" s="161"/>
      <c r="AJ957" s="161"/>
      <c r="AK957" s="161"/>
      <c r="AL957" s="162" t="str">
        <f>IF(B957="","",(VLOOKUP(B957,'Tree height category'!$A$2:$G$77,7,FALSE)))</f>
        <v/>
      </c>
      <c r="AM957" s="163"/>
    </row>
    <row r="958" spans="1:39" x14ac:dyDescent="0.25">
      <c r="A958" s="154">
        <f t="shared" si="175"/>
        <v>952</v>
      </c>
      <c r="B958" s="203"/>
      <c r="C958" s="209"/>
      <c r="D958" s="208"/>
      <c r="E958" s="208"/>
      <c r="F958" s="208"/>
      <c r="G958" s="208"/>
      <c r="H958" s="208"/>
      <c r="I958" s="208"/>
      <c r="J958" s="208"/>
      <c r="K958" s="208"/>
      <c r="L958" s="208"/>
      <c r="M958" s="208"/>
      <c r="N958" s="207" t="str">
        <f>IF(V958="","",IF((VLOOKUP(V958,'Tree height category'!$E$2:$F$77,2,FALSE))=0,"",(VLOOKUP(V958,'Tree height category'!$E$2:$F$77,2,FALSE))))</f>
        <v/>
      </c>
      <c r="O958" s="207" t="str">
        <f>IF(B958="","",(IF('SEB Sheet'!B$11="","",VLOOKUP('SEB Sheet'!B$11,'IBRA %'!A$4:E$385,4,FALSE))))</f>
        <v/>
      </c>
      <c r="P958" s="27"/>
      <c r="Q958" s="136" t="str">
        <f t="shared" si="164"/>
        <v/>
      </c>
      <c r="R958" s="22">
        <f t="shared" si="165"/>
        <v>0</v>
      </c>
      <c r="S958" s="139" t="str">
        <f t="shared" si="166"/>
        <v/>
      </c>
      <c r="T958" s="39" t="str">
        <f t="shared" si="167"/>
        <v/>
      </c>
      <c r="U958" s="137" t="str">
        <f t="shared" si="168"/>
        <v/>
      </c>
      <c r="V958" s="24" t="str">
        <f>IF(B958="","",VLOOKUP(B958,'Tree height category'!$A$2:$E$83,5,FALSE))</f>
        <v/>
      </c>
      <c r="W958" s="137" t="str">
        <f t="shared" si="173"/>
        <v/>
      </c>
      <c r="X958" s="137" t="str">
        <f t="shared" si="174"/>
        <v/>
      </c>
      <c r="Y958" s="23" t="str">
        <f t="shared" si="169"/>
        <v/>
      </c>
      <c r="Z958" s="25" t="str">
        <f t="shared" si="170"/>
        <v/>
      </c>
      <c r="AA958" s="26" t="str">
        <f t="shared" si="171"/>
        <v/>
      </c>
      <c r="AB958" s="221" t="str">
        <f t="shared" si="172"/>
        <v/>
      </c>
      <c r="AC958" s="26" t="str">
        <f>IF(P958="","",('SEB Sheet'!$B$8*(AA958*P958)*(IF(C958="",1,C958))))</f>
        <v/>
      </c>
      <c r="AD958" s="158" t="str">
        <f>IF(P958="","",((AC958/'SEB Sheet'!$B$9*'SEB Sheet'!$B$5/1000*'SEB Sheet'!$B$7*'SEB Sheet'!$B$6))*1.055)</f>
        <v/>
      </c>
      <c r="AE958" s="146"/>
      <c r="AF958" s="146"/>
      <c r="AG958" s="147" t="str">
        <f>IF(B958="","",(VLOOKUP(B958,'Tree height category'!$A$2:$C$83,2,FALSE)))</f>
        <v/>
      </c>
      <c r="AH958" s="148" t="str">
        <f>IF(B958="","",(VLOOKUP(B958,'Tree height category'!$A$2:$C$83,3,FALSE)))</f>
        <v/>
      </c>
      <c r="AI958" s="161"/>
      <c r="AJ958" s="161"/>
      <c r="AK958" s="161"/>
      <c r="AL958" s="162" t="str">
        <f>IF(B958="","",(VLOOKUP(B958,'Tree height category'!$A$2:$G$77,7,FALSE)))</f>
        <v/>
      </c>
      <c r="AM958" s="163"/>
    </row>
    <row r="959" spans="1:39" x14ac:dyDescent="0.25">
      <c r="A959" s="154">
        <f t="shared" si="175"/>
        <v>953</v>
      </c>
      <c r="B959" s="203"/>
      <c r="C959" s="209"/>
      <c r="D959" s="208"/>
      <c r="E959" s="208"/>
      <c r="F959" s="208"/>
      <c r="G959" s="208"/>
      <c r="H959" s="208"/>
      <c r="I959" s="208"/>
      <c r="J959" s="208"/>
      <c r="K959" s="208"/>
      <c r="L959" s="208"/>
      <c r="M959" s="208"/>
      <c r="N959" s="207" t="str">
        <f>IF(V959="","",IF((VLOOKUP(V959,'Tree height category'!$E$2:$F$77,2,FALSE))=0,"",(VLOOKUP(V959,'Tree height category'!$E$2:$F$77,2,FALSE))))</f>
        <v/>
      </c>
      <c r="O959" s="207" t="str">
        <f>IF(B959="","",(IF('SEB Sheet'!B$11="","",VLOOKUP('SEB Sheet'!B$11,'IBRA %'!A$4:E$385,4,FALSE))))</f>
        <v/>
      </c>
      <c r="P959" s="27"/>
      <c r="Q959" s="136" t="str">
        <f t="shared" si="164"/>
        <v/>
      </c>
      <c r="R959" s="22">
        <f t="shared" si="165"/>
        <v>0</v>
      </c>
      <c r="S959" s="139" t="str">
        <f t="shared" si="166"/>
        <v/>
      </c>
      <c r="T959" s="39" t="str">
        <f t="shared" si="167"/>
        <v/>
      </c>
      <c r="U959" s="137" t="str">
        <f t="shared" si="168"/>
        <v/>
      </c>
      <c r="V959" s="24" t="str">
        <f>IF(B959="","",VLOOKUP(B959,'Tree height category'!$A$2:$E$83,5,FALSE))</f>
        <v/>
      </c>
      <c r="W959" s="137" t="str">
        <f t="shared" si="173"/>
        <v/>
      </c>
      <c r="X959" s="137" t="str">
        <f t="shared" si="174"/>
        <v/>
      </c>
      <c r="Y959" s="23" t="str">
        <f t="shared" si="169"/>
        <v/>
      </c>
      <c r="Z959" s="25" t="str">
        <f t="shared" si="170"/>
        <v/>
      </c>
      <c r="AA959" s="26" t="str">
        <f t="shared" si="171"/>
        <v/>
      </c>
      <c r="AB959" s="221" t="str">
        <f t="shared" si="172"/>
        <v/>
      </c>
      <c r="AC959" s="26" t="str">
        <f>IF(P959="","",('SEB Sheet'!$B$8*(AA959*P959)*(IF(C959="",1,C959))))</f>
        <v/>
      </c>
      <c r="AD959" s="158" t="str">
        <f>IF(P959="","",((AC959/'SEB Sheet'!$B$9*'SEB Sheet'!$B$5/1000*'SEB Sheet'!$B$7*'SEB Sheet'!$B$6))*1.055)</f>
        <v/>
      </c>
      <c r="AE959" s="146"/>
      <c r="AF959" s="146"/>
      <c r="AG959" s="147" t="str">
        <f>IF(B959="","",(VLOOKUP(B959,'Tree height category'!$A$2:$C$83,2,FALSE)))</f>
        <v/>
      </c>
      <c r="AH959" s="148" t="str">
        <f>IF(B959="","",(VLOOKUP(B959,'Tree height category'!$A$2:$C$83,3,FALSE)))</f>
        <v/>
      </c>
      <c r="AI959" s="161"/>
      <c r="AJ959" s="161"/>
      <c r="AK959" s="161"/>
      <c r="AL959" s="162" t="str">
        <f>IF(B959="","",(VLOOKUP(B959,'Tree height category'!$A$2:$G$77,7,FALSE)))</f>
        <v/>
      </c>
      <c r="AM959" s="163"/>
    </row>
    <row r="960" spans="1:39" x14ac:dyDescent="0.25">
      <c r="A960" s="154">
        <f t="shared" si="175"/>
        <v>954</v>
      </c>
      <c r="B960" s="203"/>
      <c r="C960" s="209"/>
      <c r="D960" s="208"/>
      <c r="E960" s="208"/>
      <c r="F960" s="208"/>
      <c r="G960" s="208"/>
      <c r="H960" s="208"/>
      <c r="I960" s="208"/>
      <c r="J960" s="208"/>
      <c r="K960" s="208"/>
      <c r="L960" s="208"/>
      <c r="M960" s="208"/>
      <c r="N960" s="207" t="str">
        <f>IF(V960="","",IF((VLOOKUP(V960,'Tree height category'!$E$2:$F$77,2,FALSE))=0,"",(VLOOKUP(V960,'Tree height category'!$E$2:$F$77,2,FALSE))))</f>
        <v/>
      </c>
      <c r="O960" s="207" t="str">
        <f>IF(B960="","",(IF('SEB Sheet'!B$11="","",VLOOKUP('SEB Sheet'!B$11,'IBRA %'!A$4:E$385,4,FALSE))))</f>
        <v/>
      </c>
      <c r="P960" s="27"/>
      <c r="Q960" s="136" t="str">
        <f t="shared" si="164"/>
        <v/>
      </c>
      <c r="R960" s="22">
        <f t="shared" si="165"/>
        <v>0</v>
      </c>
      <c r="S960" s="139" t="str">
        <f t="shared" si="166"/>
        <v/>
      </c>
      <c r="T960" s="39" t="str">
        <f t="shared" si="167"/>
        <v/>
      </c>
      <c r="U960" s="137" t="str">
        <f t="shared" si="168"/>
        <v/>
      </c>
      <c r="V960" s="24" t="str">
        <f>IF(B960="","",VLOOKUP(B960,'Tree height category'!$A$2:$E$83,5,FALSE))</f>
        <v/>
      </c>
      <c r="W960" s="137" t="str">
        <f t="shared" si="173"/>
        <v/>
      </c>
      <c r="X960" s="137" t="str">
        <f t="shared" si="174"/>
        <v/>
      </c>
      <c r="Y960" s="23" t="str">
        <f t="shared" si="169"/>
        <v/>
      </c>
      <c r="Z960" s="25" t="str">
        <f t="shared" si="170"/>
        <v/>
      </c>
      <c r="AA960" s="26" t="str">
        <f t="shared" si="171"/>
        <v/>
      </c>
      <c r="AB960" s="221" t="str">
        <f t="shared" si="172"/>
        <v/>
      </c>
      <c r="AC960" s="26" t="str">
        <f>IF(P960="","",('SEB Sheet'!$B$8*(AA960*P960)*(IF(C960="",1,C960))))</f>
        <v/>
      </c>
      <c r="AD960" s="158" t="str">
        <f>IF(P960="","",((AC960/'SEB Sheet'!$B$9*'SEB Sheet'!$B$5/1000*'SEB Sheet'!$B$7*'SEB Sheet'!$B$6))*1.055)</f>
        <v/>
      </c>
      <c r="AE960" s="146"/>
      <c r="AF960" s="146"/>
      <c r="AG960" s="147" t="str">
        <f>IF(B960="","",(VLOOKUP(B960,'Tree height category'!$A$2:$C$83,2,FALSE)))</f>
        <v/>
      </c>
      <c r="AH960" s="148" t="str">
        <f>IF(B960="","",(VLOOKUP(B960,'Tree height category'!$A$2:$C$83,3,FALSE)))</f>
        <v/>
      </c>
      <c r="AI960" s="161"/>
      <c r="AJ960" s="161"/>
      <c r="AK960" s="161"/>
      <c r="AL960" s="162" t="str">
        <f>IF(B960="","",(VLOOKUP(B960,'Tree height category'!$A$2:$G$77,7,FALSE)))</f>
        <v/>
      </c>
      <c r="AM960" s="163"/>
    </row>
    <row r="961" spans="1:39" x14ac:dyDescent="0.25">
      <c r="A961" s="154">
        <f t="shared" si="175"/>
        <v>955</v>
      </c>
      <c r="B961" s="203"/>
      <c r="C961" s="209"/>
      <c r="D961" s="208"/>
      <c r="E961" s="208"/>
      <c r="F961" s="208"/>
      <c r="G961" s="208"/>
      <c r="H961" s="208"/>
      <c r="I961" s="208"/>
      <c r="J961" s="208"/>
      <c r="K961" s="208"/>
      <c r="L961" s="208"/>
      <c r="M961" s="208"/>
      <c r="N961" s="207" t="str">
        <f>IF(V961="","",IF((VLOOKUP(V961,'Tree height category'!$E$2:$F$77,2,FALSE))=0,"",(VLOOKUP(V961,'Tree height category'!$E$2:$F$77,2,FALSE))))</f>
        <v/>
      </c>
      <c r="O961" s="207" t="str">
        <f>IF(B961="","",(IF('SEB Sheet'!B$11="","",VLOOKUP('SEB Sheet'!B$11,'IBRA %'!A$4:E$385,4,FALSE))))</f>
        <v/>
      </c>
      <c r="P961" s="27"/>
      <c r="Q961" s="136" t="str">
        <f t="shared" si="164"/>
        <v/>
      </c>
      <c r="R961" s="22">
        <f t="shared" si="165"/>
        <v>0</v>
      </c>
      <c r="S961" s="139" t="str">
        <f t="shared" si="166"/>
        <v/>
      </c>
      <c r="T961" s="39" t="str">
        <f t="shared" si="167"/>
        <v/>
      </c>
      <c r="U961" s="137" t="str">
        <f t="shared" si="168"/>
        <v/>
      </c>
      <c r="V961" s="24" t="str">
        <f>IF(B961="","",VLOOKUP(B961,'Tree height category'!$A$2:$E$83,5,FALSE))</f>
        <v/>
      </c>
      <c r="W961" s="137" t="str">
        <f t="shared" si="173"/>
        <v/>
      </c>
      <c r="X961" s="137" t="str">
        <f t="shared" si="174"/>
        <v/>
      </c>
      <c r="Y961" s="23" t="str">
        <f t="shared" si="169"/>
        <v/>
      </c>
      <c r="Z961" s="25" t="str">
        <f t="shared" si="170"/>
        <v/>
      </c>
      <c r="AA961" s="26" t="str">
        <f t="shared" si="171"/>
        <v/>
      </c>
      <c r="AB961" s="221" t="str">
        <f t="shared" si="172"/>
        <v/>
      </c>
      <c r="AC961" s="26" t="str">
        <f>IF(P961="","",('SEB Sheet'!$B$8*(AA961*P961)*(IF(C961="",1,C961))))</f>
        <v/>
      </c>
      <c r="AD961" s="158" t="str">
        <f>IF(P961="","",((AC961/'SEB Sheet'!$B$9*'SEB Sheet'!$B$5/1000*'SEB Sheet'!$B$7*'SEB Sheet'!$B$6))*1.055)</f>
        <v/>
      </c>
      <c r="AE961" s="146"/>
      <c r="AF961" s="146"/>
      <c r="AG961" s="147" t="str">
        <f>IF(B961="","",(VLOOKUP(B961,'Tree height category'!$A$2:$C$83,2,FALSE)))</f>
        <v/>
      </c>
      <c r="AH961" s="148" t="str">
        <f>IF(B961="","",(VLOOKUP(B961,'Tree height category'!$A$2:$C$83,3,FALSE)))</f>
        <v/>
      </c>
      <c r="AI961" s="161"/>
      <c r="AJ961" s="161"/>
      <c r="AK961" s="161"/>
      <c r="AL961" s="162" t="str">
        <f>IF(B961="","",(VLOOKUP(B961,'Tree height category'!$A$2:$G$77,7,FALSE)))</f>
        <v/>
      </c>
      <c r="AM961" s="163"/>
    </row>
    <row r="962" spans="1:39" x14ac:dyDescent="0.25">
      <c r="A962" s="154">
        <f t="shared" si="175"/>
        <v>956</v>
      </c>
      <c r="B962" s="203"/>
      <c r="C962" s="209"/>
      <c r="D962" s="208"/>
      <c r="E962" s="208"/>
      <c r="F962" s="208"/>
      <c r="G962" s="208"/>
      <c r="H962" s="208"/>
      <c r="I962" s="208"/>
      <c r="J962" s="208"/>
      <c r="K962" s="208"/>
      <c r="L962" s="208"/>
      <c r="M962" s="208"/>
      <c r="N962" s="207" t="str">
        <f>IF(V962="","",IF((VLOOKUP(V962,'Tree height category'!$E$2:$F$77,2,FALSE))=0,"",(VLOOKUP(V962,'Tree height category'!$E$2:$F$77,2,FALSE))))</f>
        <v/>
      </c>
      <c r="O962" s="207" t="str">
        <f>IF(B962="","",(IF('SEB Sheet'!B$11="","",VLOOKUP('SEB Sheet'!B$11,'IBRA %'!A$4:E$385,4,FALSE))))</f>
        <v/>
      </c>
      <c r="P962" s="27"/>
      <c r="Q962" s="136" t="str">
        <f t="shared" si="164"/>
        <v/>
      </c>
      <c r="R962" s="22">
        <f t="shared" si="165"/>
        <v>0</v>
      </c>
      <c r="S962" s="139" t="str">
        <f t="shared" si="166"/>
        <v/>
      </c>
      <c r="T962" s="39" t="str">
        <f t="shared" si="167"/>
        <v/>
      </c>
      <c r="U962" s="137" t="str">
        <f t="shared" si="168"/>
        <v/>
      </c>
      <c r="V962" s="24" t="str">
        <f>IF(B962="","",VLOOKUP(B962,'Tree height category'!$A$2:$E$83,5,FALSE))</f>
        <v/>
      </c>
      <c r="W962" s="137" t="str">
        <f t="shared" si="173"/>
        <v/>
      </c>
      <c r="X962" s="137" t="str">
        <f t="shared" si="174"/>
        <v/>
      </c>
      <c r="Y962" s="23" t="str">
        <f t="shared" si="169"/>
        <v/>
      </c>
      <c r="Z962" s="25" t="str">
        <f t="shared" si="170"/>
        <v/>
      </c>
      <c r="AA962" s="26" t="str">
        <f t="shared" si="171"/>
        <v/>
      </c>
      <c r="AB962" s="221" t="str">
        <f t="shared" si="172"/>
        <v/>
      </c>
      <c r="AC962" s="26" t="str">
        <f>IF(P962="","",('SEB Sheet'!$B$8*(AA962*P962)*(IF(C962="",1,C962))))</f>
        <v/>
      </c>
      <c r="AD962" s="158" t="str">
        <f>IF(P962="","",((AC962/'SEB Sheet'!$B$9*'SEB Sheet'!$B$5/1000*'SEB Sheet'!$B$7*'SEB Sheet'!$B$6))*1.055)</f>
        <v/>
      </c>
      <c r="AE962" s="146"/>
      <c r="AF962" s="146"/>
      <c r="AG962" s="147" t="str">
        <f>IF(B962="","",(VLOOKUP(B962,'Tree height category'!$A$2:$C$83,2,FALSE)))</f>
        <v/>
      </c>
      <c r="AH962" s="148" t="str">
        <f>IF(B962="","",(VLOOKUP(B962,'Tree height category'!$A$2:$C$83,3,FALSE)))</f>
        <v/>
      </c>
      <c r="AI962" s="161"/>
      <c r="AJ962" s="161"/>
      <c r="AK962" s="161"/>
      <c r="AL962" s="162" t="str">
        <f>IF(B962="","",(VLOOKUP(B962,'Tree height category'!$A$2:$G$77,7,FALSE)))</f>
        <v/>
      </c>
      <c r="AM962" s="163"/>
    </row>
    <row r="963" spans="1:39" x14ac:dyDescent="0.25">
      <c r="A963" s="154">
        <f t="shared" si="175"/>
        <v>957</v>
      </c>
      <c r="B963" s="203"/>
      <c r="C963" s="209"/>
      <c r="D963" s="208"/>
      <c r="E963" s="208"/>
      <c r="F963" s="208"/>
      <c r="G963" s="208"/>
      <c r="H963" s="208"/>
      <c r="I963" s="208"/>
      <c r="J963" s="208"/>
      <c r="K963" s="208"/>
      <c r="L963" s="208"/>
      <c r="M963" s="208"/>
      <c r="N963" s="207" t="str">
        <f>IF(V963="","",IF((VLOOKUP(V963,'Tree height category'!$E$2:$F$77,2,FALSE))=0,"",(VLOOKUP(V963,'Tree height category'!$E$2:$F$77,2,FALSE))))</f>
        <v/>
      </c>
      <c r="O963" s="207" t="str">
        <f>IF(B963="","",(IF('SEB Sheet'!B$11="","",VLOOKUP('SEB Sheet'!B$11,'IBRA %'!A$4:E$385,4,FALSE))))</f>
        <v/>
      </c>
      <c r="P963" s="27"/>
      <c r="Q963" s="136" t="str">
        <f t="shared" si="164"/>
        <v/>
      </c>
      <c r="R963" s="22">
        <f t="shared" si="165"/>
        <v>0</v>
      </c>
      <c r="S963" s="139" t="str">
        <f t="shared" si="166"/>
        <v/>
      </c>
      <c r="T963" s="39" t="str">
        <f t="shared" si="167"/>
        <v/>
      </c>
      <c r="U963" s="137" t="str">
        <f t="shared" si="168"/>
        <v/>
      </c>
      <c r="V963" s="24" t="str">
        <f>IF(B963="","",VLOOKUP(B963,'Tree height category'!$A$2:$E$83,5,FALSE))</f>
        <v/>
      </c>
      <c r="W963" s="137" t="str">
        <f t="shared" si="173"/>
        <v/>
      </c>
      <c r="X963" s="137" t="str">
        <f t="shared" si="174"/>
        <v/>
      </c>
      <c r="Y963" s="23" t="str">
        <f t="shared" si="169"/>
        <v/>
      </c>
      <c r="Z963" s="25" t="str">
        <f t="shared" si="170"/>
        <v/>
      </c>
      <c r="AA963" s="26" t="str">
        <f t="shared" si="171"/>
        <v/>
      </c>
      <c r="AB963" s="221" t="str">
        <f t="shared" si="172"/>
        <v/>
      </c>
      <c r="AC963" s="26" t="str">
        <f>IF(P963="","",('SEB Sheet'!$B$8*(AA963*P963)*(IF(C963="",1,C963))))</f>
        <v/>
      </c>
      <c r="AD963" s="158" t="str">
        <f>IF(P963="","",((AC963/'SEB Sheet'!$B$9*'SEB Sheet'!$B$5/1000*'SEB Sheet'!$B$7*'SEB Sheet'!$B$6))*1.055)</f>
        <v/>
      </c>
      <c r="AE963" s="146"/>
      <c r="AF963" s="146"/>
      <c r="AG963" s="147" t="str">
        <f>IF(B963="","",(VLOOKUP(B963,'Tree height category'!$A$2:$C$83,2,FALSE)))</f>
        <v/>
      </c>
      <c r="AH963" s="148" t="str">
        <f>IF(B963="","",(VLOOKUP(B963,'Tree height category'!$A$2:$C$83,3,FALSE)))</f>
        <v/>
      </c>
      <c r="AI963" s="161"/>
      <c r="AJ963" s="161"/>
      <c r="AK963" s="161"/>
      <c r="AL963" s="162" t="str">
        <f>IF(B963="","",(VLOOKUP(B963,'Tree height category'!$A$2:$G$77,7,FALSE)))</f>
        <v/>
      </c>
      <c r="AM963" s="163"/>
    </row>
    <row r="964" spans="1:39" x14ac:dyDescent="0.25">
      <c r="A964" s="154">
        <f t="shared" si="175"/>
        <v>958</v>
      </c>
      <c r="B964" s="203"/>
      <c r="C964" s="209"/>
      <c r="D964" s="208"/>
      <c r="E964" s="208"/>
      <c r="F964" s="208"/>
      <c r="G964" s="208"/>
      <c r="H964" s="208"/>
      <c r="I964" s="208"/>
      <c r="J964" s="208"/>
      <c r="K964" s="208"/>
      <c r="L964" s="208"/>
      <c r="M964" s="208"/>
      <c r="N964" s="207" t="str">
        <f>IF(V964="","",IF((VLOOKUP(V964,'Tree height category'!$E$2:$F$77,2,FALSE))=0,"",(VLOOKUP(V964,'Tree height category'!$E$2:$F$77,2,FALSE))))</f>
        <v/>
      </c>
      <c r="O964" s="207" t="str">
        <f>IF(B964="","",(IF('SEB Sheet'!B$11="","",VLOOKUP('SEB Sheet'!B$11,'IBRA %'!A$4:E$385,4,FALSE))))</f>
        <v/>
      </c>
      <c r="P964" s="27"/>
      <c r="Q964" s="136" t="str">
        <f t="shared" si="164"/>
        <v/>
      </c>
      <c r="R964" s="22">
        <f t="shared" si="165"/>
        <v>0</v>
      </c>
      <c r="S964" s="139" t="str">
        <f t="shared" si="166"/>
        <v/>
      </c>
      <c r="T964" s="39" t="str">
        <f t="shared" si="167"/>
        <v/>
      </c>
      <c r="U964" s="137" t="str">
        <f t="shared" si="168"/>
        <v/>
      </c>
      <c r="V964" s="24" t="str">
        <f>IF(B964="","",VLOOKUP(B964,'Tree height category'!$A$2:$E$83,5,FALSE))</f>
        <v/>
      </c>
      <c r="W964" s="137" t="str">
        <f t="shared" si="173"/>
        <v/>
      </c>
      <c r="X964" s="137" t="str">
        <f t="shared" si="174"/>
        <v/>
      </c>
      <c r="Y964" s="23" t="str">
        <f t="shared" si="169"/>
        <v/>
      </c>
      <c r="Z964" s="25" t="str">
        <f t="shared" si="170"/>
        <v/>
      </c>
      <c r="AA964" s="26" t="str">
        <f t="shared" si="171"/>
        <v/>
      </c>
      <c r="AB964" s="221" t="str">
        <f t="shared" si="172"/>
        <v/>
      </c>
      <c r="AC964" s="26" t="str">
        <f>IF(P964="","",('SEB Sheet'!$B$8*(AA964*P964)*(IF(C964="",1,C964))))</f>
        <v/>
      </c>
      <c r="AD964" s="158" t="str">
        <f>IF(P964="","",((AC964/'SEB Sheet'!$B$9*'SEB Sheet'!$B$5/1000*'SEB Sheet'!$B$7*'SEB Sheet'!$B$6))*1.055)</f>
        <v/>
      </c>
      <c r="AE964" s="146"/>
      <c r="AF964" s="146"/>
      <c r="AG964" s="147" t="str">
        <f>IF(B964="","",(VLOOKUP(B964,'Tree height category'!$A$2:$C$83,2,FALSE)))</f>
        <v/>
      </c>
      <c r="AH964" s="148" t="str">
        <f>IF(B964="","",(VLOOKUP(B964,'Tree height category'!$A$2:$C$83,3,FALSE)))</f>
        <v/>
      </c>
      <c r="AI964" s="161"/>
      <c r="AJ964" s="161"/>
      <c r="AK964" s="161"/>
      <c r="AL964" s="162" t="str">
        <f>IF(B964="","",(VLOOKUP(B964,'Tree height category'!$A$2:$G$77,7,FALSE)))</f>
        <v/>
      </c>
      <c r="AM964" s="163"/>
    </row>
    <row r="965" spans="1:39" x14ac:dyDescent="0.25">
      <c r="A965" s="154">
        <f t="shared" si="175"/>
        <v>959</v>
      </c>
      <c r="B965" s="203"/>
      <c r="C965" s="209"/>
      <c r="D965" s="208"/>
      <c r="E965" s="208"/>
      <c r="F965" s="208"/>
      <c r="G965" s="208"/>
      <c r="H965" s="208"/>
      <c r="I965" s="208"/>
      <c r="J965" s="208"/>
      <c r="K965" s="208"/>
      <c r="L965" s="208"/>
      <c r="M965" s="208"/>
      <c r="N965" s="207" t="str">
        <f>IF(V965="","",IF((VLOOKUP(V965,'Tree height category'!$E$2:$F$77,2,FALSE))=0,"",(VLOOKUP(V965,'Tree height category'!$E$2:$F$77,2,FALSE))))</f>
        <v/>
      </c>
      <c r="O965" s="207" t="str">
        <f>IF(B965="","",(IF('SEB Sheet'!B$11="","",VLOOKUP('SEB Sheet'!B$11,'IBRA %'!A$4:E$385,4,FALSE))))</f>
        <v/>
      </c>
      <c r="P965" s="27"/>
      <c r="Q965" s="136" t="str">
        <f t="shared" si="164"/>
        <v/>
      </c>
      <c r="R965" s="22">
        <f t="shared" si="165"/>
        <v>0</v>
      </c>
      <c r="S965" s="139" t="str">
        <f t="shared" si="166"/>
        <v/>
      </c>
      <c r="T965" s="39" t="str">
        <f t="shared" si="167"/>
        <v/>
      </c>
      <c r="U965" s="137" t="str">
        <f t="shared" si="168"/>
        <v/>
      </c>
      <c r="V965" s="24" t="str">
        <f>IF(B965="","",VLOOKUP(B965,'Tree height category'!$A$2:$E$83,5,FALSE))</f>
        <v/>
      </c>
      <c r="W965" s="137" t="str">
        <f t="shared" si="173"/>
        <v/>
      </c>
      <c r="X965" s="137" t="str">
        <f t="shared" si="174"/>
        <v/>
      </c>
      <c r="Y965" s="23" t="str">
        <f t="shared" si="169"/>
        <v/>
      </c>
      <c r="Z965" s="25" t="str">
        <f t="shared" si="170"/>
        <v/>
      </c>
      <c r="AA965" s="26" t="str">
        <f t="shared" si="171"/>
        <v/>
      </c>
      <c r="AB965" s="221" t="str">
        <f t="shared" si="172"/>
        <v/>
      </c>
      <c r="AC965" s="26" t="str">
        <f>IF(P965="","",('SEB Sheet'!$B$8*(AA965*P965)*(IF(C965="",1,C965))))</f>
        <v/>
      </c>
      <c r="AD965" s="158" t="str">
        <f>IF(P965="","",((AC965/'SEB Sheet'!$B$9*'SEB Sheet'!$B$5/1000*'SEB Sheet'!$B$7*'SEB Sheet'!$B$6))*1.055)</f>
        <v/>
      </c>
      <c r="AE965" s="146"/>
      <c r="AF965" s="146"/>
      <c r="AG965" s="147" t="str">
        <f>IF(B965="","",(VLOOKUP(B965,'Tree height category'!$A$2:$C$83,2,FALSE)))</f>
        <v/>
      </c>
      <c r="AH965" s="148" t="str">
        <f>IF(B965="","",(VLOOKUP(B965,'Tree height category'!$A$2:$C$83,3,FALSE)))</f>
        <v/>
      </c>
      <c r="AI965" s="161"/>
      <c r="AJ965" s="161"/>
      <c r="AK965" s="161"/>
      <c r="AL965" s="162" t="str">
        <f>IF(B965="","",(VLOOKUP(B965,'Tree height category'!$A$2:$G$77,7,FALSE)))</f>
        <v/>
      </c>
      <c r="AM965" s="163"/>
    </row>
    <row r="966" spans="1:39" x14ac:dyDescent="0.25">
      <c r="A966" s="154">
        <f t="shared" si="175"/>
        <v>960</v>
      </c>
      <c r="B966" s="203"/>
      <c r="C966" s="209"/>
      <c r="D966" s="208"/>
      <c r="E966" s="208"/>
      <c r="F966" s="208"/>
      <c r="G966" s="208"/>
      <c r="H966" s="208"/>
      <c r="I966" s="208"/>
      <c r="J966" s="208"/>
      <c r="K966" s="208"/>
      <c r="L966" s="208"/>
      <c r="M966" s="208"/>
      <c r="N966" s="207" t="str">
        <f>IF(V966="","",IF((VLOOKUP(V966,'Tree height category'!$E$2:$F$77,2,FALSE))=0,"",(VLOOKUP(V966,'Tree height category'!$E$2:$F$77,2,FALSE))))</f>
        <v/>
      </c>
      <c r="O966" s="207" t="str">
        <f>IF(B966="","",(IF('SEB Sheet'!B$11="","",VLOOKUP('SEB Sheet'!B$11,'IBRA %'!A$4:E$385,4,FALSE))))</f>
        <v/>
      </c>
      <c r="P966" s="27"/>
      <c r="Q966" s="136" t="str">
        <f t="shared" si="164"/>
        <v/>
      </c>
      <c r="R966" s="22">
        <f t="shared" si="165"/>
        <v>0</v>
      </c>
      <c r="S966" s="139" t="str">
        <f t="shared" si="166"/>
        <v/>
      </c>
      <c r="T966" s="39" t="str">
        <f t="shared" si="167"/>
        <v/>
      </c>
      <c r="U966" s="137" t="str">
        <f t="shared" si="168"/>
        <v/>
      </c>
      <c r="V966" s="24" t="str">
        <f>IF(B966="","",VLOOKUP(B966,'Tree height category'!$A$2:$E$83,5,FALSE))</f>
        <v/>
      </c>
      <c r="W966" s="137" t="str">
        <f t="shared" si="173"/>
        <v/>
      </c>
      <c r="X966" s="137" t="str">
        <f t="shared" si="174"/>
        <v/>
      </c>
      <c r="Y966" s="23" t="str">
        <f t="shared" si="169"/>
        <v/>
      </c>
      <c r="Z966" s="25" t="str">
        <f t="shared" si="170"/>
        <v/>
      </c>
      <c r="AA966" s="26" t="str">
        <f t="shared" si="171"/>
        <v/>
      </c>
      <c r="AB966" s="221" t="str">
        <f t="shared" si="172"/>
        <v/>
      </c>
      <c r="AC966" s="26" t="str">
        <f>IF(P966="","",('SEB Sheet'!$B$8*(AA966*P966)*(IF(C966="",1,C966))))</f>
        <v/>
      </c>
      <c r="AD966" s="158" t="str">
        <f>IF(P966="","",((AC966/'SEB Sheet'!$B$9*'SEB Sheet'!$B$5/1000*'SEB Sheet'!$B$7*'SEB Sheet'!$B$6))*1.055)</f>
        <v/>
      </c>
      <c r="AE966" s="146"/>
      <c r="AF966" s="146"/>
      <c r="AG966" s="147" t="str">
        <f>IF(B966="","",(VLOOKUP(B966,'Tree height category'!$A$2:$C$83,2,FALSE)))</f>
        <v/>
      </c>
      <c r="AH966" s="148" t="str">
        <f>IF(B966="","",(VLOOKUP(B966,'Tree height category'!$A$2:$C$83,3,FALSE)))</f>
        <v/>
      </c>
      <c r="AI966" s="161"/>
      <c r="AJ966" s="161"/>
      <c r="AK966" s="161"/>
      <c r="AL966" s="162" t="str">
        <f>IF(B966="","",(VLOOKUP(B966,'Tree height category'!$A$2:$G$77,7,FALSE)))</f>
        <v/>
      </c>
      <c r="AM966" s="163"/>
    </row>
    <row r="967" spans="1:39" x14ac:dyDescent="0.25">
      <c r="A967" s="154">
        <f t="shared" si="175"/>
        <v>961</v>
      </c>
      <c r="B967" s="203"/>
      <c r="C967" s="209"/>
      <c r="D967" s="208"/>
      <c r="E967" s="208"/>
      <c r="F967" s="208"/>
      <c r="G967" s="208"/>
      <c r="H967" s="208"/>
      <c r="I967" s="208"/>
      <c r="J967" s="208"/>
      <c r="K967" s="208"/>
      <c r="L967" s="208"/>
      <c r="M967" s="208"/>
      <c r="N967" s="207" t="str">
        <f>IF(V967="","",IF((VLOOKUP(V967,'Tree height category'!$E$2:$F$77,2,FALSE))=0,"",(VLOOKUP(V967,'Tree height category'!$E$2:$F$77,2,FALSE))))</f>
        <v/>
      </c>
      <c r="O967" s="207" t="str">
        <f>IF(B967="","",(IF('SEB Sheet'!B$11="","",VLOOKUP('SEB Sheet'!B$11,'IBRA %'!A$4:E$385,4,FALSE))))</f>
        <v/>
      </c>
      <c r="P967" s="27"/>
      <c r="Q967" s="136" t="str">
        <f t="shared" ref="Q967:Q1006" si="176">IF(D967="","",(IF($D967&gt;(AH967*1.333333),4,($D967/AH967*3)))*1.25)</f>
        <v/>
      </c>
      <c r="R967" s="22">
        <f t="shared" ref="R967:R1006" si="177">IF(E967&lt;=40,E967*0.08,(IF(E967&lt;=80,3.2+(E967-40)*0.04,(IF(E967&gt;80,4.8+(E967-80)*0.02," ")))))</f>
        <v>0</v>
      </c>
      <c r="S967" s="139" t="str">
        <f t="shared" ref="S967:S1006" si="178">IF(F967="","",((100-$F967)*0.03))</f>
        <v/>
      </c>
      <c r="T967" s="39" t="str">
        <f t="shared" ref="T967:T1006" si="179">IF(B967="","",(IF((G967*1+H967*4+I967*8)&lt;1,0,IF((AND((G967*1+H967*4+I967*8)&gt;=1,(G967*1+H967*4+I967*8)&lt;5)),1,IF((G967*1+H967*4+I967*8)&gt;=5,2))))*0.6)</f>
        <v/>
      </c>
      <c r="U967" s="137" t="str">
        <f t="shared" ref="U967:U1006" si="180">IF(O967="","",((100-O967)*0.016))</f>
        <v/>
      </c>
      <c r="V967" s="24" t="str">
        <f>IF(B967="","",VLOOKUP(B967,'Tree height category'!$A$2:$E$83,5,FALSE))</f>
        <v/>
      </c>
      <c r="W967" s="137" t="str">
        <f t="shared" si="173"/>
        <v/>
      </c>
      <c r="X967" s="137" t="str">
        <f t="shared" si="174"/>
        <v/>
      </c>
      <c r="Y967" s="23" t="str">
        <f t="shared" ref="Y967:Y1006" si="181">IF(B967="","",(((SUM(Q967,R967,S967,T967,W967,X967,U967))*SUM(Q967,R967,S967,T967,W967,X967,U967))*SUM(Q967,R967,S967,T967,W967,X967,U967))/55.5)</f>
        <v/>
      </c>
      <c r="Z967" s="25" t="str">
        <f t="shared" ref="Z967:Z1006" si="182">IF(B967="","",(IF(Y967&lt;20,0.032,IF(AND(Y967&gt;=20,Y967&lt;30),0.048,IF(AND(Y967&gt;=30,Y967&lt;41),0.064,IF(AND(Y967&gt;=41,Y967&lt;61),0.08,IF(Y967&gt;=61,0.096,0)))))))</f>
        <v/>
      </c>
      <c r="AA967" s="26" t="str">
        <f t="shared" ref="AA967:AA1006" si="183">IF(B967="","",IF(Y967&gt;155.3,15,(Y967*Z967)))</f>
        <v/>
      </c>
      <c r="AB967" s="221" t="str">
        <f t="shared" ref="AB967:AB1006" si="184">IF(B967="","",(AA967*(IF(C967="",1,C967))))</f>
        <v/>
      </c>
      <c r="AC967" s="26" t="str">
        <f>IF(P967="","",('SEB Sheet'!$B$8*(AA967*P967)*(IF(C967="",1,C967))))</f>
        <v/>
      </c>
      <c r="AD967" s="158" t="str">
        <f>IF(P967="","",((AC967/'SEB Sheet'!$B$9*'SEB Sheet'!$B$5/1000*'SEB Sheet'!$B$7*'SEB Sheet'!$B$6))*1.055)</f>
        <v/>
      </c>
      <c r="AE967" s="146"/>
      <c r="AF967" s="146"/>
      <c r="AG967" s="147" t="str">
        <f>IF(B967="","",(VLOOKUP(B967,'Tree height category'!$A$2:$C$83,2,FALSE)))</f>
        <v/>
      </c>
      <c r="AH967" s="148" t="str">
        <f>IF(B967="","",(VLOOKUP(B967,'Tree height category'!$A$2:$C$83,3,FALSE)))</f>
        <v/>
      </c>
      <c r="AI967" s="161"/>
      <c r="AJ967" s="161"/>
      <c r="AK967" s="161"/>
      <c r="AL967" s="162" t="str">
        <f>IF(B967="","",(VLOOKUP(B967,'Tree height category'!$A$2:$G$77,7,FALSE)))</f>
        <v/>
      </c>
      <c r="AM967" s="163"/>
    </row>
    <row r="968" spans="1:39" x14ac:dyDescent="0.25">
      <c r="A968" s="154">
        <f t="shared" si="175"/>
        <v>962</v>
      </c>
      <c r="B968" s="203"/>
      <c r="C968" s="209"/>
      <c r="D968" s="208"/>
      <c r="E968" s="208"/>
      <c r="F968" s="208"/>
      <c r="G968" s="208"/>
      <c r="H968" s="208"/>
      <c r="I968" s="208"/>
      <c r="J968" s="208"/>
      <c r="K968" s="208"/>
      <c r="L968" s="208"/>
      <c r="M968" s="208"/>
      <c r="N968" s="207" t="str">
        <f>IF(V968="","",IF((VLOOKUP(V968,'Tree height category'!$E$2:$F$77,2,FALSE))=0,"",(VLOOKUP(V968,'Tree height category'!$E$2:$F$77,2,FALSE))))</f>
        <v/>
      </c>
      <c r="O968" s="207" t="str">
        <f>IF(B968="","",(IF('SEB Sheet'!B$11="","",VLOOKUP('SEB Sheet'!B$11,'IBRA %'!A$4:E$385,4,FALSE))))</f>
        <v/>
      </c>
      <c r="P968" s="27"/>
      <c r="Q968" s="136" t="str">
        <f t="shared" si="176"/>
        <v/>
      </c>
      <c r="R968" s="22">
        <f t="shared" si="177"/>
        <v>0</v>
      </c>
      <c r="S968" s="139" t="str">
        <f t="shared" si="178"/>
        <v/>
      </c>
      <c r="T968" s="39" t="str">
        <f t="shared" si="179"/>
        <v/>
      </c>
      <c r="U968" s="137" t="str">
        <f t="shared" si="180"/>
        <v/>
      </c>
      <c r="V968" s="24" t="str">
        <f>IF(B968="","",VLOOKUP(B968,'Tree height category'!$A$2:$E$83,5,FALSE))</f>
        <v/>
      </c>
      <c r="W968" s="137" t="str">
        <f t="shared" ref="W968:W1006" si="185">IF(B968="","",IF((J968*0.125+K968*0.5+L968*4+M968*16)&lt;0.125,0,IF((J968*0.125+K968*0.5+L968*4+M968*16)&lt;0.5,0.6,IF((J968*0.125+K968*0.5+L968*4+M968*16)&lt;4,1,IF((J968*0.125+K968*0.5+L968*4+M968*16)&lt;16,1.4,IF((J968*0.125+K968*0.5+L968*4+M968*16)&gt;=16,1.8))))))</f>
        <v/>
      </c>
      <c r="X968" s="137" t="str">
        <f t="shared" ref="X968:X1006" si="186">IF(B968="","",((IF(N968="R",1,IF(N968="V",2,IF(N968="E",3,0)))))*0.3)</f>
        <v/>
      </c>
      <c r="Y968" s="23" t="str">
        <f t="shared" si="181"/>
        <v/>
      </c>
      <c r="Z968" s="25" t="str">
        <f t="shared" si="182"/>
        <v/>
      </c>
      <c r="AA968" s="26" t="str">
        <f t="shared" si="183"/>
        <v/>
      </c>
      <c r="AB968" s="221" t="str">
        <f t="shared" si="184"/>
        <v/>
      </c>
      <c r="AC968" s="26" t="str">
        <f>IF(P968="","",('SEB Sheet'!$B$8*(AA968*P968)*(IF(C968="",1,C968))))</f>
        <v/>
      </c>
      <c r="AD968" s="158" t="str">
        <f>IF(P968="","",((AC968/'SEB Sheet'!$B$9*'SEB Sheet'!$B$5/1000*'SEB Sheet'!$B$7*'SEB Sheet'!$B$6))*1.055)</f>
        <v/>
      </c>
      <c r="AE968" s="146"/>
      <c r="AF968" s="146"/>
      <c r="AG968" s="147" t="str">
        <f>IF(B968="","",(VLOOKUP(B968,'Tree height category'!$A$2:$C$83,2,FALSE)))</f>
        <v/>
      </c>
      <c r="AH968" s="148" t="str">
        <f>IF(B968="","",(VLOOKUP(B968,'Tree height category'!$A$2:$C$83,3,FALSE)))</f>
        <v/>
      </c>
      <c r="AI968" s="161"/>
      <c r="AJ968" s="161"/>
      <c r="AK968" s="161"/>
      <c r="AL968" s="162" t="str">
        <f>IF(B968="","",(VLOOKUP(B968,'Tree height category'!$A$2:$G$77,7,FALSE)))</f>
        <v/>
      </c>
      <c r="AM968" s="163"/>
    </row>
    <row r="969" spans="1:39" x14ac:dyDescent="0.25">
      <c r="A969" s="154">
        <f t="shared" si="175"/>
        <v>963</v>
      </c>
      <c r="B969" s="203"/>
      <c r="C969" s="209"/>
      <c r="D969" s="208"/>
      <c r="E969" s="208"/>
      <c r="F969" s="208"/>
      <c r="G969" s="208"/>
      <c r="H969" s="208"/>
      <c r="I969" s="208"/>
      <c r="J969" s="208"/>
      <c r="K969" s="208"/>
      <c r="L969" s="208"/>
      <c r="M969" s="208"/>
      <c r="N969" s="207" t="str">
        <f>IF(V969="","",IF((VLOOKUP(V969,'Tree height category'!$E$2:$F$77,2,FALSE))=0,"",(VLOOKUP(V969,'Tree height category'!$E$2:$F$77,2,FALSE))))</f>
        <v/>
      </c>
      <c r="O969" s="207" t="str">
        <f>IF(B969="","",(IF('SEB Sheet'!B$11="","",VLOOKUP('SEB Sheet'!B$11,'IBRA %'!A$4:E$385,4,FALSE))))</f>
        <v/>
      </c>
      <c r="P969" s="27"/>
      <c r="Q969" s="136" t="str">
        <f t="shared" si="176"/>
        <v/>
      </c>
      <c r="R969" s="22">
        <f t="shared" si="177"/>
        <v>0</v>
      </c>
      <c r="S969" s="139" t="str">
        <f t="shared" si="178"/>
        <v/>
      </c>
      <c r="T969" s="39" t="str">
        <f t="shared" si="179"/>
        <v/>
      </c>
      <c r="U969" s="137" t="str">
        <f t="shared" si="180"/>
        <v/>
      </c>
      <c r="V969" s="24" t="str">
        <f>IF(B969="","",VLOOKUP(B969,'Tree height category'!$A$2:$E$83,5,FALSE))</f>
        <v/>
      </c>
      <c r="W969" s="137" t="str">
        <f t="shared" si="185"/>
        <v/>
      </c>
      <c r="X969" s="137" t="str">
        <f t="shared" si="186"/>
        <v/>
      </c>
      <c r="Y969" s="23" t="str">
        <f t="shared" si="181"/>
        <v/>
      </c>
      <c r="Z969" s="25" t="str">
        <f t="shared" si="182"/>
        <v/>
      </c>
      <c r="AA969" s="26" t="str">
        <f t="shared" si="183"/>
        <v/>
      </c>
      <c r="AB969" s="221" t="str">
        <f t="shared" si="184"/>
        <v/>
      </c>
      <c r="AC969" s="26" t="str">
        <f>IF(P969="","",('SEB Sheet'!$B$8*(AA969*P969)*(IF(C969="",1,C969))))</f>
        <v/>
      </c>
      <c r="AD969" s="158" t="str">
        <f>IF(P969="","",((AC969/'SEB Sheet'!$B$9*'SEB Sheet'!$B$5/1000*'SEB Sheet'!$B$7*'SEB Sheet'!$B$6))*1.055)</f>
        <v/>
      </c>
      <c r="AE969" s="146"/>
      <c r="AF969" s="146"/>
      <c r="AG969" s="147"/>
      <c r="AH969" s="148"/>
      <c r="AI969" s="161"/>
      <c r="AJ969" s="161"/>
      <c r="AK969" s="161"/>
      <c r="AL969" s="162" t="str">
        <f>IF(B969="","",(VLOOKUP(B969,'Tree height category'!$A$2:$G$77,7,FALSE)))</f>
        <v/>
      </c>
      <c r="AM969" s="163"/>
    </row>
    <row r="970" spans="1:39" x14ac:dyDescent="0.25">
      <c r="A970" s="154">
        <f t="shared" si="175"/>
        <v>964</v>
      </c>
      <c r="B970" s="203"/>
      <c r="C970" s="209"/>
      <c r="D970" s="208"/>
      <c r="E970" s="208"/>
      <c r="F970" s="208"/>
      <c r="G970" s="208"/>
      <c r="H970" s="208"/>
      <c r="I970" s="208"/>
      <c r="J970" s="208"/>
      <c r="K970" s="208"/>
      <c r="L970" s="208"/>
      <c r="M970" s="208"/>
      <c r="N970" s="207" t="str">
        <f>IF(V970="","",IF((VLOOKUP(V970,'Tree height category'!$E$2:$F$77,2,FALSE))=0,"",(VLOOKUP(V970,'Tree height category'!$E$2:$F$77,2,FALSE))))</f>
        <v/>
      </c>
      <c r="O970" s="207" t="str">
        <f>IF(B970="","",(IF('SEB Sheet'!B$11="","",VLOOKUP('SEB Sheet'!B$11,'IBRA %'!A$4:E$385,4,FALSE))))</f>
        <v/>
      </c>
      <c r="P970" s="27"/>
      <c r="Q970" s="136" t="str">
        <f t="shared" si="176"/>
        <v/>
      </c>
      <c r="R970" s="22">
        <f t="shared" si="177"/>
        <v>0</v>
      </c>
      <c r="S970" s="139" t="str">
        <f t="shared" si="178"/>
        <v/>
      </c>
      <c r="T970" s="39" t="str">
        <f t="shared" si="179"/>
        <v/>
      </c>
      <c r="U970" s="137" t="str">
        <f t="shared" si="180"/>
        <v/>
      </c>
      <c r="V970" s="24" t="str">
        <f>IF(B970="","",VLOOKUP(B970,'Tree height category'!$A$2:$E$83,5,FALSE))</f>
        <v/>
      </c>
      <c r="W970" s="137" t="str">
        <f t="shared" si="185"/>
        <v/>
      </c>
      <c r="X970" s="137" t="str">
        <f t="shared" si="186"/>
        <v/>
      </c>
      <c r="Y970" s="23" t="str">
        <f t="shared" si="181"/>
        <v/>
      </c>
      <c r="Z970" s="25" t="str">
        <f t="shared" si="182"/>
        <v/>
      </c>
      <c r="AA970" s="26" t="str">
        <f t="shared" si="183"/>
        <v/>
      </c>
      <c r="AB970" s="221" t="str">
        <f t="shared" si="184"/>
        <v/>
      </c>
      <c r="AC970" s="26" t="str">
        <f>IF(P970="","",('SEB Sheet'!$B$8*(AA970*P970)*(IF(C970="",1,C970))))</f>
        <v/>
      </c>
      <c r="AD970" s="158" t="str">
        <f>IF(P970="","",((AC970/'SEB Sheet'!$B$9*'SEB Sheet'!$B$5/1000*'SEB Sheet'!$B$7*'SEB Sheet'!$B$6))*1.055)</f>
        <v/>
      </c>
      <c r="AE970" s="146"/>
      <c r="AF970" s="146"/>
      <c r="AG970" s="147" t="str">
        <f>IF(B970="","",(VLOOKUP(B970,'Tree height category'!$A$2:$C$83,2,FALSE)))</f>
        <v/>
      </c>
      <c r="AH970" s="148" t="str">
        <f>IF(B970="","",(VLOOKUP(B970,'Tree height category'!$A$2:$C$83,3,FALSE)))</f>
        <v/>
      </c>
      <c r="AI970" s="161"/>
      <c r="AJ970" s="161"/>
      <c r="AK970" s="161"/>
      <c r="AL970" s="162" t="str">
        <f>IF(B970="","",(VLOOKUP(B970,'Tree height category'!$A$2:$G$77,7,FALSE)))</f>
        <v/>
      </c>
      <c r="AM970" s="163"/>
    </row>
    <row r="971" spans="1:39" x14ac:dyDescent="0.25">
      <c r="A971" s="154">
        <f t="shared" si="175"/>
        <v>965</v>
      </c>
      <c r="B971" s="203"/>
      <c r="C971" s="209"/>
      <c r="D971" s="208"/>
      <c r="E971" s="208"/>
      <c r="F971" s="208"/>
      <c r="G971" s="208"/>
      <c r="H971" s="208"/>
      <c r="I971" s="208"/>
      <c r="J971" s="208"/>
      <c r="K971" s="208"/>
      <c r="L971" s="208"/>
      <c r="M971" s="208"/>
      <c r="N971" s="207" t="str">
        <f>IF(V971="","",IF((VLOOKUP(V971,'Tree height category'!$E$2:$F$77,2,FALSE))=0,"",(VLOOKUP(V971,'Tree height category'!$E$2:$F$77,2,FALSE))))</f>
        <v/>
      </c>
      <c r="O971" s="207" t="str">
        <f>IF(B971="","",(IF('SEB Sheet'!B$11="","",VLOOKUP('SEB Sheet'!B$11,'IBRA %'!A$4:E$385,4,FALSE))))</f>
        <v/>
      </c>
      <c r="P971" s="27"/>
      <c r="Q971" s="136" t="str">
        <f t="shared" si="176"/>
        <v/>
      </c>
      <c r="R971" s="22">
        <f t="shared" si="177"/>
        <v>0</v>
      </c>
      <c r="S971" s="139" t="str">
        <f t="shared" si="178"/>
        <v/>
      </c>
      <c r="T971" s="39" t="str">
        <f t="shared" si="179"/>
        <v/>
      </c>
      <c r="U971" s="137" t="str">
        <f t="shared" si="180"/>
        <v/>
      </c>
      <c r="V971" s="24" t="str">
        <f>IF(B971="","",VLOOKUP(B971,'Tree height category'!$A$2:$E$83,5,FALSE))</f>
        <v/>
      </c>
      <c r="W971" s="137" t="str">
        <f t="shared" si="185"/>
        <v/>
      </c>
      <c r="X971" s="137" t="str">
        <f t="shared" si="186"/>
        <v/>
      </c>
      <c r="Y971" s="23" t="str">
        <f t="shared" si="181"/>
        <v/>
      </c>
      <c r="Z971" s="25" t="str">
        <f t="shared" si="182"/>
        <v/>
      </c>
      <c r="AA971" s="26" t="str">
        <f t="shared" si="183"/>
        <v/>
      </c>
      <c r="AB971" s="221" t="str">
        <f t="shared" si="184"/>
        <v/>
      </c>
      <c r="AC971" s="26" t="str">
        <f>IF(P971="","",('SEB Sheet'!$B$8*(AA971*P971)*(IF(C971="",1,C971))))</f>
        <v/>
      </c>
      <c r="AD971" s="158" t="str">
        <f>IF(P971="","",((AC971/'SEB Sheet'!$B$9*'SEB Sheet'!$B$5/1000*'SEB Sheet'!$B$7*'SEB Sheet'!$B$6))*1.055)</f>
        <v/>
      </c>
      <c r="AE971" s="146"/>
      <c r="AF971" s="146"/>
      <c r="AG971" s="147" t="str">
        <f>IF(B971="","",(VLOOKUP(B971,'Tree height category'!$A$2:$C$83,2,FALSE)))</f>
        <v/>
      </c>
      <c r="AH971" s="148" t="str">
        <f>IF(B971="","",(VLOOKUP(B971,'Tree height category'!$A$2:$C$83,3,FALSE)))</f>
        <v/>
      </c>
      <c r="AI971" s="161"/>
      <c r="AJ971" s="161"/>
      <c r="AK971" s="161"/>
      <c r="AL971" s="162" t="str">
        <f>IF(B971="","",(VLOOKUP(B971,'Tree height category'!$A$2:$G$77,7,FALSE)))</f>
        <v/>
      </c>
      <c r="AM971" s="163"/>
    </row>
    <row r="972" spans="1:39" x14ac:dyDescent="0.25">
      <c r="A972" s="154">
        <f t="shared" si="175"/>
        <v>966</v>
      </c>
      <c r="B972" s="203"/>
      <c r="C972" s="209"/>
      <c r="D972" s="208"/>
      <c r="E972" s="208"/>
      <c r="F972" s="208"/>
      <c r="G972" s="208"/>
      <c r="H972" s="208"/>
      <c r="I972" s="208"/>
      <c r="J972" s="208"/>
      <c r="K972" s="208"/>
      <c r="L972" s="208"/>
      <c r="M972" s="208"/>
      <c r="N972" s="207" t="str">
        <f>IF(V972="","",IF((VLOOKUP(V972,'Tree height category'!$E$2:$F$77,2,FALSE))=0,"",(VLOOKUP(V972,'Tree height category'!$E$2:$F$77,2,FALSE))))</f>
        <v/>
      </c>
      <c r="O972" s="207" t="str">
        <f>IF(B972="","",(IF('SEB Sheet'!B$11="","",VLOOKUP('SEB Sheet'!B$11,'IBRA %'!A$4:E$385,4,FALSE))))</f>
        <v/>
      </c>
      <c r="P972" s="27"/>
      <c r="Q972" s="136" t="str">
        <f t="shared" si="176"/>
        <v/>
      </c>
      <c r="R972" s="22">
        <f t="shared" si="177"/>
        <v>0</v>
      </c>
      <c r="S972" s="139" t="str">
        <f t="shared" si="178"/>
        <v/>
      </c>
      <c r="T972" s="39" t="str">
        <f t="shared" si="179"/>
        <v/>
      </c>
      <c r="U972" s="137" t="str">
        <f t="shared" si="180"/>
        <v/>
      </c>
      <c r="V972" s="24" t="str">
        <f>IF(B972="","",VLOOKUP(B972,'Tree height category'!$A$2:$E$83,5,FALSE))</f>
        <v/>
      </c>
      <c r="W972" s="137" t="str">
        <f t="shared" si="185"/>
        <v/>
      </c>
      <c r="X972" s="137" t="str">
        <f t="shared" si="186"/>
        <v/>
      </c>
      <c r="Y972" s="23" t="str">
        <f t="shared" si="181"/>
        <v/>
      </c>
      <c r="Z972" s="25" t="str">
        <f t="shared" si="182"/>
        <v/>
      </c>
      <c r="AA972" s="26" t="str">
        <f t="shared" si="183"/>
        <v/>
      </c>
      <c r="AB972" s="221" t="str">
        <f t="shared" si="184"/>
        <v/>
      </c>
      <c r="AC972" s="26" t="str">
        <f>IF(P972="","",('SEB Sheet'!$B$8*(AA972*P972)*(IF(C972="",1,C972))))</f>
        <v/>
      </c>
      <c r="AD972" s="158" t="str">
        <f>IF(P972="","",((AC972/'SEB Sheet'!$B$9*'SEB Sheet'!$B$5/1000*'SEB Sheet'!$B$7*'SEB Sheet'!$B$6))*1.055)</f>
        <v/>
      </c>
      <c r="AE972" s="146"/>
      <c r="AF972" s="146"/>
      <c r="AG972" s="147" t="str">
        <f>IF(B972="","",(VLOOKUP(B972,'Tree height category'!$A$2:$C$83,2,FALSE)))</f>
        <v/>
      </c>
      <c r="AH972" s="148" t="str">
        <f>IF(B972="","",(VLOOKUP(B972,'Tree height category'!$A$2:$C$83,3,FALSE)))</f>
        <v/>
      </c>
      <c r="AI972" s="161"/>
      <c r="AJ972" s="161"/>
      <c r="AK972" s="161"/>
      <c r="AL972" s="162" t="str">
        <f>IF(B972="","",(VLOOKUP(B972,'Tree height category'!$A$2:$G$77,7,FALSE)))</f>
        <v/>
      </c>
      <c r="AM972" s="163"/>
    </row>
    <row r="973" spans="1:39" x14ac:dyDescent="0.25">
      <c r="A973" s="154">
        <f t="shared" si="175"/>
        <v>967</v>
      </c>
      <c r="B973" s="203"/>
      <c r="C973" s="209"/>
      <c r="D973" s="208"/>
      <c r="E973" s="208"/>
      <c r="F973" s="208"/>
      <c r="G973" s="208"/>
      <c r="H973" s="208"/>
      <c r="I973" s="208"/>
      <c r="J973" s="208"/>
      <c r="K973" s="208"/>
      <c r="L973" s="208"/>
      <c r="M973" s="208"/>
      <c r="N973" s="207" t="str">
        <f>IF(V973="","",IF((VLOOKUP(V973,'Tree height category'!$E$2:$F$77,2,FALSE))=0,"",(VLOOKUP(V973,'Tree height category'!$E$2:$F$77,2,FALSE))))</f>
        <v/>
      </c>
      <c r="O973" s="207" t="str">
        <f>IF(B973="","",(IF('SEB Sheet'!B$11="","",VLOOKUP('SEB Sheet'!B$11,'IBRA %'!A$4:E$385,4,FALSE))))</f>
        <v/>
      </c>
      <c r="P973" s="27"/>
      <c r="Q973" s="136" t="str">
        <f t="shared" si="176"/>
        <v/>
      </c>
      <c r="R973" s="22">
        <f t="shared" si="177"/>
        <v>0</v>
      </c>
      <c r="S973" s="139" t="str">
        <f t="shared" si="178"/>
        <v/>
      </c>
      <c r="T973" s="39" t="str">
        <f t="shared" si="179"/>
        <v/>
      </c>
      <c r="U973" s="137" t="str">
        <f t="shared" si="180"/>
        <v/>
      </c>
      <c r="V973" s="24" t="str">
        <f>IF(B973="","",VLOOKUP(B973,'Tree height category'!$A$2:$E$83,5,FALSE))</f>
        <v/>
      </c>
      <c r="W973" s="137" t="str">
        <f t="shared" si="185"/>
        <v/>
      </c>
      <c r="X973" s="137" t="str">
        <f t="shared" si="186"/>
        <v/>
      </c>
      <c r="Y973" s="23" t="str">
        <f t="shared" si="181"/>
        <v/>
      </c>
      <c r="Z973" s="25" t="str">
        <f t="shared" si="182"/>
        <v/>
      </c>
      <c r="AA973" s="26" t="str">
        <f t="shared" si="183"/>
        <v/>
      </c>
      <c r="AB973" s="221" t="str">
        <f t="shared" si="184"/>
        <v/>
      </c>
      <c r="AC973" s="26" t="str">
        <f>IF(P973="","",('SEB Sheet'!$B$8*(AA973*P973)*(IF(C973="",1,C973))))</f>
        <v/>
      </c>
      <c r="AD973" s="158" t="str">
        <f>IF(P973="","",((AC973/'SEB Sheet'!$B$9*'SEB Sheet'!$B$5/1000*'SEB Sheet'!$B$7*'SEB Sheet'!$B$6))*1.055)</f>
        <v/>
      </c>
      <c r="AE973" s="146"/>
      <c r="AF973" s="146"/>
      <c r="AG973" s="147" t="str">
        <f>IF(B973="","",(VLOOKUP(B973,'Tree height category'!$A$2:$C$83,2,FALSE)))</f>
        <v/>
      </c>
      <c r="AH973" s="148" t="str">
        <f>IF(B973="","",(VLOOKUP(B973,'Tree height category'!$A$2:$C$83,3,FALSE)))</f>
        <v/>
      </c>
      <c r="AI973" s="161"/>
      <c r="AJ973" s="161"/>
      <c r="AK973" s="161"/>
      <c r="AL973" s="162" t="str">
        <f>IF(B973="","",(VLOOKUP(B973,'Tree height category'!$A$2:$G$77,7,FALSE)))</f>
        <v/>
      </c>
      <c r="AM973" s="163"/>
    </row>
    <row r="974" spans="1:39" x14ac:dyDescent="0.25">
      <c r="A974" s="154">
        <f t="shared" si="175"/>
        <v>968</v>
      </c>
      <c r="B974" s="203"/>
      <c r="C974" s="209"/>
      <c r="D974" s="208"/>
      <c r="E974" s="208"/>
      <c r="F974" s="208"/>
      <c r="G974" s="208"/>
      <c r="H974" s="208"/>
      <c r="I974" s="208"/>
      <c r="J974" s="208"/>
      <c r="K974" s="208"/>
      <c r="L974" s="208"/>
      <c r="M974" s="208"/>
      <c r="N974" s="207" t="str">
        <f>IF(V974="","",IF((VLOOKUP(V974,'Tree height category'!$E$2:$F$77,2,FALSE))=0,"",(VLOOKUP(V974,'Tree height category'!$E$2:$F$77,2,FALSE))))</f>
        <v/>
      </c>
      <c r="O974" s="207" t="str">
        <f>IF(B974="","",(IF('SEB Sheet'!B$11="","",VLOOKUP('SEB Sheet'!B$11,'IBRA %'!A$4:E$385,4,FALSE))))</f>
        <v/>
      </c>
      <c r="P974" s="27"/>
      <c r="Q974" s="136" t="str">
        <f t="shared" si="176"/>
        <v/>
      </c>
      <c r="R974" s="22">
        <f t="shared" si="177"/>
        <v>0</v>
      </c>
      <c r="S974" s="139" t="str">
        <f t="shared" si="178"/>
        <v/>
      </c>
      <c r="T974" s="39" t="str">
        <f t="shared" si="179"/>
        <v/>
      </c>
      <c r="U974" s="137" t="str">
        <f t="shared" si="180"/>
        <v/>
      </c>
      <c r="V974" s="24" t="str">
        <f>IF(B974="","",VLOOKUP(B974,'Tree height category'!$A$2:$E$83,5,FALSE))</f>
        <v/>
      </c>
      <c r="W974" s="137" t="str">
        <f t="shared" si="185"/>
        <v/>
      </c>
      <c r="X974" s="137" t="str">
        <f t="shared" si="186"/>
        <v/>
      </c>
      <c r="Y974" s="23" t="str">
        <f t="shared" si="181"/>
        <v/>
      </c>
      <c r="Z974" s="25" t="str">
        <f t="shared" si="182"/>
        <v/>
      </c>
      <c r="AA974" s="26" t="str">
        <f t="shared" si="183"/>
        <v/>
      </c>
      <c r="AB974" s="221" t="str">
        <f t="shared" si="184"/>
        <v/>
      </c>
      <c r="AC974" s="26" t="str">
        <f>IF(P974="","",('SEB Sheet'!$B$8*(AA974*P974)*(IF(C974="",1,C974))))</f>
        <v/>
      </c>
      <c r="AD974" s="158" t="str">
        <f>IF(P974="","",((AC974/'SEB Sheet'!$B$9*'SEB Sheet'!$B$5/1000*'SEB Sheet'!$B$7*'SEB Sheet'!$B$6))*1.055)</f>
        <v/>
      </c>
      <c r="AE974" s="146"/>
      <c r="AF974" s="146"/>
      <c r="AG974" s="147" t="str">
        <f>IF(B974="","",(VLOOKUP(B974,'Tree height category'!$A$2:$C$83,2,FALSE)))</f>
        <v/>
      </c>
      <c r="AH974" s="148" t="str">
        <f>IF(B974="","",(VLOOKUP(B974,'Tree height category'!$A$2:$C$83,3,FALSE)))</f>
        <v/>
      </c>
      <c r="AI974" s="161"/>
      <c r="AJ974" s="161"/>
      <c r="AK974" s="161"/>
      <c r="AL974" s="162" t="str">
        <f>IF(B974="","",(VLOOKUP(B974,'Tree height category'!$A$2:$G$77,7,FALSE)))</f>
        <v/>
      </c>
      <c r="AM974" s="163"/>
    </row>
    <row r="975" spans="1:39" x14ac:dyDescent="0.25">
      <c r="A975" s="154">
        <f t="shared" si="175"/>
        <v>969</v>
      </c>
      <c r="B975" s="203"/>
      <c r="C975" s="209"/>
      <c r="D975" s="208"/>
      <c r="E975" s="208"/>
      <c r="F975" s="208"/>
      <c r="G975" s="208"/>
      <c r="H975" s="208"/>
      <c r="I975" s="208"/>
      <c r="J975" s="208"/>
      <c r="K975" s="208"/>
      <c r="L975" s="208"/>
      <c r="M975" s="208"/>
      <c r="N975" s="207" t="str">
        <f>IF(V975="","",IF((VLOOKUP(V975,'Tree height category'!$E$2:$F$77,2,FALSE))=0,"",(VLOOKUP(V975,'Tree height category'!$E$2:$F$77,2,FALSE))))</f>
        <v/>
      </c>
      <c r="O975" s="207" t="str">
        <f>IF(B975="","",(IF('SEB Sheet'!B$11="","",VLOOKUP('SEB Sheet'!B$11,'IBRA %'!A$4:E$385,4,FALSE))))</f>
        <v/>
      </c>
      <c r="P975" s="27"/>
      <c r="Q975" s="136" t="str">
        <f t="shared" si="176"/>
        <v/>
      </c>
      <c r="R975" s="22">
        <f t="shared" si="177"/>
        <v>0</v>
      </c>
      <c r="S975" s="139" t="str">
        <f t="shared" si="178"/>
        <v/>
      </c>
      <c r="T975" s="39" t="str">
        <f t="shared" si="179"/>
        <v/>
      </c>
      <c r="U975" s="137" t="str">
        <f t="shared" si="180"/>
        <v/>
      </c>
      <c r="V975" s="24" t="str">
        <f>IF(B975="","",VLOOKUP(B975,'Tree height category'!$A$2:$E$83,5,FALSE))</f>
        <v/>
      </c>
      <c r="W975" s="137" t="str">
        <f t="shared" si="185"/>
        <v/>
      </c>
      <c r="X975" s="137" t="str">
        <f t="shared" si="186"/>
        <v/>
      </c>
      <c r="Y975" s="23" t="str">
        <f t="shared" si="181"/>
        <v/>
      </c>
      <c r="Z975" s="25" t="str">
        <f t="shared" si="182"/>
        <v/>
      </c>
      <c r="AA975" s="26" t="str">
        <f t="shared" si="183"/>
        <v/>
      </c>
      <c r="AB975" s="221" t="str">
        <f t="shared" si="184"/>
        <v/>
      </c>
      <c r="AC975" s="26" t="str">
        <f>IF(P975="","",('SEB Sheet'!$B$8*(AA975*P975)*(IF(C975="",1,C975))))</f>
        <v/>
      </c>
      <c r="AD975" s="158" t="str">
        <f>IF(P975="","",((AC975/'SEB Sheet'!$B$9*'SEB Sheet'!$B$5/1000*'SEB Sheet'!$B$7*'SEB Sheet'!$B$6))*1.055)</f>
        <v/>
      </c>
      <c r="AE975" s="146"/>
      <c r="AF975" s="146"/>
      <c r="AG975" s="147" t="str">
        <f>IF(B975="","",(VLOOKUP(B975,'Tree height category'!$A$2:$C$83,2,FALSE)))</f>
        <v/>
      </c>
      <c r="AH975" s="148" t="str">
        <f>IF(B975="","",(VLOOKUP(B975,'Tree height category'!$A$2:$C$83,3,FALSE)))</f>
        <v/>
      </c>
      <c r="AI975" s="161"/>
      <c r="AJ975" s="161"/>
      <c r="AK975" s="161"/>
      <c r="AL975" s="162" t="str">
        <f>IF(B975="","",(VLOOKUP(B975,'Tree height category'!$A$2:$G$77,7,FALSE)))</f>
        <v/>
      </c>
      <c r="AM975" s="163"/>
    </row>
    <row r="976" spans="1:39" x14ac:dyDescent="0.25">
      <c r="A976" s="154">
        <f t="shared" si="175"/>
        <v>970</v>
      </c>
      <c r="B976" s="203"/>
      <c r="C976" s="209"/>
      <c r="D976" s="208"/>
      <c r="E976" s="208"/>
      <c r="F976" s="208"/>
      <c r="G976" s="208"/>
      <c r="H976" s="208"/>
      <c r="I976" s="208"/>
      <c r="J976" s="208"/>
      <c r="K976" s="208"/>
      <c r="L976" s="208"/>
      <c r="M976" s="208"/>
      <c r="N976" s="207" t="str">
        <f>IF(V976="","",IF((VLOOKUP(V976,'Tree height category'!$E$2:$F$77,2,FALSE))=0,"",(VLOOKUP(V976,'Tree height category'!$E$2:$F$77,2,FALSE))))</f>
        <v/>
      </c>
      <c r="O976" s="207" t="str">
        <f>IF(B976="","",(IF('SEB Sheet'!B$11="","",VLOOKUP('SEB Sheet'!B$11,'IBRA %'!A$4:E$385,4,FALSE))))</f>
        <v/>
      </c>
      <c r="P976" s="27"/>
      <c r="Q976" s="136" t="str">
        <f t="shared" si="176"/>
        <v/>
      </c>
      <c r="R976" s="22">
        <f t="shared" si="177"/>
        <v>0</v>
      </c>
      <c r="S976" s="139" t="str">
        <f t="shared" si="178"/>
        <v/>
      </c>
      <c r="T976" s="39" t="str">
        <f t="shared" si="179"/>
        <v/>
      </c>
      <c r="U976" s="137" t="str">
        <f t="shared" si="180"/>
        <v/>
      </c>
      <c r="V976" s="24" t="str">
        <f>IF(B976="","",VLOOKUP(B976,'Tree height category'!$A$2:$E$83,5,FALSE))</f>
        <v/>
      </c>
      <c r="W976" s="137" t="str">
        <f t="shared" si="185"/>
        <v/>
      </c>
      <c r="X976" s="137" t="str">
        <f t="shared" si="186"/>
        <v/>
      </c>
      <c r="Y976" s="23" t="str">
        <f t="shared" si="181"/>
        <v/>
      </c>
      <c r="Z976" s="25" t="str">
        <f t="shared" si="182"/>
        <v/>
      </c>
      <c r="AA976" s="26" t="str">
        <f t="shared" si="183"/>
        <v/>
      </c>
      <c r="AB976" s="221" t="str">
        <f t="shared" si="184"/>
        <v/>
      </c>
      <c r="AC976" s="26" t="str">
        <f>IF(P976="","",('SEB Sheet'!$B$8*(AA976*P976)*(IF(C976="",1,C976))))</f>
        <v/>
      </c>
      <c r="AD976" s="158" t="str">
        <f>IF(P976="","",((AC976/'SEB Sheet'!$B$9*'SEB Sheet'!$B$5/1000*'SEB Sheet'!$B$7*'SEB Sheet'!$B$6))*1.055)</f>
        <v/>
      </c>
      <c r="AE976" s="146"/>
      <c r="AF976" s="146"/>
      <c r="AG976" s="147" t="str">
        <f>IF(B976="","",(VLOOKUP(B976,'Tree height category'!$A$2:$C$83,2,FALSE)))</f>
        <v/>
      </c>
      <c r="AH976" s="148" t="str">
        <f>IF(B976="","",(VLOOKUP(B976,'Tree height category'!$A$2:$C$83,3,FALSE)))</f>
        <v/>
      </c>
      <c r="AI976" s="161"/>
      <c r="AJ976" s="161"/>
      <c r="AK976" s="161"/>
      <c r="AL976" s="162" t="str">
        <f>IF(B976="","",(VLOOKUP(B976,'Tree height category'!$A$2:$G$77,7,FALSE)))</f>
        <v/>
      </c>
      <c r="AM976" s="163"/>
    </row>
    <row r="977" spans="1:39" x14ac:dyDescent="0.25">
      <c r="A977" s="154">
        <f t="shared" si="175"/>
        <v>971</v>
      </c>
      <c r="B977" s="203"/>
      <c r="C977" s="209"/>
      <c r="D977" s="208"/>
      <c r="E977" s="208"/>
      <c r="F977" s="208"/>
      <c r="G977" s="208"/>
      <c r="H977" s="208"/>
      <c r="I977" s="208"/>
      <c r="J977" s="208"/>
      <c r="K977" s="208"/>
      <c r="L977" s="208"/>
      <c r="M977" s="208"/>
      <c r="N977" s="207" t="str">
        <f>IF(V977="","",IF((VLOOKUP(V977,'Tree height category'!$E$2:$F$77,2,FALSE))=0,"",(VLOOKUP(V977,'Tree height category'!$E$2:$F$77,2,FALSE))))</f>
        <v/>
      </c>
      <c r="O977" s="207" t="str">
        <f>IF(B977="","",(IF('SEB Sheet'!B$11="","",VLOOKUP('SEB Sheet'!B$11,'IBRA %'!A$4:E$385,4,FALSE))))</f>
        <v/>
      </c>
      <c r="P977" s="27"/>
      <c r="Q977" s="136" t="str">
        <f t="shared" si="176"/>
        <v/>
      </c>
      <c r="R977" s="22">
        <f t="shared" si="177"/>
        <v>0</v>
      </c>
      <c r="S977" s="139" t="str">
        <f t="shared" si="178"/>
        <v/>
      </c>
      <c r="T977" s="39" t="str">
        <f t="shared" si="179"/>
        <v/>
      </c>
      <c r="U977" s="137" t="str">
        <f t="shared" si="180"/>
        <v/>
      </c>
      <c r="V977" s="24" t="str">
        <f>IF(B977="","",VLOOKUP(B977,'Tree height category'!$A$2:$E$83,5,FALSE))</f>
        <v/>
      </c>
      <c r="W977" s="137" t="str">
        <f t="shared" si="185"/>
        <v/>
      </c>
      <c r="X977" s="137" t="str">
        <f t="shared" si="186"/>
        <v/>
      </c>
      <c r="Y977" s="23" t="str">
        <f t="shared" si="181"/>
        <v/>
      </c>
      <c r="Z977" s="25" t="str">
        <f t="shared" si="182"/>
        <v/>
      </c>
      <c r="AA977" s="26" t="str">
        <f t="shared" si="183"/>
        <v/>
      </c>
      <c r="AB977" s="221" t="str">
        <f t="shared" si="184"/>
        <v/>
      </c>
      <c r="AC977" s="26" t="str">
        <f>IF(P977="","",('SEB Sheet'!$B$8*(AA977*P977)*(IF(C977="",1,C977))))</f>
        <v/>
      </c>
      <c r="AD977" s="158" t="str">
        <f>IF(P977="","",((AC977/'SEB Sheet'!$B$9*'SEB Sheet'!$B$5/1000*'SEB Sheet'!$B$7*'SEB Sheet'!$B$6))*1.055)</f>
        <v/>
      </c>
      <c r="AE977" s="146"/>
      <c r="AF977" s="146"/>
      <c r="AG977" s="147" t="str">
        <f>IF(B977="","",(VLOOKUP(B977,'Tree height category'!$A$2:$C$83,2,FALSE)))</f>
        <v/>
      </c>
      <c r="AH977" s="148" t="str">
        <f>IF(B977="","",(VLOOKUP(B977,'Tree height category'!$A$2:$C$83,3,FALSE)))</f>
        <v/>
      </c>
      <c r="AI977" s="161"/>
      <c r="AJ977" s="161"/>
      <c r="AK977" s="161"/>
      <c r="AL977" s="162" t="str">
        <f>IF(B977="","",(VLOOKUP(B977,'Tree height category'!$A$2:$G$77,7,FALSE)))</f>
        <v/>
      </c>
      <c r="AM977" s="163"/>
    </row>
    <row r="978" spans="1:39" x14ac:dyDescent="0.25">
      <c r="A978" s="154">
        <f t="shared" si="175"/>
        <v>972</v>
      </c>
      <c r="B978" s="203"/>
      <c r="C978" s="209"/>
      <c r="D978" s="208"/>
      <c r="E978" s="208"/>
      <c r="F978" s="208"/>
      <c r="G978" s="208"/>
      <c r="H978" s="208"/>
      <c r="I978" s="208"/>
      <c r="J978" s="208"/>
      <c r="K978" s="208"/>
      <c r="L978" s="208"/>
      <c r="M978" s="208"/>
      <c r="N978" s="207" t="str">
        <f>IF(V978="","",IF((VLOOKUP(V978,'Tree height category'!$E$2:$F$77,2,FALSE))=0,"",(VLOOKUP(V978,'Tree height category'!$E$2:$F$77,2,FALSE))))</f>
        <v/>
      </c>
      <c r="O978" s="207" t="str">
        <f>IF(B978="","",(IF('SEB Sheet'!B$11="","",VLOOKUP('SEB Sheet'!B$11,'IBRA %'!A$4:E$385,4,FALSE))))</f>
        <v/>
      </c>
      <c r="P978" s="27"/>
      <c r="Q978" s="136" t="str">
        <f t="shared" si="176"/>
        <v/>
      </c>
      <c r="R978" s="22">
        <f t="shared" si="177"/>
        <v>0</v>
      </c>
      <c r="S978" s="139" t="str">
        <f t="shared" si="178"/>
        <v/>
      </c>
      <c r="T978" s="39" t="str">
        <f t="shared" si="179"/>
        <v/>
      </c>
      <c r="U978" s="137" t="str">
        <f t="shared" si="180"/>
        <v/>
      </c>
      <c r="V978" s="24" t="str">
        <f>IF(B978="","",VLOOKUP(B978,'Tree height category'!$A$2:$E$83,5,FALSE))</f>
        <v/>
      </c>
      <c r="W978" s="137" t="str">
        <f t="shared" si="185"/>
        <v/>
      </c>
      <c r="X978" s="137" t="str">
        <f t="shared" si="186"/>
        <v/>
      </c>
      <c r="Y978" s="23" t="str">
        <f t="shared" si="181"/>
        <v/>
      </c>
      <c r="Z978" s="25" t="str">
        <f t="shared" si="182"/>
        <v/>
      </c>
      <c r="AA978" s="26" t="str">
        <f t="shared" si="183"/>
        <v/>
      </c>
      <c r="AB978" s="221" t="str">
        <f t="shared" si="184"/>
        <v/>
      </c>
      <c r="AC978" s="26" t="str">
        <f>IF(P978="","",('SEB Sheet'!$B$8*(AA978*P978)*(IF(C978="",1,C978))))</f>
        <v/>
      </c>
      <c r="AD978" s="158" t="str">
        <f>IF(P978="","",((AC978/'SEB Sheet'!$B$9*'SEB Sheet'!$B$5/1000*'SEB Sheet'!$B$7*'SEB Sheet'!$B$6))*1.055)</f>
        <v/>
      </c>
      <c r="AE978" s="146"/>
      <c r="AF978" s="146"/>
      <c r="AG978" s="147" t="str">
        <f>IF(B978="","",(VLOOKUP(B978,'Tree height category'!$A$2:$C$83,2,FALSE)))</f>
        <v/>
      </c>
      <c r="AH978" s="148" t="str">
        <f>IF(B978="","",(VLOOKUP(B978,'Tree height category'!$A$2:$C$83,3,FALSE)))</f>
        <v/>
      </c>
      <c r="AI978" s="161"/>
      <c r="AJ978" s="161"/>
      <c r="AK978" s="161"/>
      <c r="AL978" s="162" t="str">
        <f>IF(B978="","",(VLOOKUP(B978,'Tree height category'!$A$2:$G$77,7,FALSE)))</f>
        <v/>
      </c>
      <c r="AM978" s="163"/>
    </row>
    <row r="979" spans="1:39" x14ac:dyDescent="0.25">
      <c r="A979" s="154">
        <f t="shared" si="175"/>
        <v>973</v>
      </c>
      <c r="B979" s="203"/>
      <c r="C979" s="209"/>
      <c r="D979" s="208"/>
      <c r="E979" s="208"/>
      <c r="F979" s="208"/>
      <c r="G979" s="208"/>
      <c r="H979" s="208"/>
      <c r="I979" s="208"/>
      <c r="J979" s="208"/>
      <c r="K979" s="208"/>
      <c r="L979" s="208"/>
      <c r="M979" s="208"/>
      <c r="N979" s="207" t="str">
        <f>IF(V979="","",IF((VLOOKUP(V979,'Tree height category'!$E$2:$F$77,2,FALSE))=0,"",(VLOOKUP(V979,'Tree height category'!$E$2:$F$77,2,FALSE))))</f>
        <v/>
      </c>
      <c r="O979" s="207" t="str">
        <f>IF(B979="","",(IF('SEB Sheet'!B$11="","",VLOOKUP('SEB Sheet'!B$11,'IBRA %'!A$4:E$385,4,FALSE))))</f>
        <v/>
      </c>
      <c r="P979" s="27"/>
      <c r="Q979" s="136" t="str">
        <f t="shared" si="176"/>
        <v/>
      </c>
      <c r="R979" s="22">
        <f t="shared" si="177"/>
        <v>0</v>
      </c>
      <c r="S979" s="139" t="str">
        <f t="shared" si="178"/>
        <v/>
      </c>
      <c r="T979" s="39" t="str">
        <f t="shared" si="179"/>
        <v/>
      </c>
      <c r="U979" s="137" t="str">
        <f t="shared" si="180"/>
        <v/>
      </c>
      <c r="V979" s="24" t="str">
        <f>IF(B979="","",VLOOKUP(B979,'Tree height category'!$A$2:$E$83,5,FALSE))</f>
        <v/>
      </c>
      <c r="W979" s="137" t="str">
        <f t="shared" si="185"/>
        <v/>
      </c>
      <c r="X979" s="137" t="str">
        <f t="shared" si="186"/>
        <v/>
      </c>
      <c r="Y979" s="23" t="str">
        <f t="shared" si="181"/>
        <v/>
      </c>
      <c r="Z979" s="25" t="str">
        <f t="shared" si="182"/>
        <v/>
      </c>
      <c r="AA979" s="26" t="str">
        <f t="shared" si="183"/>
        <v/>
      </c>
      <c r="AB979" s="221" t="str">
        <f t="shared" si="184"/>
        <v/>
      </c>
      <c r="AC979" s="26" t="str">
        <f>IF(P979="","",('SEB Sheet'!$B$8*(AA979*P979)*(IF(C979="",1,C979))))</f>
        <v/>
      </c>
      <c r="AD979" s="158" t="str">
        <f>IF(P979="","",((AC979/'SEB Sheet'!$B$9*'SEB Sheet'!$B$5/1000*'SEB Sheet'!$B$7*'SEB Sheet'!$B$6))*1.055)</f>
        <v/>
      </c>
      <c r="AE979" s="146"/>
      <c r="AF979" s="146"/>
      <c r="AG979" s="147" t="str">
        <f>IF(B979="","",(VLOOKUP(B979,'Tree height category'!$A$2:$C$83,2,FALSE)))</f>
        <v/>
      </c>
      <c r="AH979" s="148" t="str">
        <f>IF(B979="","",(VLOOKUP(B979,'Tree height category'!$A$2:$C$83,3,FALSE)))</f>
        <v/>
      </c>
      <c r="AI979" s="161"/>
      <c r="AJ979" s="161"/>
      <c r="AK979" s="161"/>
      <c r="AL979" s="162" t="str">
        <f>IF(B979="","",(VLOOKUP(B979,'Tree height category'!$A$2:$G$77,7,FALSE)))</f>
        <v/>
      </c>
      <c r="AM979" s="163"/>
    </row>
    <row r="980" spans="1:39" x14ac:dyDescent="0.25">
      <c r="A980" s="154">
        <f t="shared" si="175"/>
        <v>974</v>
      </c>
      <c r="B980" s="203"/>
      <c r="C980" s="209"/>
      <c r="D980" s="208"/>
      <c r="E980" s="208"/>
      <c r="F980" s="208"/>
      <c r="G980" s="208"/>
      <c r="H980" s="208"/>
      <c r="I980" s="208"/>
      <c r="J980" s="208"/>
      <c r="K980" s="208"/>
      <c r="L980" s="208"/>
      <c r="M980" s="208"/>
      <c r="N980" s="207" t="str">
        <f>IF(V980="","",IF((VLOOKUP(V980,'Tree height category'!$E$2:$F$77,2,FALSE))=0,"",(VLOOKUP(V980,'Tree height category'!$E$2:$F$77,2,FALSE))))</f>
        <v/>
      </c>
      <c r="O980" s="207" t="str">
        <f>IF(B980="","",(IF('SEB Sheet'!B$11="","",VLOOKUP('SEB Sheet'!B$11,'IBRA %'!A$4:E$385,4,FALSE))))</f>
        <v/>
      </c>
      <c r="P980" s="27"/>
      <c r="Q980" s="136" t="str">
        <f t="shared" si="176"/>
        <v/>
      </c>
      <c r="R980" s="22">
        <f t="shared" si="177"/>
        <v>0</v>
      </c>
      <c r="S980" s="139" t="str">
        <f t="shared" si="178"/>
        <v/>
      </c>
      <c r="T980" s="39" t="str">
        <f t="shared" si="179"/>
        <v/>
      </c>
      <c r="U980" s="137" t="str">
        <f t="shared" si="180"/>
        <v/>
      </c>
      <c r="V980" s="24" t="str">
        <f>IF(B980="","",VLOOKUP(B980,'Tree height category'!$A$2:$E$83,5,FALSE))</f>
        <v/>
      </c>
      <c r="W980" s="137" t="str">
        <f t="shared" si="185"/>
        <v/>
      </c>
      <c r="X980" s="137" t="str">
        <f t="shared" si="186"/>
        <v/>
      </c>
      <c r="Y980" s="23" t="str">
        <f t="shared" si="181"/>
        <v/>
      </c>
      <c r="Z980" s="25" t="str">
        <f t="shared" si="182"/>
        <v/>
      </c>
      <c r="AA980" s="26" t="str">
        <f t="shared" si="183"/>
        <v/>
      </c>
      <c r="AB980" s="221" t="str">
        <f t="shared" si="184"/>
        <v/>
      </c>
      <c r="AC980" s="26" t="str">
        <f>IF(P980="","",('SEB Sheet'!$B$8*(AA980*P980)*(IF(C980="",1,C980))))</f>
        <v/>
      </c>
      <c r="AD980" s="158" t="str">
        <f>IF(P980="","",((AC980/'SEB Sheet'!$B$9*'SEB Sheet'!$B$5/1000*'SEB Sheet'!$B$7*'SEB Sheet'!$B$6))*1.055)</f>
        <v/>
      </c>
      <c r="AE980" s="146"/>
      <c r="AF980" s="146"/>
      <c r="AG980" s="147" t="str">
        <f>IF(B980="","",(VLOOKUP(B980,'Tree height category'!$A$2:$C$83,2,FALSE)))</f>
        <v/>
      </c>
      <c r="AH980" s="148" t="str">
        <f>IF(B980="","",(VLOOKUP(B980,'Tree height category'!$A$2:$C$83,3,FALSE)))</f>
        <v/>
      </c>
      <c r="AI980" s="161"/>
      <c r="AJ980" s="161"/>
      <c r="AK980" s="161"/>
      <c r="AL980" s="162" t="str">
        <f>IF(B980="","",(VLOOKUP(B980,'Tree height category'!$A$2:$G$77,7,FALSE)))</f>
        <v/>
      </c>
      <c r="AM980" s="163"/>
    </row>
    <row r="981" spans="1:39" x14ac:dyDescent="0.25">
      <c r="A981" s="154">
        <f t="shared" si="175"/>
        <v>975</v>
      </c>
      <c r="B981" s="203"/>
      <c r="C981" s="209"/>
      <c r="D981" s="208"/>
      <c r="E981" s="208"/>
      <c r="F981" s="208"/>
      <c r="G981" s="208"/>
      <c r="H981" s="208"/>
      <c r="I981" s="208"/>
      <c r="J981" s="208"/>
      <c r="K981" s="208"/>
      <c r="L981" s="208"/>
      <c r="M981" s="208"/>
      <c r="N981" s="207" t="str">
        <f>IF(V981="","",IF((VLOOKUP(V981,'Tree height category'!$E$2:$F$77,2,FALSE))=0,"",(VLOOKUP(V981,'Tree height category'!$E$2:$F$77,2,FALSE))))</f>
        <v/>
      </c>
      <c r="O981" s="207" t="str">
        <f>IF(B981="","",(IF('SEB Sheet'!B$11="","",VLOOKUP('SEB Sheet'!B$11,'IBRA %'!A$4:E$385,4,FALSE))))</f>
        <v/>
      </c>
      <c r="P981" s="27"/>
      <c r="Q981" s="136" t="str">
        <f t="shared" si="176"/>
        <v/>
      </c>
      <c r="R981" s="22">
        <f t="shared" si="177"/>
        <v>0</v>
      </c>
      <c r="S981" s="139" t="str">
        <f t="shared" si="178"/>
        <v/>
      </c>
      <c r="T981" s="39" t="str">
        <f t="shared" si="179"/>
        <v/>
      </c>
      <c r="U981" s="137" t="str">
        <f t="shared" si="180"/>
        <v/>
      </c>
      <c r="V981" s="24" t="str">
        <f>IF(B981="","",VLOOKUP(B981,'Tree height category'!$A$2:$E$83,5,FALSE))</f>
        <v/>
      </c>
      <c r="W981" s="137" t="str">
        <f t="shared" si="185"/>
        <v/>
      </c>
      <c r="X981" s="137" t="str">
        <f t="shared" si="186"/>
        <v/>
      </c>
      <c r="Y981" s="23" t="str">
        <f t="shared" si="181"/>
        <v/>
      </c>
      <c r="Z981" s="25" t="str">
        <f t="shared" si="182"/>
        <v/>
      </c>
      <c r="AA981" s="26" t="str">
        <f t="shared" si="183"/>
        <v/>
      </c>
      <c r="AB981" s="221" t="str">
        <f t="shared" si="184"/>
        <v/>
      </c>
      <c r="AC981" s="26" t="str">
        <f>IF(P981="","",('SEB Sheet'!$B$8*(AA981*P981)*(IF(C981="",1,C981))))</f>
        <v/>
      </c>
      <c r="AD981" s="158" t="str">
        <f>IF(P981="","",((AC981/'SEB Sheet'!$B$9*'SEB Sheet'!$B$5/1000*'SEB Sheet'!$B$7*'SEB Sheet'!$B$6))*1.055)</f>
        <v/>
      </c>
      <c r="AE981" s="146"/>
      <c r="AF981" s="146"/>
      <c r="AG981" s="147" t="str">
        <f>IF(B981="","",(VLOOKUP(B981,'Tree height category'!$A$2:$C$83,2,FALSE)))</f>
        <v/>
      </c>
      <c r="AH981" s="148" t="str">
        <f>IF(B981="","",(VLOOKUP(B981,'Tree height category'!$A$2:$C$83,3,FALSE)))</f>
        <v/>
      </c>
      <c r="AI981" s="161"/>
      <c r="AJ981" s="161"/>
      <c r="AK981" s="161"/>
      <c r="AL981" s="162" t="str">
        <f>IF(B981="","",(VLOOKUP(B981,'Tree height category'!$A$2:$G$77,7,FALSE)))</f>
        <v/>
      </c>
      <c r="AM981" s="163"/>
    </row>
    <row r="982" spans="1:39" x14ac:dyDescent="0.25">
      <c r="A982" s="154">
        <f t="shared" si="175"/>
        <v>976</v>
      </c>
      <c r="B982" s="203"/>
      <c r="C982" s="209"/>
      <c r="D982" s="208"/>
      <c r="E982" s="208"/>
      <c r="F982" s="208"/>
      <c r="G982" s="208"/>
      <c r="H982" s="208"/>
      <c r="I982" s="208"/>
      <c r="J982" s="208"/>
      <c r="K982" s="208"/>
      <c r="L982" s="208"/>
      <c r="M982" s="208"/>
      <c r="N982" s="207" t="str">
        <f>IF(V982="","",IF((VLOOKUP(V982,'Tree height category'!$E$2:$F$77,2,FALSE))=0,"",(VLOOKUP(V982,'Tree height category'!$E$2:$F$77,2,FALSE))))</f>
        <v/>
      </c>
      <c r="O982" s="207" t="str">
        <f>IF(B982="","",(IF('SEB Sheet'!B$11="","",VLOOKUP('SEB Sheet'!B$11,'IBRA %'!A$4:E$385,4,FALSE))))</f>
        <v/>
      </c>
      <c r="P982" s="27"/>
      <c r="Q982" s="136" t="str">
        <f t="shared" si="176"/>
        <v/>
      </c>
      <c r="R982" s="22">
        <f t="shared" si="177"/>
        <v>0</v>
      </c>
      <c r="S982" s="139" t="str">
        <f t="shared" si="178"/>
        <v/>
      </c>
      <c r="T982" s="39" t="str">
        <f t="shared" si="179"/>
        <v/>
      </c>
      <c r="U982" s="137" t="str">
        <f t="shared" si="180"/>
        <v/>
      </c>
      <c r="V982" s="24" t="str">
        <f>IF(B982="","",VLOOKUP(B982,'Tree height category'!$A$2:$E$83,5,FALSE))</f>
        <v/>
      </c>
      <c r="W982" s="137" t="str">
        <f t="shared" si="185"/>
        <v/>
      </c>
      <c r="X982" s="137" t="str">
        <f t="shared" si="186"/>
        <v/>
      </c>
      <c r="Y982" s="23" t="str">
        <f t="shared" si="181"/>
        <v/>
      </c>
      <c r="Z982" s="25" t="str">
        <f t="shared" si="182"/>
        <v/>
      </c>
      <c r="AA982" s="26" t="str">
        <f t="shared" si="183"/>
        <v/>
      </c>
      <c r="AB982" s="221" t="str">
        <f t="shared" si="184"/>
        <v/>
      </c>
      <c r="AC982" s="26" t="str">
        <f>IF(P982="","",('SEB Sheet'!$B$8*(AA982*P982)*(IF(C982="",1,C982))))</f>
        <v/>
      </c>
      <c r="AD982" s="158" t="str">
        <f>IF(P982="","",((AC982/'SEB Sheet'!$B$9*'SEB Sheet'!$B$5/1000*'SEB Sheet'!$B$7*'SEB Sheet'!$B$6))*1.055)</f>
        <v/>
      </c>
      <c r="AE982" s="146"/>
      <c r="AF982" s="146"/>
      <c r="AG982" s="147" t="str">
        <f>IF(B982="","",(VLOOKUP(B982,'Tree height category'!$A$2:$C$83,2,FALSE)))</f>
        <v/>
      </c>
      <c r="AH982" s="148" t="str">
        <f>IF(B982="","",(VLOOKUP(B982,'Tree height category'!$A$2:$C$83,3,FALSE)))</f>
        <v/>
      </c>
      <c r="AI982" s="161"/>
      <c r="AJ982" s="161"/>
      <c r="AK982" s="161"/>
      <c r="AL982" s="162" t="str">
        <f>IF(B982="","",(VLOOKUP(B982,'Tree height category'!$A$2:$G$77,7,FALSE)))</f>
        <v/>
      </c>
      <c r="AM982" s="163"/>
    </row>
    <row r="983" spans="1:39" x14ac:dyDescent="0.25">
      <c r="A983" s="154">
        <f t="shared" si="175"/>
        <v>977</v>
      </c>
      <c r="B983" s="203"/>
      <c r="C983" s="209"/>
      <c r="D983" s="208"/>
      <c r="E983" s="208"/>
      <c r="F983" s="208"/>
      <c r="G983" s="208"/>
      <c r="H983" s="208"/>
      <c r="I983" s="208"/>
      <c r="J983" s="208"/>
      <c r="K983" s="208"/>
      <c r="L983" s="208"/>
      <c r="M983" s="208"/>
      <c r="N983" s="207" t="str">
        <f>IF(V983="","",IF((VLOOKUP(V983,'Tree height category'!$E$2:$F$77,2,FALSE))=0,"",(VLOOKUP(V983,'Tree height category'!$E$2:$F$77,2,FALSE))))</f>
        <v/>
      </c>
      <c r="O983" s="207" t="str">
        <f>IF(B983="","",(IF('SEB Sheet'!B$11="","",VLOOKUP('SEB Sheet'!B$11,'IBRA %'!A$4:E$385,4,FALSE))))</f>
        <v/>
      </c>
      <c r="P983" s="27"/>
      <c r="Q983" s="136" t="str">
        <f t="shared" si="176"/>
        <v/>
      </c>
      <c r="R983" s="22">
        <f t="shared" si="177"/>
        <v>0</v>
      </c>
      <c r="S983" s="139" t="str">
        <f t="shared" si="178"/>
        <v/>
      </c>
      <c r="T983" s="39" t="str">
        <f t="shared" si="179"/>
        <v/>
      </c>
      <c r="U983" s="137" t="str">
        <f t="shared" si="180"/>
        <v/>
      </c>
      <c r="V983" s="24" t="str">
        <f>IF(B983="","",VLOOKUP(B983,'Tree height category'!$A$2:$E$83,5,FALSE))</f>
        <v/>
      </c>
      <c r="W983" s="137" t="str">
        <f t="shared" si="185"/>
        <v/>
      </c>
      <c r="X983" s="137" t="str">
        <f t="shared" si="186"/>
        <v/>
      </c>
      <c r="Y983" s="23" t="str">
        <f t="shared" si="181"/>
        <v/>
      </c>
      <c r="Z983" s="25" t="str">
        <f t="shared" si="182"/>
        <v/>
      </c>
      <c r="AA983" s="26" t="str">
        <f t="shared" si="183"/>
        <v/>
      </c>
      <c r="AB983" s="221" t="str">
        <f t="shared" si="184"/>
        <v/>
      </c>
      <c r="AC983" s="26" t="str">
        <f>IF(P983="","",('SEB Sheet'!$B$8*(AA983*P983)*(IF(C983="",1,C983))))</f>
        <v/>
      </c>
      <c r="AD983" s="158" t="str">
        <f>IF(P983="","",((AC983/'SEB Sheet'!$B$9*'SEB Sheet'!$B$5/1000*'SEB Sheet'!$B$7*'SEB Sheet'!$B$6))*1.055)</f>
        <v/>
      </c>
      <c r="AE983" s="146"/>
      <c r="AF983" s="146"/>
      <c r="AG983" s="147" t="str">
        <f>IF(B983="","",(VLOOKUP(B983,'Tree height category'!$A$2:$C$83,2,FALSE)))</f>
        <v/>
      </c>
      <c r="AH983" s="148" t="str">
        <f>IF(B983="","",(VLOOKUP(B983,'Tree height category'!$A$2:$C$83,3,FALSE)))</f>
        <v/>
      </c>
      <c r="AI983" s="161"/>
      <c r="AJ983" s="161"/>
      <c r="AK983" s="161"/>
      <c r="AL983" s="162" t="str">
        <f>IF(B983="","",(VLOOKUP(B983,'Tree height category'!$A$2:$G$77,7,FALSE)))</f>
        <v/>
      </c>
      <c r="AM983" s="163"/>
    </row>
    <row r="984" spans="1:39" x14ac:dyDescent="0.25">
      <c r="A984" s="154">
        <f t="shared" si="175"/>
        <v>978</v>
      </c>
      <c r="B984" s="203"/>
      <c r="C984" s="209"/>
      <c r="D984" s="208"/>
      <c r="E984" s="208"/>
      <c r="F984" s="208"/>
      <c r="G984" s="208"/>
      <c r="H984" s="208"/>
      <c r="I984" s="208"/>
      <c r="J984" s="208"/>
      <c r="K984" s="208"/>
      <c r="L984" s="208"/>
      <c r="M984" s="208"/>
      <c r="N984" s="207" t="str">
        <f>IF(V984="","",IF((VLOOKUP(V984,'Tree height category'!$E$2:$F$77,2,FALSE))=0,"",(VLOOKUP(V984,'Tree height category'!$E$2:$F$77,2,FALSE))))</f>
        <v/>
      </c>
      <c r="O984" s="207" t="str">
        <f>IF(B984="","",(IF('SEB Sheet'!B$11="","",VLOOKUP('SEB Sheet'!B$11,'IBRA %'!A$4:E$385,4,FALSE))))</f>
        <v/>
      </c>
      <c r="P984" s="27"/>
      <c r="Q984" s="136" t="str">
        <f t="shared" si="176"/>
        <v/>
      </c>
      <c r="R984" s="22">
        <f t="shared" si="177"/>
        <v>0</v>
      </c>
      <c r="S984" s="139" t="str">
        <f t="shared" si="178"/>
        <v/>
      </c>
      <c r="T984" s="39" t="str">
        <f t="shared" si="179"/>
        <v/>
      </c>
      <c r="U984" s="137" t="str">
        <f t="shared" si="180"/>
        <v/>
      </c>
      <c r="V984" s="24" t="str">
        <f>IF(B984="","",VLOOKUP(B984,'Tree height category'!$A$2:$E$83,5,FALSE))</f>
        <v/>
      </c>
      <c r="W984" s="137" t="str">
        <f t="shared" si="185"/>
        <v/>
      </c>
      <c r="X984" s="137" t="str">
        <f t="shared" si="186"/>
        <v/>
      </c>
      <c r="Y984" s="23" t="str">
        <f t="shared" si="181"/>
        <v/>
      </c>
      <c r="Z984" s="25" t="str">
        <f t="shared" si="182"/>
        <v/>
      </c>
      <c r="AA984" s="26" t="str">
        <f t="shared" si="183"/>
        <v/>
      </c>
      <c r="AB984" s="221" t="str">
        <f t="shared" si="184"/>
        <v/>
      </c>
      <c r="AC984" s="26" t="str">
        <f>IF(P984="","",('SEB Sheet'!$B$8*(AA984*P984)*(IF(C984="",1,C984))))</f>
        <v/>
      </c>
      <c r="AD984" s="158" t="str">
        <f>IF(P984="","",((AC984/'SEB Sheet'!$B$9*'SEB Sheet'!$B$5/1000*'SEB Sheet'!$B$7*'SEB Sheet'!$B$6))*1.055)</f>
        <v/>
      </c>
      <c r="AE984" s="146"/>
      <c r="AF984" s="146"/>
      <c r="AG984" s="147" t="str">
        <f>IF(B984="","",(VLOOKUP(B984,'Tree height category'!$A$2:$C$83,2,FALSE)))</f>
        <v/>
      </c>
      <c r="AH984" s="148" t="str">
        <f>IF(B984="","",(VLOOKUP(B984,'Tree height category'!$A$2:$C$83,3,FALSE)))</f>
        <v/>
      </c>
      <c r="AI984" s="161"/>
      <c r="AJ984" s="161"/>
      <c r="AK984" s="161"/>
      <c r="AL984" s="162" t="str">
        <f>IF(B984="","",(VLOOKUP(B984,'Tree height category'!$A$2:$G$77,7,FALSE)))</f>
        <v/>
      </c>
      <c r="AM984" s="163"/>
    </row>
    <row r="985" spans="1:39" x14ac:dyDescent="0.25">
      <c r="A985" s="154">
        <f t="shared" si="175"/>
        <v>979</v>
      </c>
      <c r="B985" s="203"/>
      <c r="C985" s="209"/>
      <c r="D985" s="208"/>
      <c r="E985" s="208"/>
      <c r="F985" s="208"/>
      <c r="G985" s="208"/>
      <c r="H985" s="208"/>
      <c r="I985" s="208"/>
      <c r="J985" s="208"/>
      <c r="K985" s="208"/>
      <c r="L985" s="208"/>
      <c r="M985" s="208"/>
      <c r="N985" s="207" t="str">
        <f>IF(V985="","",IF((VLOOKUP(V985,'Tree height category'!$E$2:$F$77,2,FALSE))=0,"",(VLOOKUP(V985,'Tree height category'!$E$2:$F$77,2,FALSE))))</f>
        <v/>
      </c>
      <c r="O985" s="207" t="str">
        <f>IF(B985="","",(IF('SEB Sheet'!B$11="","",VLOOKUP('SEB Sheet'!B$11,'IBRA %'!A$4:E$385,4,FALSE))))</f>
        <v/>
      </c>
      <c r="P985" s="27"/>
      <c r="Q985" s="136" t="str">
        <f t="shared" si="176"/>
        <v/>
      </c>
      <c r="R985" s="22">
        <f t="shared" si="177"/>
        <v>0</v>
      </c>
      <c r="S985" s="139" t="str">
        <f t="shared" si="178"/>
        <v/>
      </c>
      <c r="T985" s="39" t="str">
        <f t="shared" si="179"/>
        <v/>
      </c>
      <c r="U985" s="137" t="str">
        <f t="shared" si="180"/>
        <v/>
      </c>
      <c r="V985" s="24" t="str">
        <f>IF(B985="","",VLOOKUP(B985,'Tree height category'!$A$2:$E$83,5,FALSE))</f>
        <v/>
      </c>
      <c r="W985" s="137" t="str">
        <f t="shared" si="185"/>
        <v/>
      </c>
      <c r="X985" s="137" t="str">
        <f t="shared" si="186"/>
        <v/>
      </c>
      <c r="Y985" s="23" t="str">
        <f t="shared" si="181"/>
        <v/>
      </c>
      <c r="Z985" s="25" t="str">
        <f t="shared" si="182"/>
        <v/>
      </c>
      <c r="AA985" s="26" t="str">
        <f t="shared" si="183"/>
        <v/>
      </c>
      <c r="AB985" s="221" t="str">
        <f t="shared" si="184"/>
        <v/>
      </c>
      <c r="AC985" s="26" t="str">
        <f>IF(P985="","",('SEB Sheet'!$B$8*(AA985*P985)*(IF(C985="",1,C985))))</f>
        <v/>
      </c>
      <c r="AD985" s="158" t="str">
        <f>IF(P985="","",((AC985/'SEB Sheet'!$B$9*'SEB Sheet'!$B$5/1000*'SEB Sheet'!$B$7*'SEB Sheet'!$B$6))*1.055)</f>
        <v/>
      </c>
      <c r="AE985" s="146"/>
      <c r="AF985" s="146"/>
      <c r="AG985" s="147" t="str">
        <f>IF(B985="","",(VLOOKUP(B985,'Tree height category'!$A$2:$C$83,2,FALSE)))</f>
        <v/>
      </c>
      <c r="AH985" s="148" t="str">
        <f>IF(B985="","",(VLOOKUP(B985,'Tree height category'!$A$2:$C$83,3,FALSE)))</f>
        <v/>
      </c>
      <c r="AI985" s="161"/>
      <c r="AJ985" s="161"/>
      <c r="AK985" s="161"/>
      <c r="AL985" s="162" t="str">
        <f>IF(B985="","",(VLOOKUP(B985,'Tree height category'!$A$2:$G$77,7,FALSE)))</f>
        <v/>
      </c>
      <c r="AM985" s="163"/>
    </row>
    <row r="986" spans="1:39" x14ac:dyDescent="0.25">
      <c r="A986" s="154">
        <f t="shared" si="175"/>
        <v>980</v>
      </c>
      <c r="B986" s="203"/>
      <c r="C986" s="209"/>
      <c r="D986" s="208"/>
      <c r="E986" s="208"/>
      <c r="F986" s="208"/>
      <c r="G986" s="208"/>
      <c r="H986" s="208"/>
      <c r="I986" s="208"/>
      <c r="J986" s="208"/>
      <c r="K986" s="208"/>
      <c r="L986" s="208"/>
      <c r="M986" s="208"/>
      <c r="N986" s="207" t="str">
        <f>IF(V986="","",IF((VLOOKUP(V986,'Tree height category'!$E$2:$F$77,2,FALSE))=0,"",(VLOOKUP(V986,'Tree height category'!$E$2:$F$77,2,FALSE))))</f>
        <v/>
      </c>
      <c r="O986" s="207" t="str">
        <f>IF(B986="","",(IF('SEB Sheet'!B$11="","",VLOOKUP('SEB Sheet'!B$11,'IBRA %'!A$4:E$385,4,FALSE))))</f>
        <v/>
      </c>
      <c r="P986" s="27"/>
      <c r="Q986" s="136" t="str">
        <f t="shared" si="176"/>
        <v/>
      </c>
      <c r="R986" s="22">
        <f t="shared" si="177"/>
        <v>0</v>
      </c>
      <c r="S986" s="139" t="str">
        <f t="shared" si="178"/>
        <v/>
      </c>
      <c r="T986" s="39" t="str">
        <f t="shared" si="179"/>
        <v/>
      </c>
      <c r="U986" s="137" t="str">
        <f t="shared" si="180"/>
        <v/>
      </c>
      <c r="V986" s="24" t="str">
        <f>IF(B986="","",VLOOKUP(B986,'Tree height category'!$A$2:$E$83,5,FALSE))</f>
        <v/>
      </c>
      <c r="W986" s="137" t="str">
        <f t="shared" si="185"/>
        <v/>
      </c>
      <c r="X986" s="137" t="str">
        <f t="shared" si="186"/>
        <v/>
      </c>
      <c r="Y986" s="23" t="str">
        <f t="shared" si="181"/>
        <v/>
      </c>
      <c r="Z986" s="25" t="str">
        <f t="shared" si="182"/>
        <v/>
      </c>
      <c r="AA986" s="26" t="str">
        <f t="shared" si="183"/>
        <v/>
      </c>
      <c r="AB986" s="221" t="str">
        <f t="shared" si="184"/>
        <v/>
      </c>
      <c r="AC986" s="26" t="str">
        <f>IF(P986="","",('SEB Sheet'!$B$8*(AA986*P986)*(IF(C986="",1,C986))))</f>
        <v/>
      </c>
      <c r="AD986" s="158" t="str">
        <f>IF(P986="","",((AC986/'SEB Sheet'!$B$9*'SEB Sheet'!$B$5/1000*'SEB Sheet'!$B$7*'SEB Sheet'!$B$6))*1.055)</f>
        <v/>
      </c>
      <c r="AE986" s="146"/>
      <c r="AF986" s="146"/>
      <c r="AG986" s="147" t="str">
        <f>IF(B986="","",(VLOOKUP(B986,'Tree height category'!$A$2:$C$83,2,FALSE)))</f>
        <v/>
      </c>
      <c r="AH986" s="148" t="str">
        <f>IF(B986="","",(VLOOKUP(B986,'Tree height category'!$A$2:$C$83,3,FALSE)))</f>
        <v/>
      </c>
      <c r="AI986" s="161"/>
      <c r="AJ986" s="161"/>
      <c r="AK986" s="161"/>
      <c r="AL986" s="162" t="str">
        <f>IF(B986="","",(VLOOKUP(B986,'Tree height category'!$A$2:$G$77,7,FALSE)))</f>
        <v/>
      </c>
      <c r="AM986" s="163"/>
    </row>
    <row r="987" spans="1:39" x14ac:dyDescent="0.25">
      <c r="A987" s="154">
        <f t="shared" si="175"/>
        <v>981</v>
      </c>
      <c r="B987" s="203"/>
      <c r="C987" s="209"/>
      <c r="D987" s="208"/>
      <c r="E987" s="208"/>
      <c r="F987" s="208"/>
      <c r="G987" s="208"/>
      <c r="H987" s="208"/>
      <c r="I987" s="208"/>
      <c r="J987" s="208"/>
      <c r="K987" s="208"/>
      <c r="L987" s="208"/>
      <c r="M987" s="208"/>
      <c r="N987" s="207" t="str">
        <f>IF(V987="","",IF((VLOOKUP(V987,'Tree height category'!$E$2:$F$77,2,FALSE))=0,"",(VLOOKUP(V987,'Tree height category'!$E$2:$F$77,2,FALSE))))</f>
        <v/>
      </c>
      <c r="O987" s="207" t="str">
        <f>IF(B987="","",(IF('SEB Sheet'!B$11="","",VLOOKUP('SEB Sheet'!B$11,'IBRA %'!A$4:E$385,4,FALSE))))</f>
        <v/>
      </c>
      <c r="P987" s="27"/>
      <c r="Q987" s="136" t="str">
        <f t="shared" si="176"/>
        <v/>
      </c>
      <c r="R987" s="22">
        <f t="shared" si="177"/>
        <v>0</v>
      </c>
      <c r="S987" s="139" t="str">
        <f t="shared" si="178"/>
        <v/>
      </c>
      <c r="T987" s="39" t="str">
        <f t="shared" si="179"/>
        <v/>
      </c>
      <c r="U987" s="137" t="str">
        <f t="shared" si="180"/>
        <v/>
      </c>
      <c r="V987" s="24" t="str">
        <f>IF(B987="","",VLOOKUP(B987,'Tree height category'!$A$2:$E$83,5,FALSE))</f>
        <v/>
      </c>
      <c r="W987" s="137" t="str">
        <f t="shared" si="185"/>
        <v/>
      </c>
      <c r="X987" s="137" t="str">
        <f t="shared" si="186"/>
        <v/>
      </c>
      <c r="Y987" s="23" t="str">
        <f t="shared" si="181"/>
        <v/>
      </c>
      <c r="Z987" s="25" t="str">
        <f t="shared" si="182"/>
        <v/>
      </c>
      <c r="AA987" s="26" t="str">
        <f t="shared" si="183"/>
        <v/>
      </c>
      <c r="AB987" s="221" t="str">
        <f t="shared" si="184"/>
        <v/>
      </c>
      <c r="AC987" s="26" t="str">
        <f>IF(P987="","",('SEB Sheet'!$B$8*(AA987*P987)*(IF(C987="",1,C987))))</f>
        <v/>
      </c>
      <c r="AD987" s="158" t="str">
        <f>IF(P987="","",((AC987/'SEB Sheet'!$B$9*'SEB Sheet'!$B$5/1000*'SEB Sheet'!$B$7*'SEB Sheet'!$B$6))*1.055)</f>
        <v/>
      </c>
      <c r="AE987" s="146"/>
      <c r="AF987" s="146"/>
      <c r="AG987" s="147" t="str">
        <f>IF(B987="","",(VLOOKUP(B987,'Tree height category'!$A$2:$C$83,2,FALSE)))</f>
        <v/>
      </c>
      <c r="AH987" s="148" t="str">
        <f>IF(B987="","",(VLOOKUP(B987,'Tree height category'!$A$2:$C$83,3,FALSE)))</f>
        <v/>
      </c>
      <c r="AI987" s="161"/>
      <c r="AJ987" s="161"/>
      <c r="AK987" s="161"/>
      <c r="AL987" s="162" t="str">
        <f>IF(B987="","",(VLOOKUP(B987,'Tree height category'!$A$2:$G$77,7,FALSE)))</f>
        <v/>
      </c>
      <c r="AM987" s="163"/>
    </row>
    <row r="988" spans="1:39" x14ac:dyDescent="0.25">
      <c r="A988" s="154">
        <f t="shared" si="175"/>
        <v>982</v>
      </c>
      <c r="B988" s="203"/>
      <c r="C988" s="209"/>
      <c r="D988" s="208"/>
      <c r="E988" s="208"/>
      <c r="F988" s="208"/>
      <c r="G988" s="208"/>
      <c r="H988" s="208"/>
      <c r="I988" s="208"/>
      <c r="J988" s="208"/>
      <c r="K988" s="208"/>
      <c r="L988" s="208"/>
      <c r="M988" s="208"/>
      <c r="N988" s="207" t="str">
        <f>IF(V988="","",IF((VLOOKUP(V988,'Tree height category'!$E$2:$F$77,2,FALSE))=0,"",(VLOOKUP(V988,'Tree height category'!$E$2:$F$77,2,FALSE))))</f>
        <v/>
      </c>
      <c r="O988" s="207" t="str">
        <f>IF(B988="","",(IF('SEB Sheet'!B$11="","",VLOOKUP('SEB Sheet'!B$11,'IBRA %'!A$4:E$385,4,FALSE))))</f>
        <v/>
      </c>
      <c r="P988" s="27"/>
      <c r="Q988" s="136" t="str">
        <f t="shared" si="176"/>
        <v/>
      </c>
      <c r="R988" s="22">
        <f t="shared" si="177"/>
        <v>0</v>
      </c>
      <c r="S988" s="139" t="str">
        <f t="shared" si="178"/>
        <v/>
      </c>
      <c r="T988" s="39" t="str">
        <f t="shared" si="179"/>
        <v/>
      </c>
      <c r="U988" s="137" t="str">
        <f t="shared" si="180"/>
        <v/>
      </c>
      <c r="V988" s="24" t="str">
        <f>IF(B988="","",VLOOKUP(B988,'Tree height category'!$A$2:$E$83,5,FALSE))</f>
        <v/>
      </c>
      <c r="W988" s="137" t="str">
        <f t="shared" si="185"/>
        <v/>
      </c>
      <c r="X988" s="137" t="str">
        <f t="shared" si="186"/>
        <v/>
      </c>
      <c r="Y988" s="23" t="str">
        <f t="shared" si="181"/>
        <v/>
      </c>
      <c r="Z988" s="25" t="str">
        <f t="shared" si="182"/>
        <v/>
      </c>
      <c r="AA988" s="26" t="str">
        <f t="shared" si="183"/>
        <v/>
      </c>
      <c r="AB988" s="221" t="str">
        <f t="shared" si="184"/>
        <v/>
      </c>
      <c r="AC988" s="26" t="str">
        <f>IF(P988="","",('SEB Sheet'!$B$8*(AA988*P988)*(IF(C988="",1,C988))))</f>
        <v/>
      </c>
      <c r="AD988" s="158" t="str">
        <f>IF(P988="","",((AC988/'SEB Sheet'!$B$9*'SEB Sheet'!$B$5/1000*'SEB Sheet'!$B$7*'SEB Sheet'!$B$6))*1.055)</f>
        <v/>
      </c>
      <c r="AE988" s="146"/>
      <c r="AF988" s="146"/>
      <c r="AG988" s="147" t="str">
        <f>IF(B988="","",(VLOOKUP(B988,'Tree height category'!$A$2:$C$83,2,FALSE)))</f>
        <v/>
      </c>
      <c r="AH988" s="148" t="str">
        <f>IF(B988="","",(VLOOKUP(B988,'Tree height category'!$A$2:$C$83,3,FALSE)))</f>
        <v/>
      </c>
      <c r="AI988" s="161"/>
      <c r="AJ988" s="161"/>
      <c r="AK988" s="161"/>
      <c r="AL988" s="162" t="str">
        <f>IF(B988="","",(VLOOKUP(B988,'Tree height category'!$A$2:$G$77,7,FALSE)))</f>
        <v/>
      </c>
      <c r="AM988" s="163"/>
    </row>
    <row r="989" spans="1:39" x14ac:dyDescent="0.25">
      <c r="A989" s="154">
        <f t="shared" si="175"/>
        <v>983</v>
      </c>
      <c r="B989" s="203"/>
      <c r="C989" s="209"/>
      <c r="D989" s="208"/>
      <c r="E989" s="208"/>
      <c r="F989" s="208"/>
      <c r="G989" s="208"/>
      <c r="H989" s="208"/>
      <c r="I989" s="208"/>
      <c r="J989" s="208"/>
      <c r="K989" s="208"/>
      <c r="L989" s="208"/>
      <c r="M989" s="208"/>
      <c r="N989" s="207" t="str">
        <f>IF(V989="","",IF((VLOOKUP(V989,'Tree height category'!$E$2:$F$77,2,FALSE))=0,"",(VLOOKUP(V989,'Tree height category'!$E$2:$F$77,2,FALSE))))</f>
        <v/>
      </c>
      <c r="O989" s="207" t="str">
        <f>IF(B989="","",(IF('SEB Sheet'!B$11="","",VLOOKUP('SEB Sheet'!B$11,'IBRA %'!A$4:E$385,4,FALSE))))</f>
        <v/>
      </c>
      <c r="P989" s="27"/>
      <c r="Q989" s="136" t="str">
        <f t="shared" si="176"/>
        <v/>
      </c>
      <c r="R989" s="22">
        <f t="shared" si="177"/>
        <v>0</v>
      </c>
      <c r="S989" s="139" t="str">
        <f t="shared" si="178"/>
        <v/>
      </c>
      <c r="T989" s="39" t="str">
        <f t="shared" si="179"/>
        <v/>
      </c>
      <c r="U989" s="137" t="str">
        <f t="shared" si="180"/>
        <v/>
      </c>
      <c r="V989" s="24" t="str">
        <f>IF(B989="","",VLOOKUP(B989,'Tree height category'!$A$2:$E$83,5,FALSE))</f>
        <v/>
      </c>
      <c r="W989" s="137" t="str">
        <f t="shared" si="185"/>
        <v/>
      </c>
      <c r="X989" s="137" t="str">
        <f t="shared" si="186"/>
        <v/>
      </c>
      <c r="Y989" s="23" t="str">
        <f t="shared" si="181"/>
        <v/>
      </c>
      <c r="Z989" s="25" t="str">
        <f t="shared" si="182"/>
        <v/>
      </c>
      <c r="AA989" s="26" t="str">
        <f t="shared" si="183"/>
        <v/>
      </c>
      <c r="AB989" s="221" t="str">
        <f t="shared" si="184"/>
        <v/>
      </c>
      <c r="AC989" s="26" t="str">
        <f>IF(P989="","",('SEB Sheet'!$B$8*(AA989*P989)*(IF(C989="",1,C989))))</f>
        <v/>
      </c>
      <c r="AD989" s="158" t="str">
        <f>IF(P989="","",((AC989/'SEB Sheet'!$B$9*'SEB Sheet'!$B$5/1000*'SEB Sheet'!$B$7*'SEB Sheet'!$B$6))*1.055)</f>
        <v/>
      </c>
      <c r="AE989" s="146"/>
      <c r="AF989" s="146"/>
      <c r="AG989" s="147" t="str">
        <f>IF(B989="","",(VLOOKUP(B989,'Tree height category'!$A$2:$C$83,2,FALSE)))</f>
        <v/>
      </c>
      <c r="AH989" s="148" t="str">
        <f>IF(B989="","",(VLOOKUP(B989,'Tree height category'!$A$2:$C$83,3,FALSE)))</f>
        <v/>
      </c>
      <c r="AI989" s="161"/>
      <c r="AJ989" s="161"/>
      <c r="AK989" s="161"/>
      <c r="AL989" s="162" t="str">
        <f>IF(B989="","",(VLOOKUP(B989,'Tree height category'!$A$2:$G$77,7,FALSE)))</f>
        <v/>
      </c>
      <c r="AM989" s="163"/>
    </row>
    <row r="990" spans="1:39" x14ac:dyDescent="0.25">
      <c r="A990" s="154">
        <f t="shared" si="175"/>
        <v>984</v>
      </c>
      <c r="B990" s="203"/>
      <c r="C990" s="209"/>
      <c r="D990" s="208"/>
      <c r="E990" s="208"/>
      <c r="F990" s="208"/>
      <c r="G990" s="208"/>
      <c r="H990" s="208"/>
      <c r="I990" s="208"/>
      <c r="J990" s="208"/>
      <c r="K990" s="208"/>
      <c r="L990" s="208"/>
      <c r="M990" s="208"/>
      <c r="N990" s="207" t="str">
        <f>IF(V990="","",IF((VLOOKUP(V990,'Tree height category'!$E$2:$F$77,2,FALSE))=0,"",(VLOOKUP(V990,'Tree height category'!$E$2:$F$77,2,FALSE))))</f>
        <v/>
      </c>
      <c r="O990" s="207" t="str">
        <f>IF(B990="","",(IF('SEB Sheet'!B$11="","",VLOOKUP('SEB Sheet'!B$11,'IBRA %'!A$4:E$385,4,FALSE))))</f>
        <v/>
      </c>
      <c r="P990" s="27"/>
      <c r="Q990" s="136" t="str">
        <f t="shared" si="176"/>
        <v/>
      </c>
      <c r="R990" s="22">
        <f t="shared" si="177"/>
        <v>0</v>
      </c>
      <c r="S990" s="139" t="str">
        <f t="shared" si="178"/>
        <v/>
      </c>
      <c r="T990" s="39" t="str">
        <f t="shared" si="179"/>
        <v/>
      </c>
      <c r="U990" s="137" t="str">
        <f t="shared" si="180"/>
        <v/>
      </c>
      <c r="V990" s="24" t="str">
        <f>IF(B990="","",VLOOKUP(B990,'Tree height category'!$A$2:$E$83,5,FALSE))</f>
        <v/>
      </c>
      <c r="W990" s="137" t="str">
        <f t="shared" si="185"/>
        <v/>
      </c>
      <c r="X990" s="137" t="str">
        <f t="shared" si="186"/>
        <v/>
      </c>
      <c r="Y990" s="23" t="str">
        <f t="shared" si="181"/>
        <v/>
      </c>
      <c r="Z990" s="25" t="str">
        <f t="shared" si="182"/>
        <v/>
      </c>
      <c r="AA990" s="26" t="str">
        <f t="shared" si="183"/>
        <v/>
      </c>
      <c r="AB990" s="221" t="str">
        <f t="shared" si="184"/>
        <v/>
      </c>
      <c r="AC990" s="26" t="str">
        <f>IF(P990="","",('SEB Sheet'!$B$8*(AA990*P990)*(IF(C990="",1,C990))))</f>
        <v/>
      </c>
      <c r="AD990" s="158" t="str">
        <f>IF(P990="","",((AC990/'SEB Sheet'!$B$9*'SEB Sheet'!$B$5/1000*'SEB Sheet'!$B$7*'SEB Sheet'!$B$6))*1.055)</f>
        <v/>
      </c>
      <c r="AE990" s="146"/>
      <c r="AF990" s="146"/>
      <c r="AG990" s="147" t="str">
        <f>IF(B990="","",(VLOOKUP(B990,'Tree height category'!$A$2:$C$83,2,FALSE)))</f>
        <v/>
      </c>
      <c r="AH990" s="148" t="str">
        <f>IF(B990="","",(VLOOKUP(B990,'Tree height category'!$A$2:$C$83,3,FALSE)))</f>
        <v/>
      </c>
      <c r="AI990" s="161"/>
      <c r="AJ990" s="161"/>
      <c r="AK990" s="161"/>
      <c r="AL990" s="162" t="str">
        <f>IF(B990="","",(VLOOKUP(B990,'Tree height category'!$A$2:$G$77,7,FALSE)))</f>
        <v/>
      </c>
      <c r="AM990" s="163"/>
    </row>
    <row r="991" spans="1:39" x14ac:dyDescent="0.25">
      <c r="A991" s="154">
        <f t="shared" si="175"/>
        <v>985</v>
      </c>
      <c r="B991" s="203"/>
      <c r="C991" s="209"/>
      <c r="D991" s="208"/>
      <c r="E991" s="208"/>
      <c r="F991" s="208"/>
      <c r="G991" s="208"/>
      <c r="H991" s="208"/>
      <c r="I991" s="208"/>
      <c r="J991" s="208"/>
      <c r="K991" s="208"/>
      <c r="L991" s="208"/>
      <c r="M991" s="208"/>
      <c r="N991" s="207" t="str">
        <f>IF(V991="","",IF((VLOOKUP(V991,'Tree height category'!$E$2:$F$77,2,FALSE))=0,"",(VLOOKUP(V991,'Tree height category'!$E$2:$F$77,2,FALSE))))</f>
        <v/>
      </c>
      <c r="O991" s="207" t="str">
        <f>IF(B991="","",(IF('SEB Sheet'!B$11="","",VLOOKUP('SEB Sheet'!B$11,'IBRA %'!A$4:E$385,4,FALSE))))</f>
        <v/>
      </c>
      <c r="P991" s="27"/>
      <c r="Q991" s="136" t="str">
        <f t="shared" si="176"/>
        <v/>
      </c>
      <c r="R991" s="22">
        <f t="shared" si="177"/>
        <v>0</v>
      </c>
      <c r="S991" s="139" t="str">
        <f t="shared" si="178"/>
        <v/>
      </c>
      <c r="T991" s="39" t="str">
        <f t="shared" si="179"/>
        <v/>
      </c>
      <c r="U991" s="137" t="str">
        <f t="shared" si="180"/>
        <v/>
      </c>
      <c r="V991" s="24" t="str">
        <f>IF(B991="","",VLOOKUP(B991,'Tree height category'!$A$2:$E$83,5,FALSE))</f>
        <v/>
      </c>
      <c r="W991" s="137" t="str">
        <f t="shared" si="185"/>
        <v/>
      </c>
      <c r="X991" s="137" t="str">
        <f t="shared" si="186"/>
        <v/>
      </c>
      <c r="Y991" s="23" t="str">
        <f t="shared" si="181"/>
        <v/>
      </c>
      <c r="Z991" s="25" t="str">
        <f t="shared" si="182"/>
        <v/>
      </c>
      <c r="AA991" s="26" t="str">
        <f t="shared" si="183"/>
        <v/>
      </c>
      <c r="AB991" s="221" t="str">
        <f t="shared" si="184"/>
        <v/>
      </c>
      <c r="AC991" s="26" t="str">
        <f>IF(P991="","",('SEB Sheet'!$B$8*(AA991*P991)*(IF(C991="",1,C991))))</f>
        <v/>
      </c>
      <c r="AD991" s="158" t="str">
        <f>IF(P991="","",((AC991/'SEB Sheet'!$B$9*'SEB Sheet'!$B$5/1000*'SEB Sheet'!$B$7*'SEB Sheet'!$B$6))*1.055)</f>
        <v/>
      </c>
      <c r="AE991" s="146"/>
      <c r="AF991" s="146"/>
      <c r="AG991" s="147" t="str">
        <f>IF(B991="","",(VLOOKUP(B991,'Tree height category'!$A$2:$C$83,2,FALSE)))</f>
        <v/>
      </c>
      <c r="AH991" s="148" t="str">
        <f>IF(B991="","",(VLOOKUP(B991,'Tree height category'!$A$2:$C$83,3,FALSE)))</f>
        <v/>
      </c>
      <c r="AI991" s="161"/>
      <c r="AJ991" s="161"/>
      <c r="AK991" s="161"/>
      <c r="AL991" s="162" t="str">
        <f>IF(B991="","",(VLOOKUP(B991,'Tree height category'!$A$2:$G$77,7,FALSE)))</f>
        <v/>
      </c>
      <c r="AM991" s="163"/>
    </row>
    <row r="992" spans="1:39" x14ac:dyDescent="0.25">
      <c r="A992" s="154">
        <f t="shared" si="175"/>
        <v>986</v>
      </c>
      <c r="B992" s="203"/>
      <c r="C992" s="209"/>
      <c r="D992" s="208"/>
      <c r="E992" s="208"/>
      <c r="F992" s="208"/>
      <c r="G992" s="208"/>
      <c r="H992" s="208"/>
      <c r="I992" s="208"/>
      <c r="J992" s="208"/>
      <c r="K992" s="208"/>
      <c r="L992" s="208"/>
      <c r="M992" s="208"/>
      <c r="N992" s="207" t="str">
        <f>IF(V992="","",IF((VLOOKUP(V992,'Tree height category'!$E$2:$F$77,2,FALSE))=0,"",(VLOOKUP(V992,'Tree height category'!$E$2:$F$77,2,FALSE))))</f>
        <v/>
      </c>
      <c r="O992" s="207" t="str">
        <f>IF(B992="","",(IF('SEB Sheet'!B$11="","",VLOOKUP('SEB Sheet'!B$11,'IBRA %'!A$4:E$385,4,FALSE))))</f>
        <v/>
      </c>
      <c r="P992" s="27"/>
      <c r="Q992" s="136" t="str">
        <f t="shared" si="176"/>
        <v/>
      </c>
      <c r="R992" s="22">
        <f t="shared" si="177"/>
        <v>0</v>
      </c>
      <c r="S992" s="139" t="str">
        <f t="shared" si="178"/>
        <v/>
      </c>
      <c r="T992" s="39" t="str">
        <f t="shared" si="179"/>
        <v/>
      </c>
      <c r="U992" s="137" t="str">
        <f t="shared" si="180"/>
        <v/>
      </c>
      <c r="V992" s="24" t="str">
        <f>IF(B992="","",VLOOKUP(B992,'Tree height category'!$A$2:$E$83,5,FALSE))</f>
        <v/>
      </c>
      <c r="W992" s="137" t="str">
        <f t="shared" si="185"/>
        <v/>
      </c>
      <c r="X992" s="137" t="str">
        <f t="shared" si="186"/>
        <v/>
      </c>
      <c r="Y992" s="23" t="str">
        <f t="shared" si="181"/>
        <v/>
      </c>
      <c r="Z992" s="25" t="str">
        <f t="shared" si="182"/>
        <v/>
      </c>
      <c r="AA992" s="26" t="str">
        <f t="shared" si="183"/>
        <v/>
      </c>
      <c r="AB992" s="221" t="str">
        <f t="shared" si="184"/>
        <v/>
      </c>
      <c r="AC992" s="26" t="str">
        <f>IF(P992="","",('SEB Sheet'!$B$8*(AA992*P992)*(IF(C992="",1,C992))))</f>
        <v/>
      </c>
      <c r="AD992" s="158" t="str">
        <f>IF(P992="","",((AC992/'SEB Sheet'!$B$9*'SEB Sheet'!$B$5/1000*'SEB Sheet'!$B$7*'SEB Sheet'!$B$6))*1.055)</f>
        <v/>
      </c>
      <c r="AE992" s="146"/>
      <c r="AF992" s="146"/>
      <c r="AG992" s="147" t="str">
        <f>IF(B992="","",(VLOOKUP(B992,'Tree height category'!$A$2:$C$83,2,FALSE)))</f>
        <v/>
      </c>
      <c r="AH992" s="148" t="str">
        <f>IF(B992="","",(VLOOKUP(B992,'Tree height category'!$A$2:$C$83,3,FALSE)))</f>
        <v/>
      </c>
      <c r="AI992" s="161"/>
      <c r="AJ992" s="161"/>
      <c r="AK992" s="161"/>
      <c r="AL992" s="162" t="str">
        <f>IF(B992="","",(VLOOKUP(B992,'Tree height category'!$A$2:$G$77,7,FALSE)))</f>
        <v/>
      </c>
      <c r="AM992" s="163"/>
    </row>
    <row r="993" spans="1:39" x14ac:dyDescent="0.25">
      <c r="A993" s="154">
        <f t="shared" si="175"/>
        <v>987</v>
      </c>
      <c r="B993" s="203"/>
      <c r="C993" s="209"/>
      <c r="D993" s="208"/>
      <c r="E993" s="208"/>
      <c r="F993" s="208"/>
      <c r="G993" s="208"/>
      <c r="H993" s="208"/>
      <c r="I993" s="208"/>
      <c r="J993" s="208"/>
      <c r="K993" s="208"/>
      <c r="L993" s="208"/>
      <c r="M993" s="208"/>
      <c r="N993" s="207" t="str">
        <f>IF(V993="","",IF((VLOOKUP(V993,'Tree height category'!$E$2:$F$77,2,FALSE))=0,"",(VLOOKUP(V993,'Tree height category'!$E$2:$F$77,2,FALSE))))</f>
        <v/>
      </c>
      <c r="O993" s="207" t="str">
        <f>IF(B993="","",(IF('SEB Sheet'!B$11="","",VLOOKUP('SEB Sheet'!B$11,'IBRA %'!A$4:E$385,4,FALSE))))</f>
        <v/>
      </c>
      <c r="P993" s="27"/>
      <c r="Q993" s="136" t="str">
        <f t="shared" si="176"/>
        <v/>
      </c>
      <c r="R993" s="22">
        <f t="shared" si="177"/>
        <v>0</v>
      </c>
      <c r="S993" s="139" t="str">
        <f t="shared" si="178"/>
        <v/>
      </c>
      <c r="T993" s="39" t="str">
        <f t="shared" si="179"/>
        <v/>
      </c>
      <c r="U993" s="137" t="str">
        <f t="shared" si="180"/>
        <v/>
      </c>
      <c r="V993" s="24" t="str">
        <f>IF(B993="","",VLOOKUP(B993,'Tree height category'!$A$2:$E$83,5,FALSE))</f>
        <v/>
      </c>
      <c r="W993" s="137" t="str">
        <f t="shared" si="185"/>
        <v/>
      </c>
      <c r="X993" s="137" t="str">
        <f t="shared" si="186"/>
        <v/>
      </c>
      <c r="Y993" s="23" t="str">
        <f t="shared" si="181"/>
        <v/>
      </c>
      <c r="Z993" s="25" t="str">
        <f t="shared" si="182"/>
        <v/>
      </c>
      <c r="AA993" s="26" t="str">
        <f t="shared" si="183"/>
        <v/>
      </c>
      <c r="AB993" s="221" t="str">
        <f t="shared" si="184"/>
        <v/>
      </c>
      <c r="AC993" s="26" t="str">
        <f>IF(P993="","",('SEB Sheet'!$B$8*(AA993*P993)*(IF(C993="",1,C993))))</f>
        <v/>
      </c>
      <c r="AD993" s="158" t="str">
        <f>IF(P993="","",((AC993/'SEB Sheet'!$B$9*'SEB Sheet'!$B$5/1000*'SEB Sheet'!$B$7*'SEB Sheet'!$B$6))*1.055)</f>
        <v/>
      </c>
      <c r="AE993" s="146"/>
      <c r="AF993" s="146"/>
      <c r="AG993" s="147" t="str">
        <f>IF(B993="","",(VLOOKUP(B993,'Tree height category'!$A$2:$C$83,2,FALSE)))</f>
        <v/>
      </c>
      <c r="AH993" s="148" t="str">
        <f>IF(B993="","",(VLOOKUP(B993,'Tree height category'!$A$2:$C$83,3,FALSE)))</f>
        <v/>
      </c>
      <c r="AI993" s="161"/>
      <c r="AJ993" s="161"/>
      <c r="AK993" s="161"/>
      <c r="AL993" s="162" t="str">
        <f>IF(B993="","",(VLOOKUP(B993,'Tree height category'!$A$2:$G$77,7,FALSE)))</f>
        <v/>
      </c>
      <c r="AM993" s="163"/>
    </row>
    <row r="994" spans="1:39" x14ac:dyDescent="0.25">
      <c r="A994" s="154">
        <f t="shared" si="175"/>
        <v>988</v>
      </c>
      <c r="B994" s="203"/>
      <c r="C994" s="209"/>
      <c r="D994" s="208"/>
      <c r="E994" s="208"/>
      <c r="F994" s="208"/>
      <c r="G994" s="208"/>
      <c r="H994" s="208"/>
      <c r="I994" s="208"/>
      <c r="J994" s="208"/>
      <c r="K994" s="208"/>
      <c r="L994" s="208"/>
      <c r="M994" s="208"/>
      <c r="N994" s="207" t="str">
        <f>IF(V994="","",IF((VLOOKUP(V994,'Tree height category'!$E$2:$F$77,2,FALSE))=0,"",(VLOOKUP(V994,'Tree height category'!$E$2:$F$77,2,FALSE))))</f>
        <v/>
      </c>
      <c r="O994" s="207" t="str">
        <f>IF(B994="","",(IF('SEB Sheet'!B$11="","",VLOOKUP('SEB Sheet'!B$11,'IBRA %'!A$4:E$385,4,FALSE))))</f>
        <v/>
      </c>
      <c r="P994" s="27"/>
      <c r="Q994" s="136" t="str">
        <f t="shared" si="176"/>
        <v/>
      </c>
      <c r="R994" s="22">
        <f t="shared" si="177"/>
        <v>0</v>
      </c>
      <c r="S994" s="139" t="str">
        <f t="shared" si="178"/>
        <v/>
      </c>
      <c r="T994" s="39" t="str">
        <f t="shared" si="179"/>
        <v/>
      </c>
      <c r="U994" s="137" t="str">
        <f t="shared" si="180"/>
        <v/>
      </c>
      <c r="V994" s="24" t="str">
        <f>IF(B994="","",VLOOKUP(B994,'Tree height category'!$A$2:$E$83,5,FALSE))</f>
        <v/>
      </c>
      <c r="W994" s="137" t="str">
        <f t="shared" si="185"/>
        <v/>
      </c>
      <c r="X994" s="137" t="str">
        <f t="shared" si="186"/>
        <v/>
      </c>
      <c r="Y994" s="23" t="str">
        <f t="shared" si="181"/>
        <v/>
      </c>
      <c r="Z994" s="25" t="str">
        <f t="shared" si="182"/>
        <v/>
      </c>
      <c r="AA994" s="26" t="str">
        <f t="shared" si="183"/>
        <v/>
      </c>
      <c r="AB994" s="221" t="str">
        <f t="shared" si="184"/>
        <v/>
      </c>
      <c r="AC994" s="26" t="str">
        <f>IF(P994="","",('SEB Sheet'!$B$8*(AA994*P994)*(IF(C994="",1,C994))))</f>
        <v/>
      </c>
      <c r="AD994" s="158" t="str">
        <f>IF(P994="","",((AC994/'SEB Sheet'!$B$9*'SEB Sheet'!$B$5/1000*'SEB Sheet'!$B$7*'SEB Sheet'!$B$6))*1.055)</f>
        <v/>
      </c>
      <c r="AE994" s="146"/>
      <c r="AF994" s="146"/>
      <c r="AG994" s="147" t="str">
        <f>IF(B994="","",(VLOOKUP(B994,'Tree height category'!$A$2:$C$83,2,FALSE)))</f>
        <v/>
      </c>
      <c r="AH994" s="148" t="str">
        <f>IF(B994="","",(VLOOKUP(B994,'Tree height category'!$A$2:$C$83,3,FALSE)))</f>
        <v/>
      </c>
      <c r="AI994" s="161"/>
      <c r="AJ994" s="161"/>
      <c r="AK994" s="161"/>
      <c r="AL994" s="162" t="str">
        <f>IF(B994="","",(VLOOKUP(B994,'Tree height category'!$A$2:$G$77,7,FALSE)))</f>
        <v/>
      </c>
      <c r="AM994" s="163"/>
    </row>
    <row r="995" spans="1:39" x14ac:dyDescent="0.25">
      <c r="A995" s="154">
        <f t="shared" si="175"/>
        <v>989</v>
      </c>
      <c r="B995" s="203"/>
      <c r="C995" s="209"/>
      <c r="D995" s="208"/>
      <c r="E995" s="208"/>
      <c r="F995" s="208"/>
      <c r="G995" s="208"/>
      <c r="H995" s="208"/>
      <c r="I995" s="208"/>
      <c r="J995" s="208"/>
      <c r="K995" s="208"/>
      <c r="L995" s="208"/>
      <c r="M995" s="208"/>
      <c r="N995" s="207" t="str">
        <f>IF(V995="","",IF((VLOOKUP(V995,'Tree height category'!$E$2:$F$77,2,FALSE))=0,"",(VLOOKUP(V995,'Tree height category'!$E$2:$F$77,2,FALSE))))</f>
        <v/>
      </c>
      <c r="O995" s="207" t="str">
        <f>IF(B995="","",(IF('SEB Sheet'!B$11="","",VLOOKUP('SEB Sheet'!B$11,'IBRA %'!A$4:E$385,4,FALSE))))</f>
        <v/>
      </c>
      <c r="P995" s="27"/>
      <c r="Q995" s="136" t="str">
        <f t="shared" si="176"/>
        <v/>
      </c>
      <c r="R995" s="22">
        <f t="shared" si="177"/>
        <v>0</v>
      </c>
      <c r="S995" s="139" t="str">
        <f t="shared" si="178"/>
        <v/>
      </c>
      <c r="T995" s="39" t="str">
        <f t="shared" si="179"/>
        <v/>
      </c>
      <c r="U995" s="137" t="str">
        <f t="shared" si="180"/>
        <v/>
      </c>
      <c r="V995" s="24" t="str">
        <f>IF(B995="","",VLOOKUP(B995,'Tree height category'!$A$2:$E$83,5,FALSE))</f>
        <v/>
      </c>
      <c r="W995" s="137" t="str">
        <f t="shared" si="185"/>
        <v/>
      </c>
      <c r="X995" s="137" t="str">
        <f t="shared" si="186"/>
        <v/>
      </c>
      <c r="Y995" s="23" t="str">
        <f t="shared" si="181"/>
        <v/>
      </c>
      <c r="Z995" s="25" t="str">
        <f t="shared" si="182"/>
        <v/>
      </c>
      <c r="AA995" s="26" t="str">
        <f t="shared" si="183"/>
        <v/>
      </c>
      <c r="AB995" s="221" t="str">
        <f t="shared" si="184"/>
        <v/>
      </c>
      <c r="AC995" s="26" t="str">
        <f>IF(P995="","",('SEB Sheet'!$B$8*(AA995*P995)*(IF(C995="",1,C995))))</f>
        <v/>
      </c>
      <c r="AD995" s="158" t="str">
        <f>IF(P995="","",((AC995/'SEB Sheet'!$B$9*'SEB Sheet'!$B$5/1000*'SEB Sheet'!$B$7*'SEB Sheet'!$B$6))*1.055)</f>
        <v/>
      </c>
      <c r="AE995" s="146"/>
      <c r="AF995" s="146"/>
      <c r="AG995" s="147" t="str">
        <f>IF(B995="","",(VLOOKUP(B995,'Tree height category'!$A$2:$C$83,2,FALSE)))</f>
        <v/>
      </c>
      <c r="AH995" s="148" t="str">
        <f>IF(B995="","",(VLOOKUP(B995,'Tree height category'!$A$2:$C$83,3,FALSE)))</f>
        <v/>
      </c>
      <c r="AI995" s="161"/>
      <c r="AJ995" s="161"/>
      <c r="AK995" s="161"/>
      <c r="AL995" s="162" t="str">
        <f>IF(B995="","",(VLOOKUP(B995,'Tree height category'!$A$2:$G$77,7,FALSE)))</f>
        <v/>
      </c>
      <c r="AM995" s="163"/>
    </row>
    <row r="996" spans="1:39" x14ac:dyDescent="0.25">
      <c r="A996" s="154">
        <f t="shared" si="175"/>
        <v>990</v>
      </c>
      <c r="B996" s="203"/>
      <c r="C996" s="209"/>
      <c r="D996" s="208"/>
      <c r="E996" s="208"/>
      <c r="F996" s="208"/>
      <c r="G996" s="208"/>
      <c r="H996" s="208"/>
      <c r="I996" s="208"/>
      <c r="J996" s="208"/>
      <c r="K996" s="208"/>
      <c r="L996" s="208"/>
      <c r="M996" s="208"/>
      <c r="N996" s="207" t="str">
        <f>IF(V996="","",IF((VLOOKUP(V996,'Tree height category'!$E$2:$F$77,2,FALSE))=0,"",(VLOOKUP(V996,'Tree height category'!$E$2:$F$77,2,FALSE))))</f>
        <v/>
      </c>
      <c r="O996" s="207" t="str">
        <f>IF(B996="","",(IF('SEB Sheet'!B$11="","",VLOOKUP('SEB Sheet'!B$11,'IBRA %'!A$4:E$385,4,FALSE))))</f>
        <v/>
      </c>
      <c r="P996" s="27"/>
      <c r="Q996" s="136" t="str">
        <f t="shared" si="176"/>
        <v/>
      </c>
      <c r="R996" s="22">
        <f t="shared" si="177"/>
        <v>0</v>
      </c>
      <c r="S996" s="139" t="str">
        <f t="shared" si="178"/>
        <v/>
      </c>
      <c r="T996" s="39" t="str">
        <f t="shared" si="179"/>
        <v/>
      </c>
      <c r="U996" s="137" t="str">
        <f t="shared" si="180"/>
        <v/>
      </c>
      <c r="V996" s="24" t="str">
        <f>IF(B996="","",VLOOKUP(B996,'Tree height category'!$A$2:$E$83,5,FALSE))</f>
        <v/>
      </c>
      <c r="W996" s="137" t="str">
        <f t="shared" si="185"/>
        <v/>
      </c>
      <c r="X996" s="137" t="str">
        <f t="shared" si="186"/>
        <v/>
      </c>
      <c r="Y996" s="23" t="str">
        <f t="shared" si="181"/>
        <v/>
      </c>
      <c r="Z996" s="25" t="str">
        <f t="shared" si="182"/>
        <v/>
      </c>
      <c r="AA996" s="26" t="str">
        <f t="shared" si="183"/>
        <v/>
      </c>
      <c r="AB996" s="221" t="str">
        <f t="shared" si="184"/>
        <v/>
      </c>
      <c r="AC996" s="26" t="str">
        <f>IF(P996="","",('SEB Sheet'!$B$8*(AA996*P996)*(IF(C996="",1,C996))))</f>
        <v/>
      </c>
      <c r="AD996" s="158" t="str">
        <f>IF(P996="","",((AC996/'SEB Sheet'!$B$9*'SEB Sheet'!$B$5/1000*'SEB Sheet'!$B$7*'SEB Sheet'!$B$6))*1.055)</f>
        <v/>
      </c>
      <c r="AE996" s="146"/>
      <c r="AF996" s="146"/>
      <c r="AG996" s="147" t="str">
        <f>IF(B996="","",(VLOOKUP(B996,'Tree height category'!$A$2:$C$83,2,FALSE)))</f>
        <v/>
      </c>
      <c r="AH996" s="148" t="str">
        <f>IF(B996="","",(VLOOKUP(B996,'Tree height category'!$A$2:$C$83,3,FALSE)))</f>
        <v/>
      </c>
      <c r="AI996" s="161"/>
      <c r="AJ996" s="161"/>
      <c r="AK996" s="161"/>
      <c r="AL996" s="162" t="str">
        <f>IF(B996="","",(VLOOKUP(B996,'Tree height category'!$A$2:$G$77,7,FALSE)))</f>
        <v/>
      </c>
      <c r="AM996" s="163"/>
    </row>
    <row r="997" spans="1:39" x14ac:dyDescent="0.25">
      <c r="A997" s="154">
        <f t="shared" si="175"/>
        <v>991</v>
      </c>
      <c r="B997" s="203"/>
      <c r="C997" s="209"/>
      <c r="D997" s="208"/>
      <c r="E997" s="208"/>
      <c r="F997" s="208"/>
      <c r="G997" s="208"/>
      <c r="H997" s="208"/>
      <c r="I997" s="208"/>
      <c r="J997" s="208"/>
      <c r="K997" s="208"/>
      <c r="L997" s="208"/>
      <c r="M997" s="208"/>
      <c r="N997" s="207" t="str">
        <f>IF(V997="","",IF((VLOOKUP(V997,'Tree height category'!$E$2:$F$77,2,FALSE))=0,"",(VLOOKUP(V997,'Tree height category'!$E$2:$F$77,2,FALSE))))</f>
        <v/>
      </c>
      <c r="O997" s="207" t="str">
        <f>IF(B997="","",(IF('SEB Sheet'!B$11="","",VLOOKUP('SEB Sheet'!B$11,'IBRA %'!A$4:E$385,4,FALSE))))</f>
        <v/>
      </c>
      <c r="P997" s="27"/>
      <c r="Q997" s="136" t="str">
        <f t="shared" si="176"/>
        <v/>
      </c>
      <c r="R997" s="22">
        <f t="shared" si="177"/>
        <v>0</v>
      </c>
      <c r="S997" s="139" t="str">
        <f t="shared" si="178"/>
        <v/>
      </c>
      <c r="T997" s="39" t="str">
        <f t="shared" si="179"/>
        <v/>
      </c>
      <c r="U997" s="137" t="str">
        <f t="shared" si="180"/>
        <v/>
      </c>
      <c r="V997" s="24" t="str">
        <f>IF(B997="","",VLOOKUP(B997,'Tree height category'!$A$2:$E$83,5,FALSE))</f>
        <v/>
      </c>
      <c r="W997" s="137" t="str">
        <f t="shared" si="185"/>
        <v/>
      </c>
      <c r="X997" s="137" t="str">
        <f t="shared" si="186"/>
        <v/>
      </c>
      <c r="Y997" s="23" t="str">
        <f t="shared" si="181"/>
        <v/>
      </c>
      <c r="Z997" s="25" t="str">
        <f t="shared" si="182"/>
        <v/>
      </c>
      <c r="AA997" s="26" t="str">
        <f t="shared" si="183"/>
        <v/>
      </c>
      <c r="AB997" s="221" t="str">
        <f t="shared" si="184"/>
        <v/>
      </c>
      <c r="AC997" s="26" t="str">
        <f>IF(P997="","",('SEB Sheet'!$B$8*(AA997*P997)*(IF(C997="",1,C997))))</f>
        <v/>
      </c>
      <c r="AD997" s="158" t="str">
        <f>IF(P997="","",((AC997/'SEB Sheet'!$B$9*'SEB Sheet'!$B$5/1000*'SEB Sheet'!$B$7*'SEB Sheet'!$B$6))*1.055)</f>
        <v/>
      </c>
      <c r="AE997" s="146"/>
      <c r="AF997" s="146"/>
      <c r="AG997" s="147" t="str">
        <f>IF(B997="","",(VLOOKUP(B997,'Tree height category'!$A$2:$C$83,2,FALSE)))</f>
        <v/>
      </c>
      <c r="AH997" s="148" t="str">
        <f>IF(B997="","",(VLOOKUP(B997,'Tree height category'!$A$2:$C$83,3,FALSE)))</f>
        <v/>
      </c>
      <c r="AI997" s="161"/>
      <c r="AJ997" s="161"/>
      <c r="AK997" s="161"/>
      <c r="AL997" s="162" t="str">
        <f>IF(B997="","",(VLOOKUP(B997,'Tree height category'!$A$2:$G$77,7,FALSE)))</f>
        <v/>
      </c>
      <c r="AM997" s="163"/>
    </row>
    <row r="998" spans="1:39" x14ac:dyDescent="0.25">
      <c r="A998" s="154">
        <f t="shared" si="175"/>
        <v>992</v>
      </c>
      <c r="B998" s="203"/>
      <c r="C998" s="209"/>
      <c r="D998" s="208"/>
      <c r="E998" s="208"/>
      <c r="F998" s="208"/>
      <c r="G998" s="208"/>
      <c r="H998" s="208"/>
      <c r="I998" s="208"/>
      <c r="J998" s="208"/>
      <c r="K998" s="208"/>
      <c r="L998" s="208"/>
      <c r="M998" s="208"/>
      <c r="N998" s="207" t="str">
        <f>IF(V998="","",IF((VLOOKUP(V998,'Tree height category'!$E$2:$F$77,2,FALSE))=0,"",(VLOOKUP(V998,'Tree height category'!$E$2:$F$77,2,FALSE))))</f>
        <v/>
      </c>
      <c r="O998" s="207" t="str">
        <f>IF(B998="","",(IF('SEB Sheet'!B$11="","",VLOOKUP('SEB Sheet'!B$11,'IBRA %'!A$4:E$385,4,FALSE))))</f>
        <v/>
      </c>
      <c r="P998" s="27"/>
      <c r="Q998" s="136" t="str">
        <f t="shared" si="176"/>
        <v/>
      </c>
      <c r="R998" s="22">
        <f t="shared" si="177"/>
        <v>0</v>
      </c>
      <c r="S998" s="139" t="str">
        <f t="shared" si="178"/>
        <v/>
      </c>
      <c r="T998" s="39" t="str">
        <f t="shared" si="179"/>
        <v/>
      </c>
      <c r="U998" s="137" t="str">
        <f t="shared" si="180"/>
        <v/>
      </c>
      <c r="V998" s="24" t="str">
        <f>IF(B998="","",VLOOKUP(B998,'Tree height category'!$A$2:$E$83,5,FALSE))</f>
        <v/>
      </c>
      <c r="W998" s="137" t="str">
        <f t="shared" si="185"/>
        <v/>
      </c>
      <c r="X998" s="137" t="str">
        <f t="shared" si="186"/>
        <v/>
      </c>
      <c r="Y998" s="23" t="str">
        <f t="shared" si="181"/>
        <v/>
      </c>
      <c r="Z998" s="25" t="str">
        <f t="shared" si="182"/>
        <v/>
      </c>
      <c r="AA998" s="26" t="str">
        <f t="shared" si="183"/>
        <v/>
      </c>
      <c r="AB998" s="221" t="str">
        <f t="shared" si="184"/>
        <v/>
      </c>
      <c r="AC998" s="26" t="str">
        <f>IF(P998="","",('SEB Sheet'!$B$8*(AA998*P998)*(IF(C998="",1,C998))))</f>
        <v/>
      </c>
      <c r="AD998" s="158" t="str">
        <f>IF(P998="","",((AC998/'SEB Sheet'!$B$9*'SEB Sheet'!$B$5/1000*'SEB Sheet'!$B$7*'SEB Sheet'!$B$6))*1.055)</f>
        <v/>
      </c>
      <c r="AE998" s="146"/>
      <c r="AF998" s="146"/>
      <c r="AG998" s="147" t="str">
        <f>IF(B998="","",(VLOOKUP(B998,'Tree height category'!$A$2:$C$83,2,FALSE)))</f>
        <v/>
      </c>
      <c r="AH998" s="148" t="str">
        <f>IF(B998="","",(VLOOKUP(B998,'Tree height category'!$A$2:$C$83,3,FALSE)))</f>
        <v/>
      </c>
      <c r="AI998" s="161"/>
      <c r="AJ998" s="161"/>
      <c r="AK998" s="161"/>
      <c r="AL998" s="162" t="str">
        <f>IF(B998="","",(VLOOKUP(B998,'Tree height category'!$A$2:$G$77,7,FALSE)))</f>
        <v/>
      </c>
      <c r="AM998" s="163"/>
    </row>
    <row r="999" spans="1:39" x14ac:dyDescent="0.25">
      <c r="A999" s="154">
        <f t="shared" si="175"/>
        <v>993</v>
      </c>
      <c r="B999" s="203"/>
      <c r="C999" s="209"/>
      <c r="D999" s="208"/>
      <c r="E999" s="208"/>
      <c r="F999" s="208"/>
      <c r="G999" s="208"/>
      <c r="H999" s="208"/>
      <c r="I999" s="208"/>
      <c r="J999" s="208"/>
      <c r="K999" s="208"/>
      <c r="L999" s="208"/>
      <c r="M999" s="208"/>
      <c r="N999" s="207" t="str">
        <f>IF(V999="","",IF((VLOOKUP(V999,'Tree height category'!$E$2:$F$77,2,FALSE))=0,"",(VLOOKUP(V999,'Tree height category'!$E$2:$F$77,2,FALSE))))</f>
        <v/>
      </c>
      <c r="O999" s="207" t="str">
        <f>IF(B999="","",(IF('SEB Sheet'!B$11="","",VLOOKUP('SEB Sheet'!B$11,'IBRA %'!A$4:E$385,4,FALSE))))</f>
        <v/>
      </c>
      <c r="P999" s="27"/>
      <c r="Q999" s="136" t="str">
        <f t="shared" si="176"/>
        <v/>
      </c>
      <c r="R999" s="22">
        <f t="shared" si="177"/>
        <v>0</v>
      </c>
      <c r="S999" s="139" t="str">
        <f t="shared" si="178"/>
        <v/>
      </c>
      <c r="T999" s="39" t="str">
        <f t="shared" si="179"/>
        <v/>
      </c>
      <c r="U999" s="137" t="str">
        <f t="shared" si="180"/>
        <v/>
      </c>
      <c r="V999" s="24" t="str">
        <f>IF(B999="","",VLOOKUP(B999,'Tree height category'!$A$2:$E$83,5,FALSE))</f>
        <v/>
      </c>
      <c r="W999" s="137" t="str">
        <f t="shared" si="185"/>
        <v/>
      </c>
      <c r="X999" s="137" t="str">
        <f t="shared" si="186"/>
        <v/>
      </c>
      <c r="Y999" s="23" t="str">
        <f t="shared" si="181"/>
        <v/>
      </c>
      <c r="Z999" s="25" t="str">
        <f t="shared" si="182"/>
        <v/>
      </c>
      <c r="AA999" s="26" t="str">
        <f t="shared" si="183"/>
        <v/>
      </c>
      <c r="AB999" s="221" t="str">
        <f t="shared" si="184"/>
        <v/>
      </c>
      <c r="AC999" s="26" t="str">
        <f>IF(P999="","",('SEB Sheet'!$B$8*(AA999*P999)*(IF(C999="",1,C999))))</f>
        <v/>
      </c>
      <c r="AD999" s="158" t="str">
        <f>IF(P999="","",((AC999/'SEB Sheet'!$B$9*'SEB Sheet'!$B$5/1000*'SEB Sheet'!$B$7*'SEB Sheet'!$B$6))*1.055)</f>
        <v/>
      </c>
      <c r="AE999" s="146"/>
      <c r="AF999" s="146"/>
      <c r="AG999" s="147" t="str">
        <f>IF(B999="","",(VLOOKUP(B999,'Tree height category'!$A$2:$C$83,2,FALSE)))</f>
        <v/>
      </c>
      <c r="AH999" s="148" t="str">
        <f>IF(B999="","",(VLOOKUP(B999,'Tree height category'!$A$2:$C$83,3,FALSE)))</f>
        <v/>
      </c>
      <c r="AI999" s="161"/>
      <c r="AJ999" s="161"/>
      <c r="AK999" s="161"/>
      <c r="AL999" s="162" t="str">
        <f>IF(B999="","",(VLOOKUP(B999,'Tree height category'!$A$2:$G$77,7,FALSE)))</f>
        <v/>
      </c>
      <c r="AM999" s="163"/>
    </row>
    <row r="1000" spans="1:39" x14ac:dyDescent="0.25">
      <c r="A1000" s="154">
        <f t="shared" si="175"/>
        <v>994</v>
      </c>
      <c r="B1000" s="203"/>
      <c r="C1000" s="209"/>
      <c r="D1000" s="208"/>
      <c r="E1000" s="208"/>
      <c r="F1000" s="208"/>
      <c r="G1000" s="208"/>
      <c r="H1000" s="208"/>
      <c r="I1000" s="208"/>
      <c r="J1000" s="208"/>
      <c r="K1000" s="208"/>
      <c r="L1000" s="208"/>
      <c r="M1000" s="208"/>
      <c r="N1000" s="207" t="str">
        <f>IF(V1000="","",IF((VLOOKUP(V1000,'Tree height category'!$E$2:$F$77,2,FALSE))=0,"",(VLOOKUP(V1000,'Tree height category'!$E$2:$F$77,2,FALSE))))</f>
        <v/>
      </c>
      <c r="O1000" s="207" t="str">
        <f>IF(B1000="","",(IF('SEB Sheet'!B$11="","",VLOOKUP('SEB Sheet'!B$11,'IBRA %'!A$4:E$385,4,FALSE))))</f>
        <v/>
      </c>
      <c r="P1000" s="27"/>
      <c r="Q1000" s="136" t="str">
        <f t="shared" si="176"/>
        <v/>
      </c>
      <c r="R1000" s="22">
        <f t="shared" si="177"/>
        <v>0</v>
      </c>
      <c r="S1000" s="139" t="str">
        <f t="shared" si="178"/>
        <v/>
      </c>
      <c r="T1000" s="39" t="str">
        <f t="shared" si="179"/>
        <v/>
      </c>
      <c r="U1000" s="137" t="str">
        <f t="shared" si="180"/>
        <v/>
      </c>
      <c r="V1000" s="24" t="str">
        <f>IF(B1000="","",VLOOKUP(B1000,'Tree height category'!$A$2:$E$83,5,FALSE))</f>
        <v/>
      </c>
      <c r="W1000" s="137" t="str">
        <f t="shared" si="185"/>
        <v/>
      </c>
      <c r="X1000" s="137" t="str">
        <f t="shared" si="186"/>
        <v/>
      </c>
      <c r="Y1000" s="23" t="str">
        <f t="shared" si="181"/>
        <v/>
      </c>
      <c r="Z1000" s="25" t="str">
        <f t="shared" si="182"/>
        <v/>
      </c>
      <c r="AA1000" s="26" t="str">
        <f t="shared" si="183"/>
        <v/>
      </c>
      <c r="AB1000" s="221" t="str">
        <f t="shared" si="184"/>
        <v/>
      </c>
      <c r="AC1000" s="26" t="str">
        <f>IF(P1000="","",('SEB Sheet'!$B$8*(AA1000*P1000)*(IF(C1000="",1,C1000))))</f>
        <v/>
      </c>
      <c r="AD1000" s="158" t="str">
        <f>IF(P1000="","",((AC1000/'SEB Sheet'!$B$9*'SEB Sheet'!$B$5/1000*'SEB Sheet'!$B$7*'SEB Sheet'!$B$6))*1.055)</f>
        <v/>
      </c>
      <c r="AE1000" s="146"/>
      <c r="AF1000" s="146"/>
      <c r="AG1000" s="147" t="str">
        <f>IF(B1000="","",(VLOOKUP(B1000,'Tree height category'!$A$2:$C$83,2,FALSE)))</f>
        <v/>
      </c>
      <c r="AH1000" s="148" t="str">
        <f>IF(B1000="","",(VLOOKUP(B1000,'Tree height category'!$A$2:$C$83,3,FALSE)))</f>
        <v/>
      </c>
      <c r="AI1000" s="161"/>
      <c r="AJ1000" s="161"/>
      <c r="AK1000" s="161"/>
      <c r="AL1000" s="162" t="str">
        <f>IF(B1000="","",(VLOOKUP(B1000,'Tree height category'!$A$2:$G$77,7,FALSE)))</f>
        <v/>
      </c>
      <c r="AM1000" s="163"/>
    </row>
    <row r="1001" spans="1:39" x14ac:dyDescent="0.25">
      <c r="A1001" s="154">
        <f t="shared" ref="A1001:A1006" si="187">A1000+1</f>
        <v>995</v>
      </c>
      <c r="B1001" s="203"/>
      <c r="C1001" s="209"/>
      <c r="D1001" s="208"/>
      <c r="E1001" s="208"/>
      <c r="F1001" s="208"/>
      <c r="G1001" s="208"/>
      <c r="H1001" s="208"/>
      <c r="I1001" s="208"/>
      <c r="J1001" s="208"/>
      <c r="K1001" s="208"/>
      <c r="L1001" s="208"/>
      <c r="M1001" s="208"/>
      <c r="N1001" s="207" t="str">
        <f>IF(V1001="","",IF((VLOOKUP(V1001,'Tree height category'!$E$2:$F$77,2,FALSE))=0,"",(VLOOKUP(V1001,'Tree height category'!$E$2:$F$77,2,FALSE))))</f>
        <v/>
      </c>
      <c r="O1001" s="207" t="str">
        <f>IF(B1001="","",(IF('SEB Sheet'!B$11="","",VLOOKUP('SEB Sheet'!B$11,'IBRA %'!A$4:E$385,4,FALSE))))</f>
        <v/>
      </c>
      <c r="P1001" s="27"/>
      <c r="Q1001" s="136" t="str">
        <f t="shared" si="176"/>
        <v/>
      </c>
      <c r="R1001" s="22">
        <f t="shared" si="177"/>
        <v>0</v>
      </c>
      <c r="S1001" s="139" t="str">
        <f t="shared" si="178"/>
        <v/>
      </c>
      <c r="T1001" s="39" t="str">
        <f t="shared" si="179"/>
        <v/>
      </c>
      <c r="U1001" s="137" t="str">
        <f t="shared" si="180"/>
        <v/>
      </c>
      <c r="V1001" s="24" t="str">
        <f>IF(B1001="","",VLOOKUP(B1001,'Tree height category'!$A$2:$E$83,5,FALSE))</f>
        <v/>
      </c>
      <c r="W1001" s="137" t="str">
        <f t="shared" si="185"/>
        <v/>
      </c>
      <c r="X1001" s="137" t="str">
        <f t="shared" si="186"/>
        <v/>
      </c>
      <c r="Y1001" s="23" t="str">
        <f t="shared" si="181"/>
        <v/>
      </c>
      <c r="Z1001" s="25" t="str">
        <f t="shared" si="182"/>
        <v/>
      </c>
      <c r="AA1001" s="26" t="str">
        <f t="shared" si="183"/>
        <v/>
      </c>
      <c r="AB1001" s="221" t="str">
        <f t="shared" si="184"/>
        <v/>
      </c>
      <c r="AC1001" s="26" t="str">
        <f>IF(P1001="","",('SEB Sheet'!$B$8*(AA1001*P1001)*(IF(C1001="",1,C1001))))</f>
        <v/>
      </c>
      <c r="AD1001" s="158" t="str">
        <f>IF(P1001="","",((AC1001/'SEB Sheet'!$B$9*'SEB Sheet'!$B$5/1000*'SEB Sheet'!$B$7*'SEB Sheet'!$B$6))*1.055)</f>
        <v/>
      </c>
      <c r="AE1001" s="146"/>
      <c r="AF1001" s="146"/>
      <c r="AG1001" s="147" t="str">
        <f>IF(B1001="","",(VLOOKUP(B1001,'Tree height category'!$A$2:$C$83,2,FALSE)))</f>
        <v/>
      </c>
      <c r="AH1001" s="148" t="str">
        <f>IF(B1001="","",(VLOOKUP(B1001,'Tree height category'!$A$2:$C$83,3,FALSE)))</f>
        <v/>
      </c>
      <c r="AI1001" s="161"/>
      <c r="AJ1001" s="161"/>
      <c r="AK1001" s="161"/>
      <c r="AL1001" s="162" t="str">
        <f>IF(B1001="","",(VLOOKUP(B1001,'Tree height category'!$A$2:$G$77,7,FALSE)))</f>
        <v/>
      </c>
      <c r="AM1001" s="163"/>
    </row>
    <row r="1002" spans="1:39" x14ac:dyDescent="0.25">
      <c r="A1002" s="154">
        <f t="shared" si="187"/>
        <v>996</v>
      </c>
      <c r="B1002" s="203"/>
      <c r="C1002" s="209"/>
      <c r="D1002" s="208"/>
      <c r="E1002" s="208"/>
      <c r="F1002" s="208"/>
      <c r="G1002" s="208"/>
      <c r="H1002" s="208"/>
      <c r="I1002" s="208"/>
      <c r="J1002" s="208"/>
      <c r="K1002" s="208"/>
      <c r="L1002" s="208"/>
      <c r="M1002" s="208"/>
      <c r="N1002" s="207" t="str">
        <f>IF(V1002="","",IF((VLOOKUP(V1002,'Tree height category'!$E$2:$F$77,2,FALSE))=0,"",(VLOOKUP(V1002,'Tree height category'!$E$2:$F$77,2,FALSE))))</f>
        <v/>
      </c>
      <c r="O1002" s="207" t="str">
        <f>IF(B1002="","",(IF('SEB Sheet'!B$11="","",VLOOKUP('SEB Sheet'!B$11,'IBRA %'!A$4:E$385,4,FALSE))))</f>
        <v/>
      </c>
      <c r="P1002" s="27"/>
      <c r="Q1002" s="136" t="str">
        <f t="shared" si="176"/>
        <v/>
      </c>
      <c r="R1002" s="22">
        <f t="shared" si="177"/>
        <v>0</v>
      </c>
      <c r="S1002" s="139" t="str">
        <f t="shared" si="178"/>
        <v/>
      </c>
      <c r="T1002" s="39" t="str">
        <f t="shared" si="179"/>
        <v/>
      </c>
      <c r="U1002" s="137" t="str">
        <f t="shared" si="180"/>
        <v/>
      </c>
      <c r="V1002" s="24" t="str">
        <f>IF(B1002="","",VLOOKUP(B1002,'Tree height category'!$A$2:$E$83,5,FALSE))</f>
        <v/>
      </c>
      <c r="W1002" s="137" t="str">
        <f t="shared" si="185"/>
        <v/>
      </c>
      <c r="X1002" s="137" t="str">
        <f t="shared" si="186"/>
        <v/>
      </c>
      <c r="Y1002" s="23" t="str">
        <f t="shared" si="181"/>
        <v/>
      </c>
      <c r="Z1002" s="25" t="str">
        <f t="shared" si="182"/>
        <v/>
      </c>
      <c r="AA1002" s="26" t="str">
        <f t="shared" si="183"/>
        <v/>
      </c>
      <c r="AB1002" s="221" t="str">
        <f t="shared" si="184"/>
        <v/>
      </c>
      <c r="AC1002" s="26" t="str">
        <f>IF(P1002="","",('SEB Sheet'!$B$8*(AA1002*P1002)*(IF(C1002="",1,C1002))))</f>
        <v/>
      </c>
      <c r="AD1002" s="158" t="str">
        <f>IF(P1002="","",((AC1002/'SEB Sheet'!$B$9*'SEB Sheet'!$B$5/1000*'SEB Sheet'!$B$7*'SEB Sheet'!$B$6))*1.055)</f>
        <v/>
      </c>
      <c r="AE1002" s="146"/>
      <c r="AF1002" s="146"/>
      <c r="AG1002" s="147" t="str">
        <f>IF(B1002="","",(VLOOKUP(B1002,'Tree height category'!$A$2:$C$83,2,FALSE)))</f>
        <v/>
      </c>
      <c r="AH1002" s="148" t="str">
        <f>IF(B1002="","",(VLOOKUP(B1002,'Tree height category'!$A$2:$C$83,3,FALSE)))</f>
        <v/>
      </c>
      <c r="AI1002" s="161"/>
      <c r="AJ1002" s="161"/>
      <c r="AK1002" s="161"/>
      <c r="AL1002" s="162" t="str">
        <f>IF(B1002="","",(VLOOKUP(B1002,'Tree height category'!$A$2:$G$77,7,FALSE)))</f>
        <v/>
      </c>
      <c r="AM1002" s="163"/>
    </row>
    <row r="1003" spans="1:39" x14ac:dyDescent="0.25">
      <c r="A1003" s="154">
        <f t="shared" si="187"/>
        <v>997</v>
      </c>
      <c r="B1003" s="203"/>
      <c r="C1003" s="209"/>
      <c r="D1003" s="208"/>
      <c r="E1003" s="208"/>
      <c r="F1003" s="208"/>
      <c r="G1003" s="208"/>
      <c r="H1003" s="208"/>
      <c r="I1003" s="208"/>
      <c r="J1003" s="208"/>
      <c r="K1003" s="208"/>
      <c r="L1003" s="208"/>
      <c r="M1003" s="208"/>
      <c r="N1003" s="207" t="str">
        <f>IF(V1003="","",IF((VLOOKUP(V1003,'Tree height category'!$E$2:$F$77,2,FALSE))=0,"",(VLOOKUP(V1003,'Tree height category'!$E$2:$F$77,2,FALSE))))</f>
        <v/>
      </c>
      <c r="O1003" s="207" t="str">
        <f>IF(B1003="","",(IF('SEB Sheet'!B$11="","",VLOOKUP('SEB Sheet'!B$11,'IBRA %'!A$4:E$385,4,FALSE))))</f>
        <v/>
      </c>
      <c r="P1003" s="27"/>
      <c r="Q1003" s="136" t="str">
        <f t="shared" si="176"/>
        <v/>
      </c>
      <c r="R1003" s="22">
        <f t="shared" si="177"/>
        <v>0</v>
      </c>
      <c r="S1003" s="139" t="str">
        <f t="shared" si="178"/>
        <v/>
      </c>
      <c r="T1003" s="39" t="str">
        <f t="shared" si="179"/>
        <v/>
      </c>
      <c r="U1003" s="137" t="str">
        <f t="shared" si="180"/>
        <v/>
      </c>
      <c r="V1003" s="24" t="str">
        <f>IF(B1003="","",VLOOKUP(B1003,'Tree height category'!$A$2:$E$83,5,FALSE))</f>
        <v/>
      </c>
      <c r="W1003" s="137" t="str">
        <f t="shared" si="185"/>
        <v/>
      </c>
      <c r="X1003" s="137" t="str">
        <f t="shared" si="186"/>
        <v/>
      </c>
      <c r="Y1003" s="23" t="str">
        <f t="shared" si="181"/>
        <v/>
      </c>
      <c r="Z1003" s="25" t="str">
        <f t="shared" si="182"/>
        <v/>
      </c>
      <c r="AA1003" s="26" t="str">
        <f t="shared" si="183"/>
        <v/>
      </c>
      <c r="AB1003" s="221" t="str">
        <f t="shared" si="184"/>
        <v/>
      </c>
      <c r="AC1003" s="26" t="str">
        <f>IF(P1003="","",('SEB Sheet'!$B$8*(AA1003*P1003)*(IF(C1003="",1,C1003))))</f>
        <v/>
      </c>
      <c r="AD1003" s="158" t="str">
        <f>IF(P1003="","",((AC1003/'SEB Sheet'!$B$9*'SEB Sheet'!$B$5/1000*'SEB Sheet'!$B$7*'SEB Sheet'!$B$6))*1.055)</f>
        <v/>
      </c>
      <c r="AE1003" s="146"/>
      <c r="AF1003" s="146"/>
      <c r="AG1003" s="147" t="str">
        <f>IF(B1003="","",(VLOOKUP(B1003,'Tree height category'!$A$2:$C$83,2,FALSE)))</f>
        <v/>
      </c>
      <c r="AH1003" s="148" t="str">
        <f>IF(B1003="","",(VLOOKUP(B1003,'Tree height category'!$A$2:$C$83,3,FALSE)))</f>
        <v/>
      </c>
      <c r="AI1003" s="161"/>
      <c r="AJ1003" s="161"/>
      <c r="AK1003" s="161"/>
      <c r="AL1003" s="162" t="str">
        <f>IF(B1003="","",(VLOOKUP(B1003,'Tree height category'!$A$2:$G$77,7,FALSE)))</f>
        <v/>
      </c>
      <c r="AM1003" s="163"/>
    </row>
    <row r="1004" spans="1:39" x14ac:dyDescent="0.25">
      <c r="A1004" s="154">
        <f t="shared" si="187"/>
        <v>998</v>
      </c>
      <c r="B1004" s="203"/>
      <c r="C1004" s="209"/>
      <c r="D1004" s="208"/>
      <c r="E1004" s="208"/>
      <c r="F1004" s="208"/>
      <c r="G1004" s="208"/>
      <c r="H1004" s="208"/>
      <c r="I1004" s="208"/>
      <c r="J1004" s="208"/>
      <c r="K1004" s="208"/>
      <c r="L1004" s="208"/>
      <c r="M1004" s="208"/>
      <c r="N1004" s="207" t="str">
        <f>IF(V1004="","",IF((VLOOKUP(V1004,'Tree height category'!$E$2:$F$77,2,FALSE))=0,"",(VLOOKUP(V1004,'Tree height category'!$E$2:$F$77,2,FALSE))))</f>
        <v/>
      </c>
      <c r="O1004" s="207" t="str">
        <f>IF(B1004="","",(IF('SEB Sheet'!B$11="","",VLOOKUP('SEB Sheet'!B$11,'IBRA %'!A$4:E$385,4,FALSE))))</f>
        <v/>
      </c>
      <c r="P1004" s="27"/>
      <c r="Q1004" s="136" t="str">
        <f t="shared" si="176"/>
        <v/>
      </c>
      <c r="R1004" s="22">
        <f t="shared" si="177"/>
        <v>0</v>
      </c>
      <c r="S1004" s="139" t="str">
        <f t="shared" si="178"/>
        <v/>
      </c>
      <c r="T1004" s="39" t="str">
        <f t="shared" si="179"/>
        <v/>
      </c>
      <c r="U1004" s="137" t="str">
        <f t="shared" si="180"/>
        <v/>
      </c>
      <c r="V1004" s="24" t="str">
        <f>IF(B1004="","",VLOOKUP(B1004,'Tree height category'!$A$2:$E$83,5,FALSE))</f>
        <v/>
      </c>
      <c r="W1004" s="137" t="str">
        <f t="shared" si="185"/>
        <v/>
      </c>
      <c r="X1004" s="137" t="str">
        <f t="shared" si="186"/>
        <v/>
      </c>
      <c r="Y1004" s="23" t="str">
        <f t="shared" si="181"/>
        <v/>
      </c>
      <c r="Z1004" s="25" t="str">
        <f t="shared" si="182"/>
        <v/>
      </c>
      <c r="AA1004" s="26" t="str">
        <f t="shared" si="183"/>
        <v/>
      </c>
      <c r="AB1004" s="221" t="str">
        <f t="shared" si="184"/>
        <v/>
      </c>
      <c r="AC1004" s="26" t="str">
        <f>IF(P1004="","",('SEB Sheet'!$B$8*(AA1004*P1004)*(IF(C1004="",1,C1004))))</f>
        <v/>
      </c>
      <c r="AD1004" s="158" t="str">
        <f>IF(P1004="","",((AC1004/'SEB Sheet'!$B$9*'SEB Sheet'!$B$5/1000*'SEB Sheet'!$B$7*'SEB Sheet'!$B$6))*1.055)</f>
        <v/>
      </c>
      <c r="AE1004" s="146"/>
      <c r="AF1004" s="146"/>
      <c r="AG1004" s="147" t="str">
        <f>IF(B1004="","",(VLOOKUP(B1004,'Tree height category'!$A$2:$C$83,2,FALSE)))</f>
        <v/>
      </c>
      <c r="AH1004" s="148" t="str">
        <f>IF(B1004="","",(VLOOKUP(B1004,'Tree height category'!$A$2:$C$83,3,FALSE)))</f>
        <v/>
      </c>
      <c r="AI1004" s="161"/>
      <c r="AJ1004" s="161"/>
      <c r="AK1004" s="161"/>
      <c r="AL1004" s="162" t="str">
        <f>IF(B1004="","",(VLOOKUP(B1004,'Tree height category'!$A$2:$G$77,7,FALSE)))</f>
        <v/>
      </c>
      <c r="AM1004" s="163"/>
    </row>
    <row r="1005" spans="1:39" x14ac:dyDescent="0.25">
      <c r="A1005" s="154">
        <f t="shared" si="187"/>
        <v>999</v>
      </c>
      <c r="B1005" s="203"/>
      <c r="C1005" s="209"/>
      <c r="D1005" s="208"/>
      <c r="E1005" s="208"/>
      <c r="F1005" s="208"/>
      <c r="G1005" s="208"/>
      <c r="H1005" s="208"/>
      <c r="I1005" s="208"/>
      <c r="J1005" s="208"/>
      <c r="K1005" s="208"/>
      <c r="L1005" s="208"/>
      <c r="M1005" s="208"/>
      <c r="N1005" s="207" t="str">
        <f>IF(V1005="","",IF((VLOOKUP(V1005,'Tree height category'!$E$2:$F$77,2,FALSE))=0,"",(VLOOKUP(V1005,'Tree height category'!$E$2:$F$77,2,FALSE))))</f>
        <v/>
      </c>
      <c r="O1005" s="207" t="str">
        <f>IF(B1005="","",(IF('SEB Sheet'!B$11="","",VLOOKUP('SEB Sheet'!B$11,'IBRA %'!A$4:E$385,4,FALSE))))</f>
        <v/>
      </c>
      <c r="P1005" s="27"/>
      <c r="Q1005" s="136" t="str">
        <f t="shared" si="176"/>
        <v/>
      </c>
      <c r="R1005" s="22">
        <f t="shared" si="177"/>
        <v>0</v>
      </c>
      <c r="S1005" s="139" t="str">
        <f t="shared" si="178"/>
        <v/>
      </c>
      <c r="T1005" s="39" t="str">
        <f t="shared" si="179"/>
        <v/>
      </c>
      <c r="U1005" s="137" t="str">
        <f t="shared" si="180"/>
        <v/>
      </c>
      <c r="V1005" s="24" t="str">
        <f>IF(B1005="","",VLOOKUP(B1005,'Tree height category'!$A$2:$E$83,5,FALSE))</f>
        <v/>
      </c>
      <c r="W1005" s="137" t="str">
        <f t="shared" si="185"/>
        <v/>
      </c>
      <c r="X1005" s="137" t="str">
        <f t="shared" si="186"/>
        <v/>
      </c>
      <c r="Y1005" s="23" t="str">
        <f t="shared" si="181"/>
        <v/>
      </c>
      <c r="Z1005" s="25" t="str">
        <f t="shared" si="182"/>
        <v/>
      </c>
      <c r="AA1005" s="26" t="str">
        <f t="shared" si="183"/>
        <v/>
      </c>
      <c r="AB1005" s="221" t="str">
        <f t="shared" si="184"/>
        <v/>
      </c>
      <c r="AC1005" s="26" t="str">
        <f>IF(P1005="","",('SEB Sheet'!$B$8*(AA1005*P1005)*(IF(C1005="",1,C1005))))</f>
        <v/>
      </c>
      <c r="AD1005" s="158" t="str">
        <f>IF(P1005="","",((AC1005/'SEB Sheet'!$B$9*'SEB Sheet'!$B$5/1000*'SEB Sheet'!$B$7*'SEB Sheet'!$B$6))*1.055)</f>
        <v/>
      </c>
      <c r="AE1005" s="146"/>
      <c r="AF1005" s="146"/>
      <c r="AG1005" s="147" t="str">
        <f>IF(B1005="","",(VLOOKUP(B1005,'Tree height category'!$A$2:$C$83,2,FALSE)))</f>
        <v/>
      </c>
      <c r="AH1005" s="148" t="str">
        <f>IF(B1005="","",(VLOOKUP(B1005,'Tree height category'!$A$2:$C$83,3,FALSE)))</f>
        <v/>
      </c>
      <c r="AI1005" s="161"/>
      <c r="AJ1005" s="161"/>
      <c r="AK1005" s="161"/>
      <c r="AL1005" s="162" t="str">
        <f>IF(B1005="","",(VLOOKUP(B1005,'Tree height category'!$A$2:$G$77,7,FALSE)))</f>
        <v/>
      </c>
      <c r="AM1005" s="163"/>
    </row>
    <row r="1006" spans="1:39" x14ac:dyDescent="0.25">
      <c r="A1006" s="155">
        <f t="shared" si="187"/>
        <v>1000</v>
      </c>
      <c r="B1006" s="203"/>
      <c r="C1006" s="209"/>
      <c r="D1006" s="208"/>
      <c r="E1006" s="208"/>
      <c r="F1006" s="208"/>
      <c r="G1006" s="208"/>
      <c r="H1006" s="208"/>
      <c r="I1006" s="208"/>
      <c r="J1006" s="208"/>
      <c r="K1006" s="208"/>
      <c r="L1006" s="208"/>
      <c r="M1006" s="208"/>
      <c r="N1006" s="207" t="str">
        <f>IF(V1006="","",IF((VLOOKUP(V1006,'Tree height category'!$E$2:$F$77,2,FALSE))=0,"",(VLOOKUP(V1006,'Tree height category'!$E$2:$F$77,2,FALSE))))</f>
        <v/>
      </c>
      <c r="O1006" s="207" t="str">
        <f>IF(B1006="","",(IF('SEB Sheet'!B$11="","",VLOOKUP('SEB Sheet'!B$11,'IBRA %'!A$4:E$385,4,FALSE))))</f>
        <v/>
      </c>
      <c r="P1006" s="27"/>
      <c r="Q1006" s="136" t="str">
        <f t="shared" si="176"/>
        <v/>
      </c>
      <c r="R1006" s="22">
        <f t="shared" si="177"/>
        <v>0</v>
      </c>
      <c r="S1006" s="139" t="str">
        <f t="shared" si="178"/>
        <v/>
      </c>
      <c r="T1006" s="39" t="str">
        <f t="shared" si="179"/>
        <v/>
      </c>
      <c r="U1006" s="137" t="str">
        <f t="shared" si="180"/>
        <v/>
      </c>
      <c r="V1006" s="24" t="str">
        <f>IF(B1006="","",VLOOKUP(B1006,'Tree height category'!$A$2:$E$83,5,FALSE))</f>
        <v/>
      </c>
      <c r="W1006" s="137" t="str">
        <f t="shared" si="185"/>
        <v/>
      </c>
      <c r="X1006" s="137" t="str">
        <f t="shared" si="186"/>
        <v/>
      </c>
      <c r="Y1006" s="23" t="str">
        <f t="shared" si="181"/>
        <v/>
      </c>
      <c r="Z1006" s="25" t="str">
        <f t="shared" si="182"/>
        <v/>
      </c>
      <c r="AA1006" s="26" t="str">
        <f t="shared" si="183"/>
        <v/>
      </c>
      <c r="AB1006" s="221" t="str">
        <f t="shared" si="184"/>
        <v/>
      </c>
      <c r="AC1006" s="26" t="str">
        <f>IF(P1006="","",('SEB Sheet'!$B$8*(AA1006*P1006)*(IF(C1006="",1,C1006))))</f>
        <v/>
      </c>
      <c r="AD1006" s="158" t="str">
        <f>IF(P1006="","",((AC1006/'SEB Sheet'!$B$9*'SEB Sheet'!$B$5/1000*'SEB Sheet'!$B$7*'SEB Sheet'!$B$6))*1.055)</f>
        <v/>
      </c>
      <c r="AE1006" s="146"/>
      <c r="AF1006" s="146"/>
      <c r="AG1006" s="147" t="str">
        <f>IF(B1006="","",(VLOOKUP(B1006,'Tree height category'!$A$2:$C$83,2,FALSE)))</f>
        <v/>
      </c>
      <c r="AH1006" s="148" t="str">
        <f>IF(B1006="","",(VLOOKUP(B1006,'Tree height category'!$A$2:$C$83,3,FALSE)))</f>
        <v/>
      </c>
      <c r="AI1006" s="161"/>
      <c r="AJ1006" s="161"/>
      <c r="AK1006" s="161"/>
      <c r="AL1006" s="162" t="str">
        <f>IF(B1006="","",(VLOOKUP(B1006,'Tree height category'!$A$2:$G$77,7,FALSE)))</f>
        <v/>
      </c>
      <c r="AM1006" s="163"/>
    </row>
    <row r="1007" spans="1:39" x14ac:dyDescent="0.25">
      <c r="Q1007" s="29"/>
      <c r="S1007" s="38"/>
      <c r="T1007" s="138"/>
      <c r="U1007" s="29"/>
      <c r="W1007" s="29"/>
      <c r="X1007" s="29"/>
      <c r="AD1007" s="159"/>
    </row>
    <row r="1008" spans="1:39" x14ac:dyDescent="0.25">
      <c r="Q1008" s="29"/>
      <c r="S1008" s="38"/>
      <c r="T1008" s="138"/>
      <c r="U1008" s="29"/>
      <c r="W1008" s="29"/>
      <c r="X1008" s="29"/>
      <c r="AD1008" s="159"/>
    </row>
    <row r="1009" spans="17:30" x14ac:dyDescent="0.25">
      <c r="Q1009" s="29"/>
      <c r="S1009" s="38"/>
      <c r="T1009" s="138"/>
      <c r="U1009" s="29"/>
      <c r="W1009" s="29"/>
      <c r="X1009" s="29"/>
      <c r="AD1009" s="159"/>
    </row>
    <row r="1010" spans="17:30" x14ac:dyDescent="0.25">
      <c r="Q1010" s="29"/>
      <c r="S1010" s="38"/>
      <c r="T1010" s="138"/>
      <c r="U1010" s="29"/>
      <c r="W1010" s="29"/>
      <c r="X1010" s="29"/>
      <c r="AD1010" s="159"/>
    </row>
    <row r="1011" spans="17:30" x14ac:dyDescent="0.25">
      <c r="Q1011" s="29"/>
      <c r="S1011" s="38"/>
      <c r="T1011" s="138"/>
      <c r="U1011" s="29"/>
      <c r="W1011" s="29"/>
      <c r="X1011" s="29"/>
      <c r="AD1011" s="159"/>
    </row>
    <row r="1012" spans="17:30" x14ac:dyDescent="0.25">
      <c r="Q1012" s="29"/>
      <c r="S1012" s="38"/>
      <c r="T1012" s="138"/>
      <c r="U1012" s="29"/>
      <c r="W1012" s="29"/>
      <c r="X1012" s="29"/>
      <c r="AD1012" s="159"/>
    </row>
    <row r="1013" spans="17:30" x14ac:dyDescent="0.25">
      <c r="Q1013" s="29"/>
      <c r="S1013" s="38"/>
      <c r="T1013" s="138"/>
      <c r="U1013" s="29"/>
      <c r="W1013" s="29"/>
      <c r="X1013" s="29"/>
      <c r="AD1013" s="159"/>
    </row>
    <row r="1014" spans="17:30" x14ac:dyDescent="0.25">
      <c r="Q1014" s="29"/>
      <c r="S1014" s="38"/>
      <c r="T1014" s="138"/>
      <c r="U1014" s="29"/>
      <c r="W1014" s="29"/>
      <c r="X1014" s="29"/>
      <c r="AD1014" s="159"/>
    </row>
    <row r="1015" spans="17:30" x14ac:dyDescent="0.25">
      <c r="Q1015" s="29"/>
      <c r="S1015" s="38"/>
      <c r="T1015" s="138"/>
      <c r="U1015" s="29"/>
      <c r="W1015" s="29"/>
      <c r="X1015" s="29"/>
      <c r="AD1015" s="159"/>
    </row>
    <row r="1016" spans="17:30" x14ac:dyDescent="0.25">
      <c r="Q1016" s="29"/>
      <c r="S1016" s="38"/>
      <c r="T1016" s="138"/>
      <c r="U1016" s="29"/>
      <c r="W1016" s="29"/>
      <c r="X1016" s="29"/>
      <c r="AD1016" s="159"/>
    </row>
    <row r="1017" spans="17:30" x14ac:dyDescent="0.25">
      <c r="Q1017" s="29"/>
      <c r="S1017" s="38"/>
      <c r="T1017" s="138"/>
      <c r="U1017" s="29"/>
      <c r="W1017" s="29"/>
      <c r="X1017" s="29"/>
      <c r="AD1017" s="159"/>
    </row>
    <row r="1018" spans="17:30" x14ac:dyDescent="0.25">
      <c r="Q1018" s="29"/>
      <c r="S1018" s="38"/>
      <c r="T1018" s="138"/>
      <c r="U1018" s="29"/>
      <c r="W1018" s="29"/>
      <c r="X1018" s="29"/>
      <c r="AD1018" s="159"/>
    </row>
    <row r="1019" spans="17:30" x14ac:dyDescent="0.25">
      <c r="Q1019" s="29"/>
      <c r="S1019" s="38"/>
      <c r="T1019" s="138"/>
      <c r="U1019" s="29"/>
      <c r="W1019" s="29"/>
      <c r="X1019" s="29"/>
      <c r="AD1019" s="159"/>
    </row>
    <row r="1020" spans="17:30" x14ac:dyDescent="0.25">
      <c r="Q1020" s="29"/>
      <c r="S1020" s="38"/>
      <c r="T1020" s="138"/>
      <c r="U1020" s="29"/>
      <c r="W1020" s="29"/>
      <c r="X1020" s="29"/>
      <c r="AD1020" s="159"/>
    </row>
    <row r="1021" spans="17:30" x14ac:dyDescent="0.25">
      <c r="Q1021" s="29"/>
      <c r="S1021" s="38"/>
      <c r="T1021" s="138"/>
      <c r="U1021" s="29"/>
      <c r="W1021" s="29"/>
      <c r="X1021" s="29"/>
      <c r="AD1021" s="159"/>
    </row>
    <row r="1022" spans="17:30" x14ac:dyDescent="0.25">
      <c r="Q1022" s="29"/>
      <c r="S1022" s="38"/>
      <c r="T1022" s="138"/>
      <c r="U1022" s="29"/>
      <c r="W1022" s="29"/>
      <c r="X1022" s="29"/>
      <c r="AD1022" s="159"/>
    </row>
    <row r="1023" spans="17:30" x14ac:dyDescent="0.25">
      <c r="Q1023" s="29"/>
      <c r="S1023" s="38"/>
      <c r="T1023" s="138"/>
      <c r="U1023" s="29"/>
      <c r="W1023" s="29"/>
      <c r="X1023" s="29"/>
      <c r="AD1023" s="159"/>
    </row>
    <row r="1024" spans="17:30" x14ac:dyDescent="0.25">
      <c r="Q1024" s="29"/>
      <c r="S1024" s="38"/>
      <c r="T1024" s="138"/>
      <c r="U1024" s="29"/>
      <c r="W1024" s="29"/>
      <c r="X1024" s="29"/>
      <c r="AD1024" s="159"/>
    </row>
    <row r="1025" spans="17:30" x14ac:dyDescent="0.25">
      <c r="Q1025" s="29"/>
      <c r="S1025" s="38"/>
      <c r="T1025" s="138"/>
      <c r="U1025" s="29"/>
      <c r="W1025" s="29"/>
      <c r="X1025" s="29"/>
      <c r="AD1025" s="159"/>
    </row>
    <row r="1026" spans="17:30" x14ac:dyDescent="0.25">
      <c r="Q1026" s="29"/>
      <c r="S1026" s="38"/>
      <c r="T1026" s="138"/>
      <c r="U1026" s="29"/>
      <c r="W1026" s="29"/>
      <c r="X1026" s="29"/>
      <c r="AD1026" s="159"/>
    </row>
    <row r="1027" spans="17:30" x14ac:dyDescent="0.25">
      <c r="Q1027" s="29"/>
      <c r="S1027" s="38"/>
      <c r="T1027" s="138"/>
      <c r="U1027" s="29"/>
      <c r="W1027" s="29"/>
      <c r="X1027" s="29"/>
      <c r="AD1027" s="159"/>
    </row>
    <row r="1028" spans="17:30" x14ac:dyDescent="0.25">
      <c r="Q1028" s="29"/>
      <c r="S1028" s="38"/>
      <c r="T1028" s="138"/>
      <c r="U1028" s="29"/>
      <c r="W1028" s="29"/>
      <c r="X1028" s="29"/>
      <c r="AD1028" s="159"/>
    </row>
    <row r="1029" spans="17:30" x14ac:dyDescent="0.25">
      <c r="Q1029" s="29"/>
      <c r="S1029" s="38"/>
      <c r="T1029" s="138"/>
      <c r="U1029" s="29"/>
      <c r="W1029" s="29"/>
      <c r="X1029" s="29"/>
      <c r="AD1029" s="159"/>
    </row>
    <row r="1030" spans="17:30" x14ac:dyDescent="0.25">
      <c r="Q1030" s="29"/>
      <c r="S1030" s="38"/>
      <c r="T1030" s="138"/>
      <c r="U1030" s="29"/>
      <c r="W1030" s="29"/>
      <c r="X1030" s="29"/>
      <c r="AD1030" s="159"/>
    </row>
    <row r="1031" spans="17:30" x14ac:dyDescent="0.25">
      <c r="Q1031" s="29"/>
      <c r="S1031" s="38"/>
      <c r="T1031" s="138"/>
      <c r="U1031" s="29"/>
      <c r="W1031" s="29"/>
      <c r="X1031" s="29"/>
      <c r="AD1031" s="159"/>
    </row>
    <row r="1032" spans="17:30" x14ac:dyDescent="0.25">
      <c r="Q1032" s="29"/>
      <c r="S1032" s="38"/>
      <c r="T1032" s="138"/>
      <c r="U1032" s="29"/>
      <c r="W1032" s="29"/>
      <c r="X1032" s="29"/>
      <c r="AD1032" s="159"/>
    </row>
    <row r="1033" spans="17:30" x14ac:dyDescent="0.25">
      <c r="Q1033" s="29"/>
      <c r="S1033" s="38"/>
      <c r="T1033" s="138"/>
      <c r="U1033" s="29"/>
      <c r="W1033" s="29"/>
      <c r="X1033" s="29"/>
      <c r="AD1033" s="159"/>
    </row>
    <row r="1034" spans="17:30" x14ac:dyDescent="0.25">
      <c r="Q1034" s="29"/>
      <c r="S1034" s="38"/>
      <c r="T1034" s="138"/>
      <c r="U1034" s="29"/>
      <c r="W1034" s="29"/>
      <c r="X1034" s="29"/>
      <c r="AD1034" s="159"/>
    </row>
    <row r="1035" spans="17:30" x14ac:dyDescent="0.25">
      <c r="Q1035" s="29"/>
      <c r="S1035" s="38"/>
      <c r="T1035" s="138"/>
      <c r="U1035" s="29"/>
      <c r="W1035" s="29"/>
      <c r="X1035" s="29"/>
      <c r="AD1035" s="159"/>
    </row>
    <row r="1036" spans="17:30" x14ac:dyDescent="0.25">
      <c r="Q1036" s="29"/>
      <c r="S1036" s="38"/>
      <c r="T1036" s="138"/>
      <c r="U1036" s="29"/>
      <c r="W1036" s="29"/>
      <c r="X1036" s="29"/>
    </row>
    <row r="1037" spans="17:30" x14ac:dyDescent="0.25">
      <c r="Q1037" s="29"/>
      <c r="S1037" s="38"/>
      <c r="T1037" s="138"/>
      <c r="U1037" s="29"/>
      <c r="W1037" s="29"/>
      <c r="X1037" s="29"/>
    </row>
    <row r="1038" spans="17:30" x14ac:dyDescent="0.25">
      <c r="Q1038" s="29"/>
      <c r="S1038" s="38"/>
      <c r="T1038" s="138"/>
      <c r="U1038" s="29"/>
      <c r="W1038" s="29"/>
      <c r="X1038" s="29"/>
    </row>
    <row r="1039" spans="17:30" x14ac:dyDescent="0.25">
      <c r="Q1039" s="29"/>
      <c r="S1039" s="38"/>
      <c r="T1039" s="138"/>
      <c r="U1039" s="29"/>
      <c r="W1039" s="29"/>
      <c r="X1039" s="29"/>
    </row>
    <row r="1040" spans="17:30" x14ac:dyDescent="0.25">
      <c r="Q1040" s="29"/>
      <c r="S1040" s="38"/>
      <c r="T1040" s="138"/>
      <c r="U1040" s="29"/>
      <c r="W1040" s="29"/>
      <c r="X1040" s="29"/>
    </row>
    <row r="1041" spans="17:24" x14ac:dyDescent="0.25">
      <c r="Q1041" s="29"/>
      <c r="S1041" s="38"/>
      <c r="T1041" s="138"/>
      <c r="U1041" s="29"/>
      <c r="W1041" s="29"/>
      <c r="X1041" s="29"/>
    </row>
    <row r="1042" spans="17:24" x14ac:dyDescent="0.25">
      <c r="Q1042" s="29"/>
      <c r="S1042" s="38"/>
      <c r="T1042" s="138"/>
      <c r="U1042" s="29"/>
      <c r="W1042" s="29"/>
      <c r="X1042" s="29"/>
    </row>
    <row r="1043" spans="17:24" x14ac:dyDescent="0.25">
      <c r="Q1043" s="29"/>
      <c r="S1043" s="38"/>
      <c r="T1043" s="138"/>
      <c r="U1043" s="29"/>
      <c r="W1043" s="29"/>
      <c r="X1043" s="29"/>
    </row>
    <row r="1044" spans="17:24" x14ac:dyDescent="0.25">
      <c r="Q1044" s="29"/>
      <c r="S1044" s="38"/>
      <c r="T1044" s="138"/>
      <c r="U1044" s="29"/>
      <c r="W1044" s="29"/>
      <c r="X1044" s="29"/>
    </row>
    <row r="1045" spans="17:24" x14ac:dyDescent="0.25">
      <c r="Q1045" s="29"/>
      <c r="S1045" s="38"/>
      <c r="T1045" s="138"/>
      <c r="U1045" s="29"/>
      <c r="W1045" s="29"/>
      <c r="X1045" s="29"/>
    </row>
    <row r="1046" spans="17:24" x14ac:dyDescent="0.25">
      <c r="Q1046" s="29"/>
      <c r="S1046" s="38"/>
      <c r="T1046" s="138"/>
      <c r="U1046" s="29"/>
      <c r="W1046" s="29"/>
      <c r="X1046" s="29"/>
    </row>
    <row r="1047" spans="17:24" x14ac:dyDescent="0.25">
      <c r="Q1047" s="29"/>
      <c r="S1047" s="38"/>
      <c r="T1047" s="138"/>
      <c r="U1047" s="29"/>
      <c r="W1047" s="29"/>
      <c r="X1047" s="29"/>
    </row>
    <row r="1048" spans="17:24" x14ac:dyDescent="0.25">
      <c r="Q1048" s="29"/>
      <c r="S1048" s="38"/>
      <c r="T1048" s="138"/>
      <c r="U1048" s="29"/>
      <c r="W1048" s="29"/>
      <c r="X1048" s="29"/>
    </row>
    <row r="1049" spans="17:24" x14ac:dyDescent="0.25">
      <c r="Q1049" s="29"/>
      <c r="S1049" s="38"/>
      <c r="T1049" s="138"/>
      <c r="U1049" s="29"/>
      <c r="W1049" s="29"/>
      <c r="X1049" s="29"/>
    </row>
    <row r="1050" spans="17:24" x14ac:dyDescent="0.25">
      <c r="Q1050" s="29"/>
      <c r="S1050" s="38"/>
      <c r="T1050" s="138"/>
      <c r="U1050" s="29"/>
      <c r="W1050" s="29"/>
      <c r="X1050" s="29"/>
    </row>
    <row r="1051" spans="17:24" x14ac:dyDescent="0.25">
      <c r="Q1051" s="29"/>
      <c r="S1051" s="38"/>
      <c r="T1051" s="138"/>
      <c r="U1051" s="29"/>
      <c r="W1051" s="29"/>
      <c r="X1051" s="29"/>
    </row>
    <row r="1052" spans="17:24" x14ac:dyDescent="0.25">
      <c r="Q1052" s="29"/>
      <c r="S1052" s="38"/>
      <c r="T1052" s="138"/>
      <c r="U1052" s="29"/>
      <c r="W1052" s="29"/>
      <c r="X1052" s="29"/>
    </row>
    <row r="1053" spans="17:24" x14ac:dyDescent="0.25">
      <c r="Q1053" s="29"/>
      <c r="S1053" s="38"/>
      <c r="T1053" s="138"/>
      <c r="U1053" s="29"/>
      <c r="W1053" s="29"/>
      <c r="X1053" s="29"/>
    </row>
    <row r="1054" spans="17:24" x14ac:dyDescent="0.25">
      <c r="Q1054" s="29"/>
      <c r="S1054" s="38"/>
      <c r="T1054" s="138"/>
      <c r="U1054" s="29"/>
      <c r="W1054" s="29"/>
      <c r="X1054" s="29"/>
    </row>
    <row r="1055" spans="17:24" x14ac:dyDescent="0.25">
      <c r="Q1055" s="29"/>
      <c r="S1055" s="38"/>
      <c r="T1055" s="138"/>
      <c r="U1055" s="29"/>
      <c r="W1055" s="29"/>
      <c r="X1055" s="29"/>
    </row>
    <row r="1056" spans="17:24" x14ac:dyDescent="0.25">
      <c r="Q1056" s="29"/>
      <c r="S1056" s="38"/>
      <c r="T1056" s="138"/>
      <c r="U1056" s="29"/>
      <c r="W1056" s="29"/>
      <c r="X1056" s="29"/>
    </row>
    <row r="1057" spans="17:24" x14ac:dyDescent="0.25">
      <c r="Q1057" s="29"/>
      <c r="S1057" s="38"/>
      <c r="T1057" s="138"/>
      <c r="U1057" s="29"/>
      <c r="W1057" s="29"/>
      <c r="X1057" s="29"/>
    </row>
    <row r="1058" spans="17:24" x14ac:dyDescent="0.25">
      <c r="Q1058" s="29"/>
      <c r="S1058" s="38"/>
      <c r="T1058" s="138"/>
      <c r="U1058" s="29"/>
      <c r="W1058" s="29"/>
      <c r="X1058" s="29"/>
    </row>
    <row r="1059" spans="17:24" x14ac:dyDescent="0.25">
      <c r="Q1059" s="29"/>
      <c r="S1059" s="38"/>
      <c r="T1059" s="138"/>
      <c r="U1059" s="29"/>
      <c r="W1059" s="29"/>
      <c r="X1059" s="29"/>
    </row>
    <row r="1060" spans="17:24" x14ac:dyDescent="0.25">
      <c r="Q1060" s="29"/>
      <c r="S1060" s="38"/>
      <c r="T1060" s="138"/>
      <c r="U1060" s="29"/>
      <c r="W1060" s="29"/>
      <c r="X1060" s="29"/>
    </row>
    <row r="1061" spans="17:24" x14ac:dyDescent="0.25">
      <c r="Q1061" s="29"/>
      <c r="S1061" s="38"/>
      <c r="T1061" s="138"/>
      <c r="U1061" s="29"/>
      <c r="W1061" s="29"/>
      <c r="X1061" s="29"/>
    </row>
    <row r="1062" spans="17:24" x14ac:dyDescent="0.25">
      <c r="Q1062" s="29"/>
      <c r="S1062" s="38"/>
      <c r="T1062" s="138"/>
      <c r="U1062" s="29"/>
      <c r="W1062" s="29"/>
      <c r="X1062" s="29"/>
    </row>
    <row r="1063" spans="17:24" x14ac:dyDescent="0.25">
      <c r="Q1063" s="29"/>
      <c r="S1063" s="38"/>
      <c r="T1063" s="138"/>
      <c r="U1063" s="29"/>
      <c r="W1063" s="29"/>
      <c r="X1063" s="29"/>
    </row>
    <row r="1064" spans="17:24" x14ac:dyDescent="0.25">
      <c r="Q1064" s="29"/>
      <c r="S1064" s="38"/>
      <c r="T1064" s="138"/>
      <c r="U1064" s="29"/>
      <c r="W1064" s="29"/>
      <c r="X1064" s="29"/>
    </row>
    <row r="1065" spans="17:24" x14ac:dyDescent="0.25">
      <c r="Q1065" s="29"/>
      <c r="S1065" s="38"/>
      <c r="T1065" s="138"/>
      <c r="U1065" s="29"/>
      <c r="W1065" s="29"/>
      <c r="X1065" s="29"/>
    </row>
    <row r="1066" spans="17:24" x14ac:dyDescent="0.25">
      <c r="Q1066" s="29"/>
      <c r="S1066" s="38"/>
      <c r="T1066" s="138"/>
      <c r="U1066" s="29"/>
      <c r="W1066" s="29"/>
      <c r="X1066" s="29"/>
    </row>
    <row r="1067" spans="17:24" x14ac:dyDescent="0.25">
      <c r="Q1067" s="29"/>
      <c r="S1067" s="38"/>
      <c r="T1067" s="138"/>
      <c r="U1067" s="29"/>
      <c r="W1067" s="29"/>
      <c r="X1067" s="29"/>
    </row>
    <row r="1068" spans="17:24" x14ac:dyDescent="0.25">
      <c r="Q1068" s="29"/>
      <c r="S1068" s="38"/>
      <c r="T1068" s="138"/>
      <c r="U1068" s="29"/>
      <c r="W1068" s="29"/>
      <c r="X1068" s="29"/>
    </row>
    <row r="1069" spans="17:24" x14ac:dyDescent="0.25">
      <c r="Q1069" s="29"/>
      <c r="S1069" s="38"/>
      <c r="T1069" s="138"/>
      <c r="U1069" s="29"/>
      <c r="W1069" s="29"/>
      <c r="X1069" s="29"/>
    </row>
    <row r="1070" spans="17:24" x14ac:dyDescent="0.25">
      <c r="Q1070" s="29"/>
      <c r="S1070" s="38"/>
      <c r="T1070" s="138"/>
      <c r="U1070" s="29"/>
      <c r="W1070" s="29"/>
      <c r="X1070" s="29"/>
    </row>
    <row r="1071" spans="17:24" x14ac:dyDescent="0.25">
      <c r="Q1071" s="29"/>
      <c r="S1071" s="38"/>
      <c r="T1071" s="138"/>
      <c r="U1071" s="29"/>
      <c r="W1071" s="29"/>
      <c r="X1071" s="29"/>
    </row>
    <row r="1072" spans="17:24" x14ac:dyDescent="0.25">
      <c r="Q1072" s="29"/>
      <c r="S1072" s="38"/>
      <c r="T1072" s="138"/>
      <c r="U1072" s="29"/>
      <c r="W1072" s="29"/>
      <c r="X1072" s="29"/>
    </row>
    <row r="1073" spans="17:24" x14ac:dyDescent="0.25">
      <c r="Q1073" s="29"/>
      <c r="S1073" s="38"/>
      <c r="T1073" s="138"/>
      <c r="U1073" s="29"/>
      <c r="W1073" s="29"/>
      <c r="X1073" s="29"/>
    </row>
    <row r="1074" spans="17:24" x14ac:dyDescent="0.25">
      <c r="Q1074" s="29"/>
      <c r="S1074" s="38"/>
      <c r="T1074" s="138"/>
      <c r="U1074" s="29"/>
      <c r="W1074" s="29"/>
      <c r="X1074" s="29"/>
    </row>
    <row r="1075" spans="17:24" x14ac:dyDescent="0.25">
      <c r="Q1075" s="29"/>
      <c r="S1075" s="38"/>
      <c r="T1075" s="138"/>
      <c r="U1075" s="29"/>
      <c r="W1075" s="29"/>
      <c r="X1075" s="29"/>
    </row>
    <row r="1076" spans="17:24" x14ac:dyDescent="0.25">
      <c r="Q1076" s="29"/>
      <c r="S1076" s="38"/>
      <c r="T1076" s="138"/>
      <c r="U1076" s="29"/>
      <c r="W1076" s="29"/>
      <c r="X1076" s="29"/>
    </row>
    <row r="1077" spans="17:24" x14ac:dyDescent="0.25">
      <c r="Q1077" s="29"/>
      <c r="S1077" s="38"/>
      <c r="T1077" s="138"/>
      <c r="U1077" s="29"/>
      <c r="W1077" s="29"/>
      <c r="X1077" s="29"/>
    </row>
    <row r="1078" spans="17:24" x14ac:dyDescent="0.25">
      <c r="Q1078" s="29"/>
      <c r="S1078" s="38"/>
      <c r="T1078" s="138"/>
      <c r="U1078" s="29"/>
      <c r="W1078" s="29"/>
      <c r="X1078" s="29"/>
    </row>
    <row r="1079" spans="17:24" x14ac:dyDescent="0.25">
      <c r="Q1079" s="29"/>
      <c r="S1079" s="38"/>
      <c r="T1079" s="138"/>
      <c r="U1079" s="29"/>
      <c r="W1079" s="29"/>
      <c r="X1079" s="29"/>
    </row>
    <row r="1080" spans="17:24" x14ac:dyDescent="0.25">
      <c r="Q1080" s="29"/>
      <c r="S1080" s="38"/>
      <c r="T1080" s="138"/>
      <c r="U1080" s="29"/>
      <c r="W1080" s="29"/>
      <c r="X1080" s="29"/>
    </row>
    <row r="1081" spans="17:24" x14ac:dyDescent="0.25">
      <c r="Q1081" s="29"/>
      <c r="S1081" s="38"/>
      <c r="T1081" s="138"/>
      <c r="U1081" s="29"/>
      <c r="W1081" s="29"/>
      <c r="X1081" s="29"/>
    </row>
    <row r="1082" spans="17:24" x14ac:dyDescent="0.25">
      <c r="Q1082" s="29"/>
      <c r="S1082" s="38"/>
      <c r="T1082" s="138"/>
      <c r="U1082" s="29"/>
      <c r="W1082" s="29"/>
      <c r="X1082" s="29"/>
    </row>
    <row r="1083" spans="17:24" x14ac:dyDescent="0.25">
      <c r="Q1083" s="29"/>
      <c r="S1083" s="38"/>
      <c r="T1083" s="138"/>
      <c r="U1083" s="29"/>
      <c r="W1083" s="29"/>
      <c r="X1083" s="29"/>
    </row>
    <row r="1084" spans="17:24" x14ac:dyDescent="0.25">
      <c r="Q1084" s="29"/>
      <c r="S1084" s="38"/>
      <c r="T1084" s="138"/>
      <c r="U1084" s="29"/>
      <c r="W1084" s="29"/>
      <c r="X1084" s="29"/>
    </row>
    <row r="1085" spans="17:24" x14ac:dyDescent="0.25">
      <c r="Q1085" s="29"/>
      <c r="S1085" s="38"/>
      <c r="T1085" s="138"/>
      <c r="U1085" s="29"/>
      <c r="W1085" s="29"/>
      <c r="X1085" s="29"/>
    </row>
    <row r="1086" spans="17:24" x14ac:dyDescent="0.25">
      <c r="Q1086" s="29"/>
      <c r="S1086" s="38"/>
      <c r="T1086" s="138"/>
      <c r="U1086" s="29"/>
      <c r="W1086" s="29"/>
      <c r="X1086" s="29"/>
    </row>
    <row r="1087" spans="17:24" x14ac:dyDescent="0.25">
      <c r="Q1087" s="29"/>
      <c r="S1087" s="38"/>
      <c r="T1087" s="138"/>
      <c r="U1087" s="29"/>
      <c r="W1087" s="29"/>
      <c r="X1087" s="29"/>
    </row>
    <row r="1088" spans="17:24" x14ac:dyDescent="0.25">
      <c r="Q1088" s="29"/>
      <c r="S1088" s="38"/>
      <c r="T1088" s="138"/>
      <c r="U1088" s="29"/>
      <c r="W1088" s="29"/>
      <c r="X1088" s="29"/>
    </row>
    <row r="1089" spans="17:24" x14ac:dyDescent="0.25">
      <c r="Q1089" s="29"/>
      <c r="S1089" s="38"/>
      <c r="T1089" s="138"/>
      <c r="U1089" s="29"/>
      <c r="W1089" s="29"/>
      <c r="X1089" s="29"/>
    </row>
    <row r="1090" spans="17:24" x14ac:dyDescent="0.25">
      <c r="Q1090" s="29"/>
      <c r="S1090" s="38"/>
      <c r="T1090" s="138"/>
      <c r="U1090" s="29"/>
      <c r="W1090" s="29"/>
      <c r="X1090" s="29"/>
    </row>
    <row r="1091" spans="17:24" x14ac:dyDescent="0.25">
      <c r="Q1091" s="29"/>
      <c r="S1091" s="38"/>
      <c r="T1091" s="138"/>
      <c r="U1091" s="29"/>
      <c r="W1091" s="29"/>
      <c r="X1091" s="29"/>
    </row>
    <row r="1092" spans="17:24" x14ac:dyDescent="0.25">
      <c r="Q1092" s="29"/>
      <c r="S1092" s="38"/>
      <c r="T1092" s="138"/>
      <c r="U1092" s="29"/>
      <c r="W1092" s="29"/>
      <c r="X1092" s="29"/>
    </row>
    <row r="1093" spans="17:24" x14ac:dyDescent="0.25">
      <c r="Q1093" s="29"/>
      <c r="S1093" s="38"/>
      <c r="T1093" s="138"/>
      <c r="U1093" s="29"/>
      <c r="W1093" s="29"/>
      <c r="X1093" s="29"/>
    </row>
    <row r="1094" spans="17:24" x14ac:dyDescent="0.25">
      <c r="Q1094" s="29"/>
      <c r="S1094" s="38"/>
      <c r="T1094" s="138"/>
      <c r="U1094" s="29"/>
      <c r="W1094" s="29"/>
      <c r="X1094" s="29"/>
    </row>
    <row r="1095" spans="17:24" x14ac:dyDescent="0.25">
      <c r="Q1095" s="29"/>
      <c r="S1095" s="38"/>
      <c r="T1095" s="138"/>
      <c r="U1095" s="29"/>
      <c r="W1095" s="29"/>
      <c r="X1095" s="29"/>
    </row>
    <row r="1096" spans="17:24" x14ac:dyDescent="0.25">
      <c r="Q1096" s="29"/>
      <c r="S1096" s="38"/>
      <c r="T1096" s="138"/>
      <c r="U1096" s="29"/>
      <c r="W1096" s="29"/>
      <c r="X1096" s="29"/>
    </row>
    <row r="1097" spans="17:24" x14ac:dyDescent="0.25">
      <c r="Q1097" s="29"/>
      <c r="S1097" s="38"/>
      <c r="T1097" s="138"/>
      <c r="U1097" s="29"/>
      <c r="W1097" s="29"/>
      <c r="X1097" s="29"/>
    </row>
    <row r="1098" spans="17:24" x14ac:dyDescent="0.25">
      <c r="Q1098" s="29"/>
      <c r="S1098" s="38"/>
      <c r="T1098" s="138"/>
      <c r="U1098" s="29"/>
      <c r="W1098" s="29"/>
      <c r="X1098" s="29"/>
    </row>
    <row r="1099" spans="17:24" x14ac:dyDescent="0.25">
      <c r="Q1099" s="29"/>
      <c r="S1099" s="38"/>
      <c r="T1099" s="138"/>
      <c r="U1099" s="29"/>
      <c r="W1099" s="29"/>
      <c r="X1099" s="29"/>
    </row>
    <row r="1100" spans="17:24" x14ac:dyDescent="0.25">
      <c r="Q1100" s="29"/>
      <c r="S1100" s="38"/>
      <c r="T1100" s="138"/>
      <c r="U1100" s="29"/>
      <c r="W1100" s="29"/>
      <c r="X1100" s="29"/>
    </row>
    <row r="1101" spans="17:24" x14ac:dyDescent="0.25">
      <c r="Q1101" s="29"/>
      <c r="S1101" s="38"/>
      <c r="T1101" s="138"/>
      <c r="U1101" s="29"/>
      <c r="W1101" s="29"/>
      <c r="X1101" s="29"/>
    </row>
    <row r="1102" spans="17:24" x14ac:dyDescent="0.25">
      <c r="Q1102" s="29"/>
      <c r="S1102" s="38"/>
      <c r="T1102" s="138"/>
      <c r="U1102" s="29"/>
      <c r="W1102" s="29"/>
      <c r="X1102" s="29"/>
    </row>
    <row r="1103" spans="17:24" x14ac:dyDescent="0.25">
      <c r="Q1103" s="29"/>
      <c r="S1103" s="38"/>
      <c r="T1103" s="138"/>
      <c r="U1103" s="29"/>
      <c r="W1103" s="29"/>
      <c r="X1103" s="29"/>
    </row>
    <row r="1104" spans="17:24" x14ac:dyDescent="0.25">
      <c r="Q1104" s="29"/>
      <c r="S1104" s="38"/>
      <c r="T1104" s="138"/>
      <c r="U1104" s="29"/>
      <c r="W1104" s="29"/>
      <c r="X1104" s="29"/>
    </row>
    <row r="1105" spans="17:24" x14ac:dyDescent="0.25">
      <c r="Q1105" s="29"/>
      <c r="S1105" s="38"/>
      <c r="T1105" s="138"/>
      <c r="U1105" s="29"/>
      <c r="W1105" s="29"/>
      <c r="X1105" s="29"/>
    </row>
    <row r="1106" spans="17:24" x14ac:dyDescent="0.25">
      <c r="Q1106" s="29"/>
      <c r="S1106" s="29"/>
      <c r="T1106" s="138"/>
      <c r="U1106" s="29"/>
      <c r="W1106" s="29"/>
      <c r="X1106" s="29"/>
    </row>
    <row r="1107" spans="17:24" x14ac:dyDescent="0.25">
      <c r="Q1107" s="29"/>
      <c r="S1107" s="29"/>
      <c r="T1107" s="138"/>
      <c r="U1107" s="29"/>
      <c r="W1107" s="29"/>
      <c r="X1107" s="29"/>
    </row>
    <row r="1108" spans="17:24" x14ac:dyDescent="0.25">
      <c r="Q1108" s="29"/>
      <c r="S1108" s="29"/>
      <c r="T1108" s="138"/>
      <c r="U1108" s="29"/>
      <c r="W1108" s="29"/>
      <c r="X1108" s="29"/>
    </row>
    <row r="1109" spans="17:24" x14ac:dyDescent="0.25">
      <c r="Q1109" s="29"/>
      <c r="S1109" s="29"/>
      <c r="T1109" s="138"/>
      <c r="U1109" s="29"/>
      <c r="W1109" s="29"/>
      <c r="X1109" s="29"/>
    </row>
    <row r="1110" spans="17:24" x14ac:dyDescent="0.25">
      <c r="Q1110" s="29"/>
      <c r="S1110" s="29"/>
      <c r="T1110" s="138"/>
      <c r="U1110" s="29"/>
      <c r="W1110" s="29"/>
      <c r="X1110" s="29"/>
    </row>
    <row r="1111" spans="17:24" x14ac:dyDescent="0.25">
      <c r="Q1111" s="29"/>
      <c r="S1111" s="29"/>
      <c r="T1111" s="138"/>
      <c r="U1111" s="29"/>
      <c r="W1111" s="29"/>
      <c r="X1111" s="29"/>
    </row>
    <row r="1112" spans="17:24" x14ac:dyDescent="0.25">
      <c r="Q1112" s="29"/>
      <c r="S1112" s="29"/>
      <c r="T1112" s="138"/>
      <c r="U1112" s="29"/>
      <c r="W1112" s="29"/>
      <c r="X1112" s="29"/>
    </row>
    <row r="1113" spans="17:24" x14ac:dyDescent="0.25">
      <c r="Q1113" s="29"/>
      <c r="S1113" s="29"/>
      <c r="T1113" s="138"/>
      <c r="U1113" s="29"/>
      <c r="W1113" s="29"/>
      <c r="X1113" s="29"/>
    </row>
    <row r="1114" spans="17:24" x14ac:dyDescent="0.25">
      <c r="Q1114" s="29"/>
      <c r="S1114" s="29"/>
      <c r="T1114" s="138"/>
      <c r="U1114" s="29"/>
      <c r="W1114" s="29"/>
      <c r="X1114" s="29"/>
    </row>
    <row r="1115" spans="17:24" x14ac:dyDescent="0.25">
      <c r="Q1115" s="29"/>
      <c r="S1115" s="29"/>
      <c r="T1115" s="138"/>
      <c r="U1115" s="29"/>
      <c r="W1115" s="29"/>
      <c r="X1115" s="29"/>
    </row>
    <row r="1116" spans="17:24" x14ac:dyDescent="0.25">
      <c r="Q1116" s="29"/>
      <c r="S1116" s="29"/>
      <c r="T1116" s="138"/>
      <c r="U1116" s="29"/>
      <c r="W1116" s="29"/>
      <c r="X1116" s="29"/>
    </row>
    <row r="1117" spans="17:24" x14ac:dyDescent="0.25">
      <c r="Q1117" s="29"/>
      <c r="S1117" s="29"/>
      <c r="T1117" s="138"/>
      <c r="U1117" s="29"/>
      <c r="W1117" s="29"/>
      <c r="X1117" s="29"/>
    </row>
    <row r="1118" spans="17:24" x14ac:dyDescent="0.25">
      <c r="Q1118" s="29"/>
      <c r="S1118" s="29"/>
      <c r="T1118" s="138"/>
      <c r="U1118" s="29"/>
      <c r="W1118" s="29"/>
      <c r="X1118" s="29"/>
    </row>
    <row r="1119" spans="17:24" x14ac:dyDescent="0.25">
      <c r="Q1119" s="29"/>
      <c r="S1119" s="29"/>
      <c r="T1119" s="138"/>
      <c r="U1119" s="29"/>
      <c r="W1119" s="29"/>
      <c r="X1119" s="29"/>
    </row>
    <row r="1120" spans="17:24" x14ac:dyDescent="0.25">
      <c r="Q1120" s="29"/>
      <c r="S1120" s="29"/>
      <c r="T1120" s="138"/>
      <c r="U1120" s="29"/>
      <c r="W1120" s="29"/>
      <c r="X1120" s="29"/>
    </row>
    <row r="1121" spans="17:24" x14ac:dyDescent="0.25">
      <c r="Q1121" s="29"/>
      <c r="S1121" s="29"/>
      <c r="T1121" s="138"/>
      <c r="U1121" s="29"/>
      <c r="W1121" s="29"/>
      <c r="X1121" s="29"/>
    </row>
    <row r="1122" spans="17:24" x14ac:dyDescent="0.25">
      <c r="Q1122" s="29"/>
      <c r="S1122" s="29"/>
      <c r="T1122" s="138"/>
      <c r="U1122" s="29"/>
      <c r="W1122" s="29"/>
      <c r="X1122" s="29"/>
    </row>
    <row r="1123" spans="17:24" x14ac:dyDescent="0.25">
      <c r="Q1123" s="29"/>
      <c r="S1123" s="29"/>
      <c r="T1123" s="138"/>
      <c r="U1123" s="29"/>
      <c r="W1123" s="29"/>
      <c r="X1123" s="29"/>
    </row>
    <row r="1124" spans="17:24" x14ac:dyDescent="0.25">
      <c r="Q1124" s="29"/>
      <c r="S1124" s="29"/>
      <c r="T1124" s="138"/>
      <c r="U1124" s="29"/>
      <c r="W1124" s="29"/>
      <c r="X1124" s="29"/>
    </row>
    <row r="1125" spans="17:24" x14ac:dyDescent="0.25">
      <c r="Q1125" s="29"/>
      <c r="S1125" s="29"/>
      <c r="T1125" s="138"/>
      <c r="U1125" s="29"/>
      <c r="W1125" s="29"/>
      <c r="X1125" s="29"/>
    </row>
    <row r="1126" spans="17:24" x14ac:dyDescent="0.25">
      <c r="Q1126" s="29"/>
      <c r="S1126" s="29"/>
      <c r="T1126" s="138"/>
      <c r="U1126" s="29"/>
      <c r="W1126" s="29"/>
      <c r="X1126" s="29"/>
    </row>
    <row r="1127" spans="17:24" x14ac:dyDescent="0.25">
      <c r="Q1127" s="29"/>
      <c r="S1127" s="29"/>
      <c r="T1127" s="138"/>
      <c r="U1127" s="29"/>
      <c r="W1127" s="29"/>
      <c r="X1127" s="29"/>
    </row>
    <row r="1128" spans="17:24" x14ac:dyDescent="0.25">
      <c r="Q1128" s="29"/>
      <c r="S1128" s="29"/>
      <c r="T1128" s="138"/>
      <c r="U1128" s="29"/>
      <c r="W1128" s="29"/>
      <c r="X1128" s="29"/>
    </row>
    <row r="1129" spans="17:24" x14ac:dyDescent="0.25">
      <c r="Q1129" s="29"/>
      <c r="S1129" s="29"/>
      <c r="T1129" s="138"/>
      <c r="U1129" s="29"/>
      <c r="W1129" s="29"/>
      <c r="X1129" s="29"/>
    </row>
    <row r="1130" spans="17:24" x14ac:dyDescent="0.25">
      <c r="Q1130" s="29"/>
      <c r="S1130" s="29"/>
      <c r="T1130" s="138"/>
      <c r="U1130" s="29"/>
      <c r="W1130" s="29"/>
      <c r="X1130" s="29"/>
    </row>
    <row r="1131" spans="17:24" x14ac:dyDescent="0.25">
      <c r="Q1131" s="29"/>
      <c r="S1131" s="29"/>
      <c r="T1131" s="138"/>
      <c r="U1131" s="29"/>
      <c r="W1131" s="29"/>
      <c r="X1131" s="29"/>
    </row>
    <row r="1132" spans="17:24" x14ac:dyDescent="0.25">
      <c r="Q1132" s="29"/>
      <c r="S1132" s="29"/>
      <c r="T1132" s="138"/>
      <c r="U1132" s="29"/>
      <c r="W1132" s="29"/>
      <c r="X1132" s="29"/>
    </row>
    <row r="1133" spans="17:24" x14ac:dyDescent="0.25">
      <c r="Q1133" s="29"/>
      <c r="S1133" s="29"/>
      <c r="T1133" s="138"/>
      <c r="U1133" s="29"/>
      <c r="W1133" s="29"/>
      <c r="X1133" s="29"/>
    </row>
    <row r="1134" spans="17:24" x14ac:dyDescent="0.25">
      <c r="Q1134" s="29"/>
      <c r="S1134" s="29"/>
      <c r="T1134" s="138"/>
      <c r="U1134" s="29"/>
      <c r="W1134" s="29"/>
      <c r="X1134" s="29"/>
    </row>
    <row r="1135" spans="17:24" x14ac:dyDescent="0.25">
      <c r="Q1135" s="29"/>
      <c r="S1135" s="29"/>
      <c r="T1135" s="138"/>
      <c r="U1135" s="29"/>
      <c r="W1135" s="29"/>
      <c r="X1135" s="29"/>
    </row>
    <row r="1136" spans="17:24" x14ac:dyDescent="0.25">
      <c r="Q1136" s="29"/>
      <c r="S1136" s="29"/>
      <c r="T1136" s="138"/>
      <c r="U1136" s="29"/>
      <c r="W1136" s="29"/>
      <c r="X1136" s="29"/>
    </row>
    <row r="1137" spans="17:24" x14ac:dyDescent="0.25">
      <c r="Q1137" s="29"/>
      <c r="S1137" s="29"/>
      <c r="T1137" s="138"/>
      <c r="U1137" s="29"/>
      <c r="W1137" s="29"/>
      <c r="X1137" s="29"/>
    </row>
    <row r="1138" spans="17:24" x14ac:dyDescent="0.25">
      <c r="Q1138" s="29"/>
      <c r="S1138" s="29"/>
      <c r="T1138" s="138"/>
      <c r="U1138" s="29"/>
      <c r="W1138" s="29"/>
      <c r="X1138" s="29"/>
    </row>
    <row r="1139" spans="17:24" x14ac:dyDescent="0.25">
      <c r="Q1139" s="29"/>
      <c r="S1139" s="29"/>
      <c r="T1139" s="138"/>
      <c r="U1139" s="29"/>
      <c r="W1139" s="29"/>
      <c r="X1139" s="29"/>
    </row>
    <row r="1140" spans="17:24" x14ac:dyDescent="0.25">
      <c r="Q1140" s="29"/>
      <c r="S1140" s="29"/>
      <c r="T1140" s="138"/>
      <c r="U1140" s="29"/>
      <c r="W1140" s="29"/>
      <c r="X1140" s="29"/>
    </row>
    <row r="1141" spans="17:24" x14ac:dyDescent="0.25">
      <c r="Q1141" s="29"/>
      <c r="S1141" s="29"/>
      <c r="T1141" s="138"/>
      <c r="U1141" s="29"/>
      <c r="W1141" s="29"/>
      <c r="X1141" s="29"/>
    </row>
    <row r="1142" spans="17:24" x14ac:dyDescent="0.25">
      <c r="Q1142" s="29"/>
      <c r="S1142" s="29"/>
      <c r="T1142" s="138"/>
      <c r="U1142" s="29"/>
      <c r="W1142" s="29"/>
      <c r="X1142" s="29"/>
    </row>
    <row r="1143" spans="17:24" x14ac:dyDescent="0.25">
      <c r="Q1143" s="29"/>
      <c r="S1143" s="29"/>
      <c r="T1143" s="138"/>
      <c r="U1143" s="29"/>
      <c r="W1143" s="29"/>
      <c r="X1143" s="29"/>
    </row>
    <row r="1144" spans="17:24" x14ac:dyDescent="0.25">
      <c r="Q1144" s="29"/>
      <c r="S1144" s="29"/>
      <c r="T1144" s="138"/>
      <c r="U1144" s="29"/>
      <c r="W1144" s="29"/>
      <c r="X1144" s="29"/>
    </row>
    <row r="1145" spans="17:24" x14ac:dyDescent="0.25">
      <c r="Q1145" s="29"/>
      <c r="S1145" s="29"/>
      <c r="T1145" s="138"/>
      <c r="U1145" s="29"/>
      <c r="W1145" s="29"/>
      <c r="X1145" s="29"/>
    </row>
    <row r="1146" spans="17:24" x14ac:dyDescent="0.25">
      <c r="Q1146" s="29"/>
      <c r="S1146" s="29"/>
      <c r="T1146" s="138"/>
      <c r="U1146" s="29"/>
      <c r="W1146" s="29"/>
      <c r="X1146" s="29"/>
    </row>
    <row r="1147" spans="17:24" x14ac:dyDescent="0.25">
      <c r="Q1147" s="29"/>
      <c r="S1147" s="29"/>
      <c r="T1147" s="138"/>
      <c r="U1147" s="29"/>
      <c r="W1147" s="29"/>
      <c r="X1147" s="29"/>
    </row>
    <row r="1148" spans="17:24" x14ac:dyDescent="0.25">
      <c r="Q1148" s="29"/>
      <c r="S1148" s="29"/>
      <c r="T1148" s="138"/>
      <c r="U1148" s="29"/>
      <c r="W1148" s="29"/>
      <c r="X1148" s="29"/>
    </row>
    <row r="1149" spans="17:24" x14ac:dyDescent="0.25">
      <c r="Q1149" s="29"/>
      <c r="S1149" s="29"/>
      <c r="T1149" s="138"/>
      <c r="U1149" s="29"/>
      <c r="W1149" s="29"/>
      <c r="X1149" s="29"/>
    </row>
    <row r="1150" spans="17:24" x14ac:dyDescent="0.25">
      <c r="Q1150" s="29"/>
      <c r="S1150" s="29"/>
      <c r="T1150" s="138"/>
      <c r="U1150" s="29"/>
      <c r="W1150" s="29"/>
      <c r="X1150" s="29"/>
    </row>
    <row r="1151" spans="17:24" x14ac:dyDescent="0.25">
      <c r="Q1151" s="29"/>
      <c r="S1151" s="29"/>
      <c r="T1151" s="138"/>
      <c r="U1151" s="29"/>
      <c r="W1151" s="29"/>
      <c r="X1151" s="29"/>
    </row>
    <row r="1152" spans="17:24" x14ac:dyDescent="0.25">
      <c r="Q1152" s="29"/>
      <c r="S1152" s="29"/>
      <c r="T1152" s="138"/>
      <c r="U1152" s="29"/>
      <c r="W1152" s="29"/>
      <c r="X1152" s="29"/>
    </row>
    <row r="1153" spans="17:24" x14ac:dyDescent="0.25">
      <c r="Q1153" s="29"/>
      <c r="S1153" s="29"/>
      <c r="T1153" s="138"/>
      <c r="U1153" s="29"/>
      <c r="W1153" s="29"/>
      <c r="X1153" s="29"/>
    </row>
    <row r="1154" spans="17:24" x14ac:dyDescent="0.25">
      <c r="Q1154" s="29"/>
      <c r="S1154" s="29"/>
      <c r="T1154" s="138"/>
      <c r="U1154" s="29"/>
      <c r="W1154" s="29"/>
      <c r="X1154" s="29"/>
    </row>
    <row r="1155" spans="17:24" x14ac:dyDescent="0.25">
      <c r="Q1155" s="29"/>
      <c r="S1155" s="29"/>
      <c r="T1155" s="138"/>
      <c r="U1155" s="29"/>
      <c r="W1155" s="29"/>
      <c r="X1155" s="29"/>
    </row>
    <row r="1156" spans="17:24" x14ac:dyDescent="0.25">
      <c r="Q1156" s="29"/>
      <c r="S1156" s="29"/>
      <c r="T1156" s="138"/>
      <c r="U1156" s="29"/>
      <c r="W1156" s="29"/>
      <c r="X1156" s="29"/>
    </row>
    <row r="1157" spans="17:24" x14ac:dyDescent="0.25">
      <c r="Q1157" s="29"/>
      <c r="S1157" s="29"/>
      <c r="T1157" s="138"/>
      <c r="U1157" s="29"/>
      <c r="W1157" s="29"/>
      <c r="X1157" s="29"/>
    </row>
    <row r="1158" spans="17:24" x14ac:dyDescent="0.25">
      <c r="Q1158" s="29"/>
      <c r="S1158" s="29"/>
      <c r="T1158" s="138"/>
      <c r="U1158" s="29"/>
      <c r="W1158" s="29"/>
      <c r="X1158" s="29"/>
    </row>
    <row r="1159" spans="17:24" x14ac:dyDescent="0.25">
      <c r="Q1159" s="29"/>
      <c r="S1159" s="29"/>
      <c r="T1159" s="138"/>
      <c r="U1159" s="29"/>
      <c r="W1159" s="29"/>
      <c r="X1159" s="29"/>
    </row>
    <row r="1160" spans="17:24" x14ac:dyDescent="0.25">
      <c r="Q1160" s="29"/>
      <c r="S1160" s="29"/>
      <c r="T1160" s="138"/>
      <c r="U1160" s="29"/>
      <c r="W1160" s="29"/>
      <c r="X1160" s="29"/>
    </row>
    <row r="1161" spans="17:24" x14ac:dyDescent="0.25">
      <c r="Q1161" s="29"/>
      <c r="S1161" s="29"/>
      <c r="T1161" s="138"/>
      <c r="U1161" s="29"/>
      <c r="W1161" s="29"/>
      <c r="X1161" s="29"/>
    </row>
    <row r="1162" spans="17:24" x14ac:dyDescent="0.25">
      <c r="Q1162" s="29"/>
      <c r="S1162" s="29"/>
      <c r="T1162" s="138"/>
      <c r="U1162" s="29"/>
      <c r="W1162" s="29"/>
      <c r="X1162" s="29"/>
    </row>
    <row r="1163" spans="17:24" x14ac:dyDescent="0.25">
      <c r="Q1163" s="29"/>
      <c r="S1163" s="29"/>
      <c r="T1163" s="138"/>
      <c r="U1163" s="29"/>
      <c r="W1163" s="29"/>
      <c r="X1163" s="29"/>
    </row>
    <row r="1164" spans="17:24" x14ac:dyDescent="0.25">
      <c r="Q1164" s="29"/>
      <c r="S1164" s="29"/>
      <c r="T1164" s="138"/>
      <c r="U1164" s="29"/>
      <c r="W1164" s="29"/>
      <c r="X1164" s="29"/>
    </row>
    <row r="1165" spans="17:24" x14ac:dyDescent="0.25">
      <c r="Q1165" s="29"/>
      <c r="S1165" s="29"/>
      <c r="T1165" s="138"/>
      <c r="U1165" s="29"/>
      <c r="W1165" s="29"/>
      <c r="X1165" s="29"/>
    </row>
    <row r="1166" spans="17:24" x14ac:dyDescent="0.25">
      <c r="Q1166" s="29"/>
      <c r="S1166" s="29"/>
      <c r="T1166" s="138"/>
      <c r="U1166" s="29"/>
      <c r="W1166" s="29"/>
      <c r="X1166" s="29"/>
    </row>
    <row r="1167" spans="17:24" x14ac:dyDescent="0.25">
      <c r="Q1167" s="29"/>
      <c r="S1167" s="29"/>
      <c r="T1167" s="138"/>
      <c r="U1167" s="29"/>
      <c r="W1167" s="29"/>
      <c r="X1167" s="29"/>
    </row>
    <row r="1168" spans="17:24" x14ac:dyDescent="0.25">
      <c r="Q1168" s="29"/>
      <c r="S1168" s="29"/>
      <c r="T1168" s="138"/>
      <c r="U1168" s="29"/>
      <c r="W1168" s="29"/>
      <c r="X1168" s="29"/>
    </row>
    <row r="1169" spans="17:24" x14ac:dyDescent="0.25">
      <c r="Q1169" s="29"/>
      <c r="S1169" s="29"/>
      <c r="T1169" s="138"/>
      <c r="U1169" s="29"/>
      <c r="W1169" s="29"/>
      <c r="X1169" s="29"/>
    </row>
    <row r="1170" spans="17:24" x14ac:dyDescent="0.25">
      <c r="Q1170" s="29"/>
      <c r="S1170" s="29"/>
      <c r="T1170" s="138"/>
      <c r="U1170" s="29"/>
      <c r="W1170" s="29"/>
      <c r="X1170" s="29"/>
    </row>
    <row r="1171" spans="17:24" x14ac:dyDescent="0.25">
      <c r="Q1171" s="29"/>
      <c r="S1171" s="29"/>
      <c r="T1171" s="138"/>
      <c r="U1171" s="29"/>
      <c r="W1171" s="29"/>
      <c r="X1171" s="29"/>
    </row>
    <row r="1172" spans="17:24" x14ac:dyDescent="0.25">
      <c r="Q1172" s="29"/>
      <c r="S1172" s="29"/>
      <c r="T1172" s="138"/>
      <c r="U1172" s="29"/>
      <c r="W1172" s="29"/>
      <c r="X1172" s="29"/>
    </row>
    <row r="1173" spans="17:24" x14ac:dyDescent="0.25">
      <c r="Q1173" s="29"/>
      <c r="S1173" s="29"/>
      <c r="T1173" s="138"/>
      <c r="U1173" s="29"/>
      <c r="W1173" s="29"/>
      <c r="X1173" s="29"/>
    </row>
    <row r="1174" spans="17:24" x14ac:dyDescent="0.25">
      <c r="Q1174" s="29"/>
      <c r="S1174" s="29"/>
      <c r="T1174" s="138"/>
      <c r="U1174" s="29"/>
      <c r="W1174" s="29"/>
      <c r="X1174" s="29"/>
    </row>
    <row r="1175" spans="17:24" x14ac:dyDescent="0.25">
      <c r="Q1175" s="29"/>
      <c r="S1175" s="29"/>
      <c r="T1175" s="138"/>
      <c r="U1175" s="29"/>
      <c r="W1175" s="29"/>
      <c r="X1175" s="29"/>
    </row>
    <row r="1176" spans="17:24" x14ac:dyDescent="0.25">
      <c r="Q1176" s="29"/>
      <c r="S1176" s="29"/>
      <c r="T1176" s="138"/>
      <c r="U1176" s="29"/>
      <c r="W1176" s="29"/>
      <c r="X1176" s="29"/>
    </row>
    <row r="1177" spans="17:24" x14ac:dyDescent="0.25">
      <c r="Q1177" s="29"/>
      <c r="S1177" s="29"/>
      <c r="T1177" s="138"/>
      <c r="U1177" s="29"/>
      <c r="W1177" s="29"/>
      <c r="X1177" s="29"/>
    </row>
    <row r="1178" spans="17:24" x14ac:dyDescent="0.25">
      <c r="Q1178" s="29"/>
      <c r="S1178" s="29"/>
      <c r="T1178" s="138"/>
      <c r="U1178" s="29"/>
      <c r="W1178" s="29"/>
      <c r="X1178" s="29"/>
    </row>
    <row r="1179" spans="17:24" x14ac:dyDescent="0.25">
      <c r="Q1179" s="29"/>
      <c r="S1179" s="29"/>
      <c r="T1179" s="138"/>
      <c r="U1179" s="29"/>
      <c r="W1179" s="29"/>
      <c r="X1179" s="29"/>
    </row>
    <row r="1180" spans="17:24" x14ac:dyDescent="0.25">
      <c r="Q1180" s="29"/>
      <c r="S1180" s="29"/>
      <c r="T1180" s="138"/>
      <c r="U1180" s="29"/>
      <c r="W1180" s="29"/>
      <c r="X1180" s="29"/>
    </row>
    <row r="1181" spans="17:24" x14ac:dyDescent="0.25">
      <c r="Q1181" s="29"/>
      <c r="S1181" s="29"/>
      <c r="T1181" s="138"/>
      <c r="U1181" s="29"/>
      <c r="W1181" s="29"/>
      <c r="X1181" s="29"/>
    </row>
    <row r="1182" spans="17:24" x14ac:dyDescent="0.25">
      <c r="Q1182" s="29"/>
      <c r="S1182" s="29"/>
      <c r="T1182" s="138"/>
      <c r="U1182" s="29"/>
      <c r="W1182" s="29"/>
      <c r="X1182" s="29"/>
    </row>
    <row r="1183" spans="17:24" x14ac:dyDescent="0.25">
      <c r="Q1183" s="29"/>
      <c r="S1183" s="29"/>
      <c r="T1183" s="138"/>
      <c r="U1183" s="29"/>
      <c r="W1183" s="29"/>
      <c r="X1183" s="29"/>
    </row>
    <row r="1184" spans="17:24" x14ac:dyDescent="0.25">
      <c r="Q1184" s="29"/>
      <c r="S1184" s="29"/>
      <c r="T1184" s="138"/>
      <c r="U1184" s="29"/>
      <c r="W1184" s="29"/>
      <c r="X1184" s="29"/>
    </row>
    <row r="1185" spans="17:24" x14ac:dyDescent="0.25">
      <c r="Q1185" s="29"/>
      <c r="S1185" s="29"/>
      <c r="T1185" s="138"/>
      <c r="U1185" s="29"/>
      <c r="W1185" s="29"/>
      <c r="X1185" s="29"/>
    </row>
    <row r="1186" spans="17:24" x14ac:dyDescent="0.25">
      <c r="Q1186" s="29"/>
      <c r="S1186" s="29"/>
      <c r="T1186" s="138"/>
      <c r="U1186" s="29"/>
      <c r="W1186" s="29"/>
      <c r="X1186" s="29"/>
    </row>
    <row r="1187" spans="17:24" x14ac:dyDescent="0.25">
      <c r="Q1187" s="29"/>
      <c r="S1187" s="29"/>
      <c r="T1187" s="138"/>
      <c r="U1187" s="29"/>
      <c r="W1187" s="29"/>
      <c r="X1187" s="29"/>
    </row>
    <row r="1188" spans="17:24" x14ac:dyDescent="0.25">
      <c r="Q1188" s="29"/>
      <c r="S1188" s="29"/>
      <c r="T1188" s="138"/>
      <c r="U1188" s="29"/>
      <c r="W1188" s="29"/>
      <c r="X1188" s="29"/>
    </row>
    <row r="1189" spans="17:24" x14ac:dyDescent="0.25">
      <c r="Q1189" s="29"/>
      <c r="S1189" s="29"/>
      <c r="T1189" s="138"/>
      <c r="U1189" s="29"/>
      <c r="W1189" s="29"/>
      <c r="X1189" s="29"/>
    </row>
    <row r="1190" spans="17:24" x14ac:dyDescent="0.25">
      <c r="Q1190" s="29"/>
      <c r="S1190" s="29"/>
      <c r="T1190" s="138"/>
      <c r="U1190" s="29"/>
      <c r="W1190" s="29"/>
      <c r="X1190" s="29"/>
    </row>
    <row r="1191" spans="17:24" x14ac:dyDescent="0.25">
      <c r="Q1191" s="29"/>
      <c r="S1191" s="29"/>
      <c r="T1191" s="138"/>
      <c r="U1191" s="29"/>
      <c r="W1191" s="29"/>
      <c r="X1191" s="29"/>
    </row>
    <row r="1192" spans="17:24" x14ac:dyDescent="0.25">
      <c r="Q1192" s="29"/>
      <c r="S1192" s="29"/>
      <c r="T1192" s="138"/>
      <c r="U1192" s="29"/>
      <c r="W1192" s="29"/>
      <c r="X1192" s="29"/>
    </row>
    <row r="1193" spans="17:24" x14ac:dyDescent="0.25">
      <c r="Q1193" s="29"/>
      <c r="S1193" s="29"/>
      <c r="T1193" s="138"/>
      <c r="U1193" s="29"/>
      <c r="W1193" s="29"/>
      <c r="X1193" s="29"/>
    </row>
    <row r="1194" spans="17:24" x14ac:dyDescent="0.25">
      <c r="Q1194" s="29"/>
      <c r="S1194" s="29"/>
      <c r="T1194" s="138"/>
      <c r="U1194" s="29"/>
      <c r="W1194" s="29"/>
      <c r="X1194" s="29"/>
    </row>
    <row r="1195" spans="17:24" x14ac:dyDescent="0.25">
      <c r="Q1195" s="29"/>
      <c r="S1195" s="29"/>
      <c r="T1195" s="138"/>
      <c r="U1195" s="29"/>
      <c r="W1195" s="29"/>
      <c r="X1195" s="29"/>
    </row>
    <row r="1196" spans="17:24" x14ac:dyDescent="0.25">
      <c r="Q1196" s="29"/>
      <c r="S1196" s="29"/>
      <c r="T1196" s="138"/>
      <c r="U1196" s="29"/>
      <c r="W1196" s="29"/>
      <c r="X1196" s="29"/>
    </row>
    <row r="1197" spans="17:24" x14ac:dyDescent="0.25">
      <c r="Q1197" s="29"/>
      <c r="S1197" s="29"/>
      <c r="T1197" s="138"/>
      <c r="U1197" s="29"/>
      <c r="W1197" s="29"/>
      <c r="X1197" s="29"/>
    </row>
    <row r="1198" spans="17:24" x14ac:dyDescent="0.25">
      <c r="Q1198" s="29"/>
      <c r="S1198" s="29"/>
      <c r="T1198" s="138"/>
      <c r="U1198" s="29"/>
      <c r="W1198" s="29"/>
      <c r="X1198" s="29"/>
    </row>
    <row r="1199" spans="17:24" x14ac:dyDescent="0.25">
      <c r="Q1199" s="29"/>
      <c r="S1199" s="29"/>
      <c r="T1199" s="138"/>
      <c r="U1199" s="29"/>
      <c r="W1199" s="29"/>
      <c r="X1199" s="29"/>
    </row>
    <row r="1200" spans="17:24" x14ac:dyDescent="0.25">
      <c r="Q1200" s="29"/>
      <c r="S1200" s="29"/>
      <c r="T1200" s="138"/>
      <c r="U1200" s="29"/>
      <c r="W1200" s="29"/>
      <c r="X1200" s="29"/>
    </row>
    <row r="1201" spans="17:24" x14ac:dyDescent="0.25">
      <c r="Q1201" s="29"/>
      <c r="S1201" s="29"/>
      <c r="T1201" s="138"/>
      <c r="U1201" s="29"/>
      <c r="W1201" s="29"/>
      <c r="X1201" s="29"/>
    </row>
    <row r="1202" spans="17:24" x14ac:dyDescent="0.25">
      <c r="Q1202" s="29"/>
      <c r="S1202" s="29"/>
      <c r="T1202" s="138"/>
      <c r="U1202" s="29"/>
      <c r="W1202" s="29"/>
      <c r="X1202" s="29"/>
    </row>
    <row r="1203" spans="17:24" x14ac:dyDescent="0.25">
      <c r="Q1203" s="29"/>
      <c r="S1203" s="29"/>
      <c r="T1203" s="138"/>
      <c r="U1203" s="29"/>
      <c r="W1203" s="29"/>
      <c r="X1203" s="29"/>
    </row>
    <row r="1204" spans="17:24" x14ac:dyDescent="0.25">
      <c r="Q1204" s="29"/>
      <c r="S1204" s="29"/>
      <c r="T1204" s="138"/>
      <c r="U1204" s="29"/>
      <c r="W1204" s="29"/>
      <c r="X1204" s="29"/>
    </row>
    <row r="1205" spans="17:24" x14ac:dyDescent="0.25">
      <c r="Q1205" s="29"/>
      <c r="S1205" s="29"/>
      <c r="T1205" s="138"/>
      <c r="U1205" s="29"/>
      <c r="W1205" s="29"/>
      <c r="X1205" s="29"/>
    </row>
    <row r="1206" spans="17:24" x14ac:dyDescent="0.25">
      <c r="Q1206" s="29"/>
      <c r="S1206" s="29"/>
      <c r="T1206" s="138"/>
      <c r="U1206" s="29"/>
      <c r="W1206" s="29"/>
      <c r="X1206" s="29"/>
    </row>
    <row r="1207" spans="17:24" x14ac:dyDescent="0.25">
      <c r="Q1207" s="29"/>
      <c r="S1207" s="29"/>
      <c r="T1207" s="138"/>
      <c r="U1207" s="29"/>
      <c r="W1207" s="29"/>
      <c r="X1207" s="29"/>
    </row>
    <row r="1208" spans="17:24" x14ac:dyDescent="0.25">
      <c r="Q1208" s="29"/>
      <c r="S1208" s="29"/>
      <c r="T1208" s="138"/>
      <c r="U1208" s="29"/>
      <c r="W1208" s="29"/>
      <c r="X1208" s="29"/>
    </row>
    <row r="1209" spans="17:24" x14ac:dyDescent="0.25">
      <c r="Q1209" s="29"/>
      <c r="S1209" s="29"/>
      <c r="T1209" s="138"/>
      <c r="U1209" s="29"/>
      <c r="W1209" s="29"/>
      <c r="X1209" s="29"/>
    </row>
    <row r="1210" spans="17:24" x14ac:dyDescent="0.25">
      <c r="Q1210" s="29"/>
      <c r="S1210" s="29"/>
      <c r="T1210" s="138"/>
      <c r="U1210" s="29"/>
      <c r="W1210" s="29"/>
      <c r="X1210" s="29"/>
    </row>
    <row r="1211" spans="17:24" x14ac:dyDescent="0.25">
      <c r="Q1211" s="29"/>
      <c r="S1211" s="29"/>
      <c r="T1211" s="138"/>
      <c r="U1211" s="29"/>
      <c r="W1211" s="29"/>
      <c r="X1211" s="29"/>
    </row>
    <row r="1212" spans="17:24" x14ac:dyDescent="0.25">
      <c r="Q1212" s="29"/>
      <c r="S1212" s="29"/>
      <c r="T1212" s="138"/>
      <c r="U1212" s="29"/>
      <c r="W1212" s="29"/>
      <c r="X1212" s="29"/>
    </row>
    <row r="1213" spans="17:24" x14ac:dyDescent="0.25">
      <c r="Q1213" s="29"/>
      <c r="S1213" s="29"/>
      <c r="T1213" s="138"/>
      <c r="U1213" s="29"/>
      <c r="W1213" s="29"/>
      <c r="X1213" s="29"/>
    </row>
    <row r="1214" spans="17:24" x14ac:dyDescent="0.25">
      <c r="Q1214" s="29"/>
      <c r="S1214" s="29"/>
      <c r="T1214" s="138"/>
      <c r="U1214" s="29"/>
      <c r="W1214" s="29"/>
      <c r="X1214" s="29"/>
    </row>
    <row r="1215" spans="17:24" x14ac:dyDescent="0.25">
      <c r="Q1215" s="29"/>
      <c r="S1215" s="29"/>
      <c r="T1215" s="138"/>
      <c r="U1215" s="29"/>
      <c r="W1215" s="29"/>
      <c r="X1215" s="29"/>
    </row>
    <row r="1216" spans="17:24" x14ac:dyDescent="0.25">
      <c r="Q1216" s="29"/>
      <c r="S1216" s="29"/>
      <c r="T1216" s="138"/>
      <c r="U1216" s="29"/>
      <c r="W1216" s="29"/>
      <c r="X1216" s="29"/>
    </row>
    <row r="1217" spans="17:24" x14ac:dyDescent="0.25">
      <c r="Q1217" s="29"/>
      <c r="S1217" s="29"/>
      <c r="T1217" s="138"/>
      <c r="U1217" s="29"/>
      <c r="W1217" s="29"/>
      <c r="X1217" s="29"/>
    </row>
    <row r="1218" spans="17:24" x14ac:dyDescent="0.25">
      <c r="Q1218" s="29"/>
      <c r="S1218" s="29"/>
      <c r="T1218" s="138"/>
      <c r="U1218" s="29"/>
      <c r="W1218" s="29"/>
      <c r="X1218" s="29"/>
    </row>
    <row r="1219" spans="17:24" x14ac:dyDescent="0.25">
      <c r="Q1219" s="29"/>
      <c r="S1219" s="29"/>
      <c r="T1219" s="138"/>
      <c r="U1219" s="29"/>
      <c r="W1219" s="29"/>
      <c r="X1219" s="29"/>
    </row>
    <row r="1220" spans="17:24" x14ac:dyDescent="0.25">
      <c r="Q1220" s="29"/>
      <c r="S1220" s="29"/>
      <c r="T1220" s="138"/>
      <c r="U1220" s="29"/>
      <c r="W1220" s="29"/>
      <c r="X1220" s="29"/>
    </row>
    <row r="1221" spans="17:24" x14ac:dyDescent="0.25">
      <c r="Q1221" s="29"/>
      <c r="S1221" s="29"/>
      <c r="T1221" s="138"/>
      <c r="U1221" s="29"/>
      <c r="W1221" s="29"/>
      <c r="X1221" s="29"/>
    </row>
    <row r="1222" spans="17:24" x14ac:dyDescent="0.25">
      <c r="Q1222" s="29"/>
      <c r="S1222" s="29"/>
      <c r="T1222" s="138"/>
      <c r="U1222" s="29"/>
      <c r="W1222" s="29"/>
      <c r="X1222" s="29"/>
    </row>
    <row r="1223" spans="17:24" x14ac:dyDescent="0.25">
      <c r="Q1223" s="29"/>
      <c r="S1223" s="29"/>
      <c r="T1223" s="138"/>
      <c r="U1223" s="29"/>
      <c r="W1223" s="29"/>
      <c r="X1223" s="29"/>
    </row>
    <row r="1224" spans="17:24" x14ac:dyDescent="0.25">
      <c r="Q1224" s="29"/>
      <c r="S1224" s="29"/>
      <c r="T1224" s="138"/>
      <c r="U1224" s="29"/>
      <c r="W1224" s="29"/>
      <c r="X1224" s="29"/>
    </row>
    <row r="1225" spans="17:24" x14ac:dyDescent="0.25">
      <c r="Q1225" s="29"/>
      <c r="S1225" s="29"/>
      <c r="T1225" s="138"/>
      <c r="U1225" s="29"/>
      <c r="W1225" s="29"/>
      <c r="X1225" s="29"/>
    </row>
    <row r="1226" spans="17:24" x14ac:dyDescent="0.25">
      <c r="Q1226" s="29"/>
      <c r="S1226" s="29"/>
      <c r="T1226" s="138"/>
      <c r="U1226" s="29"/>
      <c r="W1226" s="29"/>
      <c r="X1226" s="29"/>
    </row>
    <row r="1227" spans="17:24" x14ac:dyDescent="0.25">
      <c r="Q1227" s="29"/>
      <c r="S1227" s="29"/>
      <c r="T1227" s="138"/>
      <c r="U1227" s="29"/>
      <c r="W1227" s="29"/>
      <c r="X1227" s="29"/>
    </row>
    <row r="1228" spans="17:24" x14ac:dyDescent="0.25">
      <c r="Q1228" s="29"/>
      <c r="S1228" s="29"/>
      <c r="T1228" s="138"/>
      <c r="U1228" s="29"/>
      <c r="W1228" s="29"/>
      <c r="X1228" s="29"/>
    </row>
    <row r="1229" spans="17:24" x14ac:dyDescent="0.25">
      <c r="Q1229" s="29"/>
      <c r="S1229" s="29"/>
      <c r="T1229" s="138"/>
      <c r="U1229" s="29"/>
      <c r="W1229" s="29"/>
      <c r="X1229" s="29"/>
    </row>
    <row r="1230" spans="17:24" x14ac:dyDescent="0.25">
      <c r="Q1230" s="29"/>
      <c r="S1230" s="29"/>
      <c r="T1230" s="138"/>
      <c r="U1230" s="29"/>
      <c r="W1230" s="29"/>
      <c r="X1230" s="29"/>
    </row>
    <row r="1231" spans="17:24" x14ac:dyDescent="0.25">
      <c r="Q1231" s="29"/>
      <c r="S1231" s="29"/>
      <c r="T1231" s="138"/>
      <c r="U1231" s="29"/>
      <c r="W1231" s="29"/>
      <c r="X1231" s="29"/>
    </row>
    <row r="1232" spans="17:24" x14ac:dyDescent="0.25">
      <c r="Q1232" s="29"/>
      <c r="S1232" s="29"/>
      <c r="T1232" s="138"/>
      <c r="U1232" s="29"/>
      <c r="W1232" s="29"/>
      <c r="X1232" s="29"/>
    </row>
    <row r="1233" spans="17:24" x14ac:dyDescent="0.25">
      <c r="Q1233" s="29"/>
      <c r="S1233" s="29"/>
      <c r="T1233" s="138"/>
      <c r="U1233" s="29"/>
      <c r="W1233" s="29"/>
      <c r="X1233" s="29"/>
    </row>
    <row r="1234" spans="17:24" x14ac:dyDescent="0.25">
      <c r="Q1234" s="29"/>
      <c r="S1234" s="29"/>
      <c r="T1234" s="138"/>
      <c r="U1234" s="29"/>
      <c r="W1234" s="29"/>
      <c r="X1234" s="29"/>
    </row>
    <row r="1235" spans="17:24" x14ac:dyDescent="0.25">
      <c r="Q1235" s="29"/>
      <c r="S1235" s="29"/>
      <c r="T1235" s="138"/>
      <c r="U1235" s="29"/>
      <c r="W1235" s="29"/>
      <c r="X1235" s="29"/>
    </row>
    <row r="1236" spans="17:24" x14ac:dyDescent="0.25">
      <c r="Q1236" s="29"/>
      <c r="S1236" s="29"/>
      <c r="T1236" s="138"/>
      <c r="U1236" s="29"/>
      <c r="W1236" s="29"/>
      <c r="X1236" s="29"/>
    </row>
    <row r="1237" spans="17:24" x14ac:dyDescent="0.25">
      <c r="Q1237" s="29"/>
      <c r="S1237" s="29"/>
      <c r="T1237" s="138"/>
      <c r="U1237" s="29"/>
      <c r="W1237" s="29"/>
      <c r="X1237" s="29"/>
    </row>
    <row r="1238" spans="17:24" x14ac:dyDescent="0.25">
      <c r="Q1238" s="29"/>
      <c r="S1238" s="29"/>
      <c r="T1238" s="138"/>
      <c r="U1238" s="29"/>
      <c r="W1238" s="29"/>
      <c r="X1238" s="29"/>
    </row>
    <row r="1239" spans="17:24" x14ac:dyDescent="0.25">
      <c r="Q1239" s="29"/>
      <c r="S1239" s="29"/>
      <c r="T1239" s="138"/>
      <c r="U1239" s="29"/>
      <c r="W1239" s="29"/>
      <c r="X1239" s="29"/>
    </row>
    <row r="1240" spans="17:24" x14ac:dyDescent="0.25">
      <c r="Q1240" s="29"/>
      <c r="S1240" s="29"/>
      <c r="T1240" s="138"/>
      <c r="U1240" s="29"/>
      <c r="W1240" s="29"/>
      <c r="X1240" s="29"/>
    </row>
    <row r="1241" spans="17:24" x14ac:dyDescent="0.25">
      <c r="Q1241" s="29"/>
      <c r="S1241" s="29"/>
      <c r="T1241" s="138"/>
      <c r="U1241" s="29"/>
      <c r="W1241" s="29"/>
      <c r="X1241" s="29"/>
    </row>
    <row r="1242" spans="17:24" x14ac:dyDescent="0.25">
      <c r="Q1242" s="29"/>
      <c r="S1242" s="29"/>
      <c r="T1242" s="138"/>
      <c r="U1242" s="29"/>
      <c r="W1242" s="29"/>
      <c r="X1242" s="29"/>
    </row>
    <row r="1243" spans="17:24" x14ac:dyDescent="0.25">
      <c r="Q1243" s="29"/>
      <c r="S1243" s="29"/>
      <c r="T1243" s="138"/>
      <c r="U1243" s="29"/>
      <c r="W1243" s="29"/>
      <c r="X1243" s="29"/>
    </row>
    <row r="1244" spans="17:24" x14ac:dyDescent="0.25">
      <c r="Q1244" s="29"/>
      <c r="S1244" s="29"/>
      <c r="T1244" s="138"/>
      <c r="U1244" s="29"/>
      <c r="W1244" s="29"/>
      <c r="X1244" s="29"/>
    </row>
    <row r="1245" spans="17:24" x14ac:dyDescent="0.25">
      <c r="Q1245" s="29"/>
      <c r="S1245" s="29"/>
      <c r="T1245" s="138"/>
      <c r="U1245" s="29"/>
      <c r="W1245" s="29"/>
      <c r="X1245" s="29"/>
    </row>
    <row r="1246" spans="17:24" x14ac:dyDescent="0.25">
      <c r="Q1246" s="29"/>
      <c r="S1246" s="29"/>
      <c r="T1246" s="138"/>
      <c r="U1246" s="29"/>
      <c r="W1246" s="29"/>
      <c r="X1246" s="29"/>
    </row>
    <row r="1247" spans="17:24" x14ac:dyDescent="0.25">
      <c r="Q1247" s="29"/>
      <c r="S1247" s="29"/>
      <c r="T1247" s="138"/>
      <c r="U1247" s="29"/>
      <c r="W1247" s="29"/>
      <c r="X1247" s="29"/>
    </row>
    <row r="1248" spans="17:24" x14ac:dyDescent="0.25">
      <c r="Q1248" s="29"/>
      <c r="S1248" s="29"/>
      <c r="T1248" s="138"/>
      <c r="U1248" s="29"/>
      <c r="W1248" s="29"/>
      <c r="X1248" s="29"/>
    </row>
    <row r="1249" spans="17:24" x14ac:dyDescent="0.25">
      <c r="Q1249" s="29"/>
      <c r="S1249" s="29"/>
      <c r="T1249" s="138"/>
      <c r="U1249" s="29"/>
      <c r="W1249" s="29"/>
      <c r="X1249" s="29"/>
    </row>
    <row r="1250" spans="17:24" x14ac:dyDescent="0.25">
      <c r="Q1250" s="29"/>
      <c r="S1250" s="29"/>
      <c r="T1250" s="138"/>
      <c r="U1250" s="29"/>
      <c r="W1250" s="29"/>
      <c r="X1250" s="29"/>
    </row>
    <row r="1251" spans="17:24" x14ac:dyDescent="0.25">
      <c r="Q1251" s="29"/>
      <c r="S1251" s="29"/>
      <c r="T1251" s="138"/>
      <c r="U1251" s="29"/>
      <c r="W1251" s="29"/>
      <c r="X1251" s="29"/>
    </row>
    <row r="1252" spans="17:24" x14ac:dyDescent="0.25">
      <c r="Q1252" s="29"/>
      <c r="S1252" s="29"/>
      <c r="T1252" s="138"/>
      <c r="U1252" s="29"/>
      <c r="W1252" s="29"/>
      <c r="X1252" s="29"/>
    </row>
    <row r="1253" spans="17:24" x14ac:dyDescent="0.25">
      <c r="Q1253" s="29"/>
      <c r="S1253" s="29"/>
      <c r="T1253" s="138"/>
      <c r="U1253" s="29"/>
      <c r="W1253" s="29"/>
      <c r="X1253" s="29"/>
    </row>
    <row r="1254" spans="17:24" x14ac:dyDescent="0.25">
      <c r="Q1254" s="29"/>
      <c r="S1254" s="29"/>
      <c r="T1254" s="138"/>
      <c r="U1254" s="29"/>
      <c r="W1254" s="29"/>
      <c r="X1254" s="29"/>
    </row>
    <row r="1255" spans="17:24" x14ac:dyDescent="0.25">
      <c r="Q1255" s="29"/>
      <c r="S1255" s="29"/>
      <c r="T1255" s="138"/>
      <c r="U1255" s="29"/>
      <c r="W1255" s="29"/>
      <c r="X1255" s="29"/>
    </row>
    <row r="1256" spans="17:24" x14ac:dyDescent="0.25">
      <c r="Q1256" s="29"/>
      <c r="S1256" s="29"/>
      <c r="T1256" s="138"/>
      <c r="U1256" s="29"/>
      <c r="W1256" s="29"/>
      <c r="X1256" s="29"/>
    </row>
    <row r="1257" spans="17:24" x14ac:dyDescent="0.25">
      <c r="Q1257" s="29"/>
      <c r="S1257" s="29"/>
      <c r="T1257" s="138"/>
      <c r="U1257" s="29"/>
      <c r="W1257" s="29"/>
      <c r="X1257" s="29"/>
    </row>
    <row r="1258" spans="17:24" x14ac:dyDescent="0.25">
      <c r="Q1258" s="29"/>
      <c r="S1258" s="29"/>
      <c r="T1258" s="138"/>
      <c r="U1258" s="29"/>
      <c r="W1258" s="29"/>
      <c r="X1258" s="29"/>
    </row>
    <row r="1259" spans="17:24" x14ac:dyDescent="0.25">
      <c r="Q1259" s="29"/>
      <c r="S1259" s="29"/>
      <c r="T1259" s="138"/>
      <c r="U1259" s="29"/>
      <c r="W1259" s="29"/>
      <c r="X1259" s="29"/>
    </row>
    <row r="1260" spans="17:24" x14ac:dyDescent="0.25">
      <c r="Q1260" s="29"/>
      <c r="S1260" s="29"/>
      <c r="T1260" s="138"/>
      <c r="U1260" s="29"/>
      <c r="W1260" s="29"/>
      <c r="X1260" s="29"/>
    </row>
    <row r="1261" spans="17:24" x14ac:dyDescent="0.25">
      <c r="Q1261" s="29"/>
      <c r="S1261" s="29"/>
      <c r="T1261" s="138"/>
      <c r="U1261" s="29"/>
      <c r="W1261" s="29"/>
      <c r="X1261" s="29"/>
    </row>
    <row r="1262" spans="17:24" x14ac:dyDescent="0.25">
      <c r="Q1262" s="29"/>
      <c r="S1262" s="29"/>
      <c r="T1262" s="138"/>
      <c r="U1262" s="29"/>
      <c r="W1262" s="29"/>
      <c r="X1262" s="29"/>
    </row>
    <row r="1263" spans="17:24" x14ac:dyDescent="0.25">
      <c r="Q1263" s="29"/>
      <c r="S1263" s="29"/>
      <c r="T1263" s="138"/>
      <c r="U1263" s="29"/>
      <c r="W1263" s="29"/>
      <c r="X1263" s="29"/>
    </row>
    <row r="1264" spans="17:24" x14ac:dyDescent="0.25">
      <c r="Q1264" s="29"/>
      <c r="S1264" s="29"/>
      <c r="T1264" s="138"/>
      <c r="U1264" s="29"/>
      <c r="W1264" s="29"/>
      <c r="X1264" s="29"/>
    </row>
    <row r="1265" spans="17:24" x14ac:dyDescent="0.25">
      <c r="Q1265" s="29"/>
      <c r="S1265" s="29"/>
      <c r="T1265" s="138"/>
      <c r="U1265" s="29"/>
      <c r="W1265" s="29"/>
      <c r="X1265" s="29"/>
    </row>
    <row r="1266" spans="17:24" x14ac:dyDescent="0.25">
      <c r="Q1266" s="29"/>
      <c r="S1266" s="29"/>
      <c r="T1266" s="138"/>
      <c r="U1266" s="29"/>
      <c r="W1266" s="29"/>
      <c r="X1266" s="29"/>
    </row>
    <row r="1267" spans="17:24" x14ac:dyDescent="0.25">
      <c r="Q1267" s="29"/>
      <c r="S1267" s="29"/>
      <c r="T1267" s="138"/>
      <c r="U1267" s="29"/>
      <c r="W1267" s="29"/>
      <c r="X1267" s="29"/>
    </row>
    <row r="1268" spans="17:24" x14ac:dyDescent="0.25">
      <c r="Q1268" s="29"/>
      <c r="S1268" s="29"/>
      <c r="T1268" s="138"/>
      <c r="U1268" s="29"/>
      <c r="W1268" s="29"/>
      <c r="X1268" s="29"/>
    </row>
    <row r="1269" spans="17:24" x14ac:dyDescent="0.25">
      <c r="Q1269" s="29"/>
      <c r="S1269" s="29"/>
      <c r="T1269" s="138"/>
      <c r="U1269" s="29"/>
      <c r="W1269" s="29"/>
      <c r="X1269" s="29"/>
    </row>
    <row r="1270" spans="17:24" x14ac:dyDescent="0.25">
      <c r="Q1270" s="29"/>
      <c r="S1270" s="29"/>
      <c r="T1270" s="138"/>
      <c r="U1270" s="29"/>
      <c r="W1270" s="29"/>
      <c r="X1270" s="29"/>
    </row>
    <row r="1271" spans="17:24" x14ac:dyDescent="0.25">
      <c r="Q1271" s="29"/>
      <c r="S1271" s="29"/>
      <c r="T1271" s="138"/>
      <c r="U1271" s="29"/>
      <c r="W1271" s="29"/>
      <c r="X1271" s="29"/>
    </row>
    <row r="1272" spans="17:24" x14ac:dyDescent="0.25">
      <c r="Q1272" s="29"/>
      <c r="S1272" s="29"/>
      <c r="T1272" s="138"/>
      <c r="U1272" s="29"/>
      <c r="W1272" s="29"/>
      <c r="X1272" s="29"/>
    </row>
    <row r="1273" spans="17:24" x14ac:dyDescent="0.25">
      <c r="Q1273" s="29"/>
      <c r="S1273" s="29"/>
      <c r="T1273" s="138"/>
      <c r="U1273" s="29"/>
      <c r="W1273" s="29"/>
      <c r="X1273" s="29"/>
    </row>
    <row r="1274" spans="17:24" x14ac:dyDescent="0.25">
      <c r="Q1274" s="29"/>
      <c r="S1274" s="29"/>
      <c r="T1274" s="138"/>
      <c r="U1274" s="29"/>
      <c r="W1274" s="29"/>
      <c r="X1274" s="29"/>
    </row>
    <row r="1275" spans="17:24" x14ac:dyDescent="0.25">
      <c r="Q1275" s="29"/>
      <c r="S1275" s="29"/>
      <c r="T1275" s="138"/>
      <c r="U1275" s="29"/>
      <c r="W1275" s="29"/>
      <c r="X1275" s="29"/>
    </row>
    <row r="1276" spans="17:24" x14ac:dyDescent="0.25">
      <c r="Q1276" s="29"/>
      <c r="S1276" s="29"/>
      <c r="T1276" s="138"/>
      <c r="U1276" s="29"/>
      <c r="W1276" s="29"/>
      <c r="X1276" s="29"/>
    </row>
    <row r="1277" spans="17:24" x14ac:dyDescent="0.25">
      <c r="Q1277" s="29"/>
      <c r="S1277" s="29"/>
      <c r="T1277" s="138"/>
      <c r="U1277" s="29"/>
      <c r="W1277" s="29"/>
      <c r="X1277" s="29"/>
    </row>
    <row r="1278" spans="17:24" x14ac:dyDescent="0.25">
      <c r="Q1278" s="29"/>
      <c r="S1278" s="29"/>
      <c r="T1278" s="138"/>
      <c r="U1278" s="29"/>
      <c r="W1278" s="29"/>
      <c r="X1278" s="29"/>
    </row>
    <row r="1279" spans="17:24" x14ac:dyDescent="0.25">
      <c r="Q1279" s="29"/>
      <c r="S1279" s="29"/>
      <c r="T1279" s="138"/>
      <c r="U1279" s="29"/>
      <c r="W1279" s="29"/>
      <c r="X1279" s="29"/>
    </row>
    <row r="1280" spans="17:24" x14ac:dyDescent="0.25">
      <c r="Q1280" s="29"/>
      <c r="S1280" s="29"/>
      <c r="T1280" s="138"/>
      <c r="U1280" s="29"/>
      <c r="W1280" s="29"/>
      <c r="X1280" s="29"/>
    </row>
    <row r="1281" spans="17:24" x14ac:dyDescent="0.25">
      <c r="Q1281" s="29"/>
      <c r="S1281" s="29"/>
      <c r="T1281" s="138"/>
      <c r="U1281" s="29"/>
      <c r="W1281" s="29"/>
      <c r="X1281" s="29"/>
    </row>
    <row r="1282" spans="17:24" x14ac:dyDescent="0.25">
      <c r="Q1282" s="29"/>
      <c r="S1282" s="29"/>
      <c r="T1282" s="138"/>
      <c r="U1282" s="29"/>
      <c r="W1282" s="29"/>
      <c r="X1282" s="29"/>
    </row>
    <row r="1283" spans="17:24" x14ac:dyDescent="0.25">
      <c r="Q1283" s="29"/>
      <c r="S1283" s="29"/>
      <c r="T1283" s="138"/>
      <c r="U1283" s="29"/>
      <c r="W1283" s="29"/>
      <c r="X1283" s="29"/>
    </row>
    <row r="1284" spans="17:24" x14ac:dyDescent="0.25">
      <c r="Q1284" s="29"/>
      <c r="S1284" s="29"/>
      <c r="T1284" s="138"/>
      <c r="U1284" s="29"/>
      <c r="W1284" s="29"/>
      <c r="X1284" s="29"/>
    </row>
    <row r="1285" spans="17:24" x14ac:dyDescent="0.25">
      <c r="Q1285" s="29"/>
      <c r="S1285" s="29"/>
      <c r="T1285" s="138"/>
      <c r="U1285" s="29"/>
      <c r="W1285" s="29"/>
      <c r="X1285" s="29"/>
    </row>
    <row r="1286" spans="17:24" x14ac:dyDescent="0.25">
      <c r="Q1286" s="29"/>
      <c r="S1286" s="29"/>
      <c r="T1286" s="138"/>
      <c r="U1286" s="29"/>
      <c r="W1286" s="29"/>
      <c r="X1286" s="29"/>
    </row>
    <row r="1287" spans="17:24" x14ac:dyDescent="0.25">
      <c r="Q1287" s="29"/>
      <c r="S1287" s="29"/>
      <c r="T1287" s="138"/>
      <c r="U1287" s="29"/>
      <c r="W1287" s="29"/>
      <c r="X1287" s="29"/>
    </row>
    <row r="1288" spans="17:24" x14ac:dyDescent="0.25">
      <c r="Q1288" s="29"/>
      <c r="S1288" s="29"/>
      <c r="T1288" s="138"/>
      <c r="U1288" s="29"/>
      <c r="W1288" s="29"/>
      <c r="X1288" s="29"/>
    </row>
    <row r="1289" spans="17:24" x14ac:dyDescent="0.25">
      <c r="Q1289" s="29"/>
      <c r="S1289" s="29"/>
      <c r="T1289" s="138"/>
      <c r="U1289" s="29"/>
      <c r="W1289" s="29"/>
      <c r="X1289" s="29"/>
    </row>
    <row r="1290" spans="17:24" x14ac:dyDescent="0.25">
      <c r="Q1290" s="29"/>
      <c r="S1290" s="29"/>
      <c r="T1290" s="138"/>
      <c r="U1290" s="29"/>
      <c r="W1290" s="29"/>
      <c r="X1290" s="29"/>
    </row>
    <row r="1291" spans="17:24" x14ac:dyDescent="0.25">
      <c r="Q1291" s="29"/>
      <c r="S1291" s="29"/>
      <c r="T1291" s="138"/>
      <c r="U1291" s="29"/>
      <c r="W1291" s="29"/>
      <c r="X1291" s="29"/>
    </row>
    <row r="1292" spans="17:24" x14ac:dyDescent="0.25">
      <c r="Q1292" s="29"/>
      <c r="S1292" s="29"/>
      <c r="T1292" s="138"/>
      <c r="U1292" s="29"/>
      <c r="W1292" s="29"/>
      <c r="X1292" s="29"/>
    </row>
    <row r="1293" spans="17:24" x14ac:dyDescent="0.25">
      <c r="Q1293" s="29"/>
      <c r="S1293" s="29"/>
      <c r="T1293" s="138"/>
      <c r="U1293" s="29"/>
      <c r="W1293" s="29"/>
      <c r="X1293" s="29"/>
    </row>
    <row r="1294" spans="17:24" x14ac:dyDescent="0.25">
      <c r="Q1294" s="29"/>
      <c r="S1294" s="29"/>
      <c r="T1294" s="138"/>
      <c r="U1294" s="29"/>
      <c r="W1294" s="29"/>
      <c r="X1294" s="29"/>
    </row>
    <row r="1295" spans="17:24" x14ac:dyDescent="0.25">
      <c r="Q1295" s="29"/>
      <c r="S1295" s="29"/>
      <c r="T1295" s="138"/>
      <c r="U1295" s="29"/>
      <c r="W1295" s="29"/>
      <c r="X1295" s="29"/>
    </row>
    <row r="1296" spans="17:24" x14ac:dyDescent="0.25">
      <c r="Q1296" s="29"/>
      <c r="S1296" s="29"/>
      <c r="T1296" s="138"/>
      <c r="U1296" s="29"/>
      <c r="W1296" s="29"/>
      <c r="X1296" s="29"/>
    </row>
    <row r="1297" spans="17:24" x14ac:dyDescent="0.25">
      <c r="Q1297" s="29"/>
      <c r="S1297" s="29"/>
      <c r="T1297" s="138"/>
      <c r="U1297" s="29"/>
      <c r="W1297" s="29"/>
      <c r="X1297" s="29"/>
    </row>
    <row r="1298" spans="17:24" x14ac:dyDescent="0.25">
      <c r="Q1298" s="29"/>
      <c r="S1298" s="29"/>
      <c r="T1298" s="138"/>
      <c r="U1298" s="29"/>
      <c r="W1298" s="29"/>
      <c r="X1298" s="29"/>
    </row>
    <row r="1299" spans="17:24" x14ac:dyDescent="0.25">
      <c r="Q1299" s="29"/>
      <c r="S1299" s="29"/>
      <c r="T1299" s="138"/>
      <c r="U1299" s="29"/>
      <c r="W1299" s="29"/>
      <c r="X1299" s="29"/>
    </row>
    <row r="1300" spans="17:24" x14ac:dyDescent="0.25">
      <c r="Q1300" s="29"/>
      <c r="S1300" s="29"/>
      <c r="T1300" s="138"/>
      <c r="U1300" s="29"/>
      <c r="W1300" s="29"/>
      <c r="X1300" s="29"/>
    </row>
    <row r="1301" spans="17:24" x14ac:dyDescent="0.25">
      <c r="Q1301" s="29"/>
      <c r="S1301" s="29"/>
      <c r="T1301" s="138"/>
      <c r="U1301" s="29"/>
      <c r="W1301" s="29"/>
      <c r="X1301" s="29"/>
    </row>
    <row r="1302" spans="17:24" x14ac:dyDescent="0.25">
      <c r="Q1302" s="29"/>
      <c r="S1302" s="29"/>
      <c r="T1302" s="138"/>
      <c r="U1302" s="29"/>
      <c r="W1302" s="29"/>
      <c r="X1302" s="29"/>
    </row>
    <row r="1303" spans="17:24" x14ac:dyDescent="0.25">
      <c r="Q1303" s="29"/>
      <c r="S1303" s="29"/>
      <c r="T1303" s="138"/>
      <c r="U1303" s="29"/>
      <c r="W1303" s="29"/>
      <c r="X1303" s="29"/>
    </row>
    <row r="1304" spans="17:24" x14ac:dyDescent="0.25">
      <c r="Q1304" s="29"/>
      <c r="S1304" s="29"/>
      <c r="T1304" s="138"/>
      <c r="U1304" s="29"/>
      <c r="W1304" s="29"/>
      <c r="X1304" s="29"/>
    </row>
    <row r="1305" spans="17:24" x14ac:dyDescent="0.25">
      <c r="Q1305" s="29"/>
      <c r="S1305" s="29"/>
      <c r="T1305" s="138"/>
      <c r="U1305" s="29"/>
      <c r="W1305" s="29"/>
      <c r="X1305" s="29"/>
    </row>
    <row r="1306" spans="17:24" x14ac:dyDescent="0.25">
      <c r="Q1306" s="29"/>
      <c r="S1306" s="29"/>
      <c r="T1306" s="138"/>
      <c r="U1306" s="29"/>
      <c r="W1306" s="29"/>
      <c r="X1306" s="29"/>
    </row>
    <row r="1307" spans="17:24" x14ac:dyDescent="0.25">
      <c r="Q1307" s="29"/>
      <c r="S1307" s="29"/>
      <c r="T1307" s="138"/>
      <c r="U1307" s="29"/>
      <c r="W1307" s="29"/>
      <c r="X1307" s="29"/>
    </row>
    <row r="1308" spans="17:24" x14ac:dyDescent="0.25">
      <c r="Q1308" s="29"/>
      <c r="S1308" s="29"/>
      <c r="T1308" s="138"/>
      <c r="U1308" s="29"/>
      <c r="W1308" s="29"/>
      <c r="X1308" s="29"/>
    </row>
    <row r="1309" spans="17:24" x14ac:dyDescent="0.25">
      <c r="Q1309" s="29"/>
      <c r="S1309" s="29"/>
      <c r="T1309" s="138"/>
      <c r="U1309" s="29"/>
      <c r="W1309" s="29"/>
      <c r="X1309" s="29"/>
    </row>
    <row r="1310" spans="17:24" x14ac:dyDescent="0.25">
      <c r="Q1310" s="29"/>
      <c r="S1310" s="29"/>
      <c r="T1310" s="138"/>
      <c r="U1310" s="29"/>
      <c r="W1310" s="29"/>
      <c r="X1310" s="29"/>
    </row>
    <row r="1311" spans="17:24" x14ac:dyDescent="0.25">
      <c r="Q1311" s="29"/>
      <c r="S1311" s="29"/>
      <c r="T1311" s="138"/>
      <c r="U1311" s="29"/>
      <c r="W1311" s="29"/>
      <c r="X1311" s="29"/>
    </row>
    <row r="1312" spans="17:24" x14ac:dyDescent="0.25">
      <c r="Q1312" s="29"/>
      <c r="S1312" s="29"/>
      <c r="T1312" s="138"/>
      <c r="U1312" s="29"/>
      <c r="W1312" s="29"/>
      <c r="X1312" s="29"/>
    </row>
    <row r="1313" spans="17:24" x14ac:dyDescent="0.25">
      <c r="Q1313" s="29"/>
      <c r="S1313" s="29"/>
      <c r="T1313" s="138"/>
      <c r="U1313" s="29"/>
      <c r="W1313" s="29"/>
      <c r="X1313" s="29"/>
    </row>
    <row r="1314" spans="17:24" x14ac:dyDescent="0.25">
      <c r="Q1314" s="29"/>
      <c r="S1314" s="29"/>
      <c r="T1314" s="138"/>
      <c r="U1314" s="29"/>
      <c r="W1314" s="29"/>
      <c r="X1314" s="29"/>
    </row>
    <row r="1315" spans="17:24" x14ac:dyDescent="0.25">
      <c r="Q1315" s="29"/>
      <c r="S1315" s="29"/>
      <c r="T1315" s="138"/>
      <c r="U1315" s="29"/>
      <c r="W1315" s="29"/>
      <c r="X1315" s="29"/>
    </row>
    <row r="1316" spans="17:24" x14ac:dyDescent="0.25">
      <c r="Q1316" s="29"/>
      <c r="S1316" s="29"/>
      <c r="T1316" s="138"/>
      <c r="U1316" s="29"/>
      <c r="W1316" s="29"/>
      <c r="X1316" s="29"/>
    </row>
    <row r="1317" spans="17:24" x14ac:dyDescent="0.25">
      <c r="Q1317" s="29"/>
      <c r="S1317" s="29"/>
      <c r="T1317" s="138"/>
      <c r="U1317" s="29"/>
      <c r="W1317" s="29"/>
      <c r="X1317" s="29"/>
    </row>
    <row r="1318" spans="17:24" x14ac:dyDescent="0.25">
      <c r="Q1318" s="29"/>
      <c r="S1318" s="29"/>
      <c r="T1318" s="138"/>
      <c r="U1318" s="29"/>
      <c r="W1318" s="29"/>
      <c r="X1318" s="29"/>
    </row>
    <row r="1319" spans="17:24" x14ac:dyDescent="0.25">
      <c r="Q1319" s="29"/>
      <c r="S1319" s="29"/>
      <c r="T1319" s="138"/>
      <c r="U1319" s="29"/>
      <c r="W1319" s="29"/>
      <c r="X1319" s="29"/>
    </row>
    <row r="1320" spans="17:24" x14ac:dyDescent="0.25">
      <c r="Q1320" s="29"/>
      <c r="S1320" s="29"/>
      <c r="T1320" s="138"/>
      <c r="U1320" s="29"/>
      <c r="W1320" s="29"/>
      <c r="X1320" s="29"/>
    </row>
    <row r="1321" spans="17:24" x14ac:dyDescent="0.25">
      <c r="Q1321" s="29"/>
      <c r="S1321" s="29"/>
      <c r="T1321" s="138"/>
      <c r="U1321" s="29"/>
      <c r="W1321" s="29"/>
      <c r="X1321" s="29"/>
    </row>
    <row r="1322" spans="17:24" x14ac:dyDescent="0.25">
      <c r="Q1322" s="29"/>
      <c r="S1322" s="29"/>
      <c r="T1322" s="138"/>
      <c r="U1322" s="29"/>
      <c r="W1322" s="29"/>
      <c r="X1322" s="29"/>
    </row>
    <row r="1323" spans="17:24" x14ac:dyDescent="0.25">
      <c r="Q1323" s="29"/>
      <c r="S1323" s="29"/>
      <c r="T1323" s="138"/>
      <c r="U1323" s="29"/>
      <c r="W1323" s="29"/>
      <c r="X1323" s="29"/>
    </row>
    <row r="1324" spans="17:24" x14ac:dyDescent="0.25">
      <c r="Q1324" s="29"/>
      <c r="S1324" s="29"/>
      <c r="T1324" s="138"/>
      <c r="U1324" s="29"/>
      <c r="W1324" s="29"/>
      <c r="X1324" s="29"/>
    </row>
    <row r="1325" spans="17:24" x14ac:dyDescent="0.25">
      <c r="Q1325" s="29"/>
      <c r="S1325" s="29"/>
      <c r="T1325" s="138"/>
      <c r="U1325" s="29"/>
      <c r="W1325" s="29"/>
      <c r="X1325" s="29"/>
    </row>
    <row r="1326" spans="17:24" x14ac:dyDescent="0.25">
      <c r="Q1326" s="29"/>
      <c r="S1326" s="29"/>
      <c r="T1326" s="138"/>
      <c r="U1326" s="29"/>
      <c r="W1326" s="29"/>
      <c r="X1326" s="29"/>
    </row>
    <row r="1327" spans="17:24" x14ac:dyDescent="0.25">
      <c r="Q1327" s="29"/>
      <c r="S1327" s="29"/>
      <c r="T1327" s="138"/>
      <c r="U1327" s="29"/>
      <c r="W1327" s="29"/>
      <c r="X1327" s="29"/>
    </row>
    <row r="1328" spans="17:24" x14ac:dyDescent="0.25">
      <c r="Q1328" s="29"/>
      <c r="S1328" s="29"/>
      <c r="T1328" s="138"/>
      <c r="U1328" s="29"/>
      <c r="W1328" s="29"/>
      <c r="X1328" s="29"/>
    </row>
    <row r="1329" spans="17:24" x14ac:dyDescent="0.25">
      <c r="Q1329" s="29"/>
      <c r="S1329" s="29"/>
      <c r="T1329" s="138"/>
      <c r="U1329" s="29"/>
      <c r="W1329" s="29"/>
      <c r="X1329" s="29"/>
    </row>
    <row r="1330" spans="17:24" x14ac:dyDescent="0.25">
      <c r="Q1330" s="29"/>
      <c r="S1330" s="29"/>
      <c r="T1330" s="138"/>
      <c r="U1330" s="29"/>
      <c r="W1330" s="29"/>
      <c r="X1330" s="29"/>
    </row>
    <row r="1331" spans="17:24" x14ac:dyDescent="0.25">
      <c r="Q1331" s="29"/>
      <c r="S1331" s="29"/>
      <c r="T1331" s="138"/>
      <c r="U1331" s="29"/>
      <c r="W1331" s="29"/>
      <c r="X1331" s="29"/>
    </row>
    <row r="1332" spans="17:24" x14ac:dyDescent="0.25">
      <c r="Q1332" s="29"/>
      <c r="S1332" s="29"/>
      <c r="T1332" s="138"/>
      <c r="U1332" s="29"/>
      <c r="W1332" s="29"/>
      <c r="X1332" s="29"/>
    </row>
    <row r="1333" spans="17:24" x14ac:dyDescent="0.25">
      <c r="Q1333" s="29"/>
      <c r="S1333" s="29"/>
      <c r="T1333" s="138"/>
      <c r="U1333" s="29"/>
      <c r="W1333" s="29"/>
      <c r="X1333" s="29"/>
    </row>
    <row r="1334" spans="17:24" x14ac:dyDescent="0.25">
      <c r="Q1334" s="29"/>
      <c r="S1334" s="29"/>
      <c r="T1334" s="138"/>
      <c r="U1334" s="29"/>
      <c r="W1334" s="29"/>
      <c r="X1334" s="29"/>
    </row>
    <row r="1335" spans="17:24" x14ac:dyDescent="0.25">
      <c r="Q1335" s="29"/>
      <c r="S1335" s="29"/>
      <c r="T1335" s="138"/>
      <c r="U1335" s="29"/>
      <c r="W1335" s="29"/>
      <c r="X1335" s="29"/>
    </row>
    <row r="1336" spans="17:24" x14ac:dyDescent="0.25">
      <c r="Q1336" s="29"/>
      <c r="S1336" s="29"/>
      <c r="T1336" s="138"/>
      <c r="U1336" s="29"/>
      <c r="W1336" s="29"/>
      <c r="X1336" s="29"/>
    </row>
    <row r="1337" spans="17:24" x14ac:dyDescent="0.25">
      <c r="Q1337" s="29"/>
      <c r="S1337" s="29"/>
      <c r="T1337" s="138"/>
      <c r="U1337" s="29"/>
      <c r="W1337" s="29"/>
      <c r="X1337" s="29"/>
    </row>
    <row r="1338" spans="17:24" x14ac:dyDescent="0.25">
      <c r="Q1338" s="29"/>
      <c r="S1338" s="29"/>
      <c r="T1338" s="138"/>
      <c r="U1338" s="29"/>
      <c r="W1338" s="29"/>
      <c r="X1338" s="29"/>
    </row>
    <row r="1339" spans="17:24" x14ac:dyDescent="0.25">
      <c r="Q1339" s="29"/>
      <c r="S1339" s="29"/>
      <c r="T1339" s="138"/>
      <c r="U1339" s="29"/>
      <c r="W1339" s="29"/>
      <c r="X1339" s="29"/>
    </row>
    <row r="1340" spans="17:24" x14ac:dyDescent="0.25">
      <c r="Q1340" s="29"/>
      <c r="S1340" s="29"/>
      <c r="T1340" s="138"/>
      <c r="U1340" s="29"/>
      <c r="W1340" s="29"/>
      <c r="X1340" s="29"/>
    </row>
    <row r="1341" spans="17:24" x14ac:dyDescent="0.25">
      <c r="Q1341" s="29"/>
      <c r="S1341" s="29"/>
      <c r="T1341" s="138"/>
      <c r="U1341" s="29"/>
      <c r="W1341" s="29"/>
      <c r="X1341" s="29"/>
    </row>
    <row r="1342" spans="17:24" x14ac:dyDescent="0.25">
      <c r="Q1342" s="29"/>
      <c r="S1342" s="29"/>
      <c r="T1342" s="138"/>
      <c r="U1342" s="29"/>
      <c r="W1342" s="29"/>
      <c r="X1342" s="29"/>
    </row>
    <row r="1343" spans="17:24" x14ac:dyDescent="0.25">
      <c r="Q1343" s="29"/>
      <c r="S1343" s="29"/>
      <c r="T1343" s="138"/>
      <c r="U1343" s="29"/>
      <c r="W1343" s="29"/>
      <c r="X1343" s="29"/>
    </row>
    <row r="1344" spans="17:24" x14ac:dyDescent="0.25">
      <c r="Q1344" s="29"/>
      <c r="S1344" s="29"/>
      <c r="T1344" s="138"/>
      <c r="U1344" s="29"/>
      <c r="W1344" s="29"/>
      <c r="X1344" s="29"/>
    </row>
    <row r="1345" spans="17:24" x14ac:dyDescent="0.25">
      <c r="Q1345" s="29"/>
      <c r="S1345" s="29"/>
      <c r="T1345" s="138"/>
      <c r="U1345" s="29"/>
      <c r="W1345" s="29"/>
      <c r="X1345" s="29"/>
    </row>
    <row r="1346" spans="17:24" x14ac:dyDescent="0.25">
      <c r="Q1346" s="29"/>
      <c r="S1346" s="29"/>
      <c r="T1346" s="138"/>
      <c r="U1346" s="29"/>
      <c r="W1346" s="29"/>
      <c r="X1346" s="29"/>
    </row>
    <row r="1347" spans="17:24" x14ac:dyDescent="0.25">
      <c r="Q1347" s="29"/>
      <c r="S1347" s="29"/>
      <c r="T1347" s="138"/>
      <c r="U1347" s="29"/>
      <c r="W1347" s="29"/>
      <c r="X1347" s="29"/>
    </row>
    <row r="1348" spans="17:24" x14ac:dyDescent="0.25">
      <c r="Q1348" s="29"/>
      <c r="S1348" s="29"/>
      <c r="T1348" s="138"/>
      <c r="U1348" s="29"/>
      <c r="W1348" s="29"/>
      <c r="X1348" s="29"/>
    </row>
    <row r="1349" spans="17:24" x14ac:dyDescent="0.25">
      <c r="Q1349" s="29"/>
      <c r="S1349" s="29"/>
      <c r="T1349" s="138"/>
      <c r="U1349" s="29"/>
      <c r="W1349" s="29"/>
      <c r="X1349" s="29"/>
    </row>
    <row r="1350" spans="17:24" x14ac:dyDescent="0.25">
      <c r="Q1350" s="29"/>
      <c r="S1350" s="29"/>
      <c r="T1350" s="138"/>
      <c r="U1350" s="29"/>
      <c r="W1350" s="29"/>
      <c r="X1350" s="29"/>
    </row>
    <row r="1351" spans="17:24" x14ac:dyDescent="0.25">
      <c r="Q1351" s="29"/>
      <c r="S1351" s="29"/>
      <c r="T1351" s="138"/>
      <c r="U1351" s="29"/>
      <c r="W1351" s="29"/>
      <c r="X1351" s="29"/>
    </row>
    <row r="1352" spans="17:24" x14ac:dyDescent="0.25">
      <c r="Q1352" s="29"/>
      <c r="S1352" s="29"/>
      <c r="T1352" s="138"/>
      <c r="U1352" s="29"/>
      <c r="W1352" s="29"/>
      <c r="X1352" s="29"/>
    </row>
    <row r="1353" spans="17:24" x14ac:dyDescent="0.25">
      <c r="Q1353" s="29"/>
      <c r="S1353" s="29"/>
      <c r="T1353" s="138"/>
      <c r="U1353" s="29"/>
      <c r="W1353" s="29"/>
      <c r="X1353" s="29"/>
    </row>
    <row r="1354" spans="17:24" x14ac:dyDescent="0.25">
      <c r="Q1354" s="29"/>
      <c r="S1354" s="29"/>
      <c r="T1354" s="138"/>
      <c r="U1354" s="29"/>
      <c r="W1354" s="29"/>
      <c r="X1354" s="29"/>
    </row>
    <row r="1355" spans="17:24" x14ac:dyDescent="0.25">
      <c r="Q1355" s="29"/>
      <c r="S1355" s="29"/>
      <c r="T1355" s="138"/>
      <c r="U1355" s="29"/>
      <c r="W1355" s="29"/>
      <c r="X1355" s="29"/>
    </row>
    <row r="1356" spans="17:24" x14ac:dyDescent="0.25">
      <c r="Q1356" s="29"/>
      <c r="S1356" s="29"/>
      <c r="T1356" s="138"/>
      <c r="U1356" s="29"/>
      <c r="W1356" s="29"/>
      <c r="X1356" s="29"/>
    </row>
    <row r="1357" spans="17:24" x14ac:dyDescent="0.25">
      <c r="Q1357" s="29"/>
      <c r="S1357" s="29"/>
      <c r="T1357" s="138"/>
      <c r="U1357" s="29"/>
      <c r="W1357" s="29"/>
      <c r="X1357" s="29"/>
    </row>
    <row r="1358" spans="17:24" x14ac:dyDescent="0.25">
      <c r="Q1358" s="29"/>
      <c r="S1358" s="29"/>
      <c r="T1358" s="138"/>
      <c r="U1358" s="29"/>
      <c r="W1358" s="29"/>
      <c r="X1358" s="29"/>
    </row>
    <row r="1359" spans="17:24" x14ac:dyDescent="0.25">
      <c r="Q1359" s="29"/>
      <c r="S1359" s="29"/>
      <c r="T1359" s="138"/>
      <c r="U1359" s="29"/>
      <c r="W1359" s="29"/>
      <c r="X1359" s="29"/>
    </row>
    <row r="1360" spans="17:24" x14ac:dyDescent="0.25">
      <c r="Q1360" s="29"/>
      <c r="S1360" s="29"/>
      <c r="T1360" s="138"/>
      <c r="U1360" s="29"/>
      <c r="W1360" s="29"/>
      <c r="X1360" s="29"/>
    </row>
    <row r="1361" spans="17:24" x14ac:dyDescent="0.25">
      <c r="Q1361" s="29"/>
      <c r="S1361" s="29"/>
      <c r="T1361" s="138"/>
      <c r="U1361" s="29"/>
      <c r="W1361" s="29"/>
      <c r="X1361" s="29"/>
    </row>
    <row r="1362" spans="17:24" x14ac:dyDescent="0.25">
      <c r="Q1362" s="29"/>
      <c r="S1362" s="29"/>
      <c r="T1362" s="138"/>
      <c r="U1362" s="29"/>
      <c r="W1362" s="29"/>
      <c r="X1362" s="29"/>
    </row>
    <row r="1363" spans="17:24" x14ac:dyDescent="0.25">
      <c r="Q1363" s="29"/>
      <c r="S1363" s="29"/>
      <c r="T1363" s="138"/>
      <c r="U1363" s="29"/>
    </row>
    <row r="1364" spans="17:24" x14ac:dyDescent="0.25">
      <c r="Q1364" s="29"/>
      <c r="S1364" s="29"/>
      <c r="T1364" s="138"/>
      <c r="U1364" s="29"/>
    </row>
    <row r="1365" spans="17:24" x14ac:dyDescent="0.25">
      <c r="Q1365" s="29"/>
      <c r="S1365" s="29"/>
      <c r="T1365" s="138"/>
      <c r="U1365" s="29"/>
    </row>
    <row r="1366" spans="17:24" x14ac:dyDescent="0.25">
      <c r="Q1366" s="29"/>
      <c r="S1366" s="29"/>
      <c r="T1366" s="138"/>
      <c r="U1366" s="29"/>
    </row>
    <row r="1367" spans="17:24" x14ac:dyDescent="0.25">
      <c r="Q1367" s="29"/>
      <c r="S1367" s="29"/>
      <c r="T1367" s="138"/>
      <c r="U1367" s="29"/>
    </row>
    <row r="1368" spans="17:24" x14ac:dyDescent="0.25">
      <c r="Q1368" s="29"/>
      <c r="S1368" s="29"/>
      <c r="T1368" s="138"/>
      <c r="U1368" s="29"/>
    </row>
    <row r="1369" spans="17:24" x14ac:dyDescent="0.25">
      <c r="Q1369" s="29"/>
      <c r="S1369" s="29"/>
      <c r="T1369" s="138"/>
      <c r="U1369" s="29"/>
    </row>
    <row r="1370" spans="17:24" x14ac:dyDescent="0.25">
      <c r="Q1370" s="29"/>
      <c r="S1370" s="29"/>
      <c r="T1370" s="138"/>
      <c r="U1370" s="29"/>
    </row>
    <row r="1371" spans="17:24" x14ac:dyDescent="0.25">
      <c r="Q1371" s="29"/>
      <c r="S1371" s="29"/>
      <c r="T1371" s="138"/>
      <c r="U1371" s="29"/>
    </row>
    <row r="1372" spans="17:24" x14ac:dyDescent="0.25">
      <c r="Q1372" s="29"/>
      <c r="S1372" s="29"/>
      <c r="T1372" s="138"/>
      <c r="U1372" s="29"/>
    </row>
    <row r="1373" spans="17:24" x14ac:dyDescent="0.25">
      <c r="Q1373" s="29"/>
      <c r="S1373" s="29"/>
      <c r="T1373" s="138"/>
      <c r="U1373" s="29"/>
    </row>
    <row r="1374" spans="17:24" x14ac:dyDescent="0.25">
      <c r="Q1374" s="29"/>
      <c r="S1374" s="29"/>
      <c r="T1374" s="138"/>
      <c r="U1374" s="29"/>
    </row>
    <row r="1375" spans="17:24" x14ac:dyDescent="0.25">
      <c r="Q1375" s="29"/>
      <c r="S1375" s="29"/>
      <c r="T1375" s="138"/>
      <c r="U1375" s="29"/>
    </row>
    <row r="1376" spans="17:24" x14ac:dyDescent="0.25">
      <c r="Q1376" s="29"/>
      <c r="S1376" s="29"/>
      <c r="T1376" s="138"/>
      <c r="U1376" s="29"/>
    </row>
    <row r="1377" spans="17:21" x14ac:dyDescent="0.25">
      <c r="Q1377" s="29"/>
      <c r="S1377" s="29"/>
      <c r="T1377" s="138"/>
      <c r="U1377" s="29"/>
    </row>
    <row r="1378" spans="17:21" x14ac:dyDescent="0.25">
      <c r="Q1378" s="29"/>
      <c r="S1378" s="29"/>
      <c r="T1378" s="138"/>
      <c r="U1378" s="29"/>
    </row>
    <row r="1379" spans="17:21" x14ac:dyDescent="0.25">
      <c r="Q1379" s="29"/>
      <c r="S1379" s="29"/>
      <c r="T1379" s="138"/>
      <c r="U1379" s="29"/>
    </row>
    <row r="1380" spans="17:21" x14ac:dyDescent="0.25">
      <c r="Q1380" s="29"/>
      <c r="S1380" s="29"/>
      <c r="T1380" s="138"/>
      <c r="U1380" s="29"/>
    </row>
    <row r="1381" spans="17:21" x14ac:dyDescent="0.25">
      <c r="Q1381" s="29"/>
      <c r="S1381" s="29"/>
      <c r="T1381" s="138"/>
      <c r="U1381" s="29"/>
    </row>
    <row r="1382" spans="17:21" x14ac:dyDescent="0.25">
      <c r="Q1382" s="29"/>
      <c r="S1382" s="29"/>
      <c r="T1382" s="138"/>
      <c r="U1382" s="29"/>
    </row>
    <row r="1383" spans="17:21" x14ac:dyDescent="0.25">
      <c r="Q1383" s="29"/>
      <c r="S1383" s="29"/>
      <c r="T1383" s="138"/>
      <c r="U1383" s="29"/>
    </row>
    <row r="1384" spans="17:21" x14ac:dyDescent="0.25">
      <c r="Q1384" s="29"/>
      <c r="S1384" s="29"/>
      <c r="T1384" s="138"/>
      <c r="U1384" s="29"/>
    </row>
    <row r="1385" spans="17:21" x14ac:dyDescent="0.25">
      <c r="Q1385" s="29"/>
      <c r="S1385" s="29"/>
      <c r="T1385" s="138"/>
      <c r="U1385" s="29"/>
    </row>
    <row r="1386" spans="17:21" x14ac:dyDescent="0.25">
      <c r="Q1386" s="29"/>
      <c r="S1386" s="29"/>
      <c r="T1386" s="138"/>
      <c r="U1386" s="29"/>
    </row>
    <row r="1387" spans="17:21" x14ac:dyDescent="0.25">
      <c r="Q1387" s="29"/>
      <c r="S1387" s="29"/>
      <c r="T1387" s="138"/>
      <c r="U1387" s="29"/>
    </row>
    <row r="1388" spans="17:21" x14ac:dyDescent="0.25">
      <c r="Q1388" s="29"/>
      <c r="S1388" s="29"/>
      <c r="T1388" s="138"/>
      <c r="U1388" s="29"/>
    </row>
    <row r="1389" spans="17:21" x14ac:dyDescent="0.25">
      <c r="Q1389" s="29"/>
      <c r="S1389" s="29"/>
      <c r="T1389" s="138"/>
      <c r="U1389" s="29"/>
    </row>
    <row r="1390" spans="17:21" x14ac:dyDescent="0.25">
      <c r="Q1390" s="29"/>
      <c r="S1390" s="29"/>
      <c r="T1390" s="138"/>
      <c r="U1390" s="29"/>
    </row>
    <row r="1391" spans="17:21" x14ac:dyDescent="0.25">
      <c r="Q1391" s="29"/>
      <c r="S1391" s="29"/>
      <c r="T1391" s="138"/>
      <c r="U1391" s="29"/>
    </row>
    <row r="1392" spans="17:21" x14ac:dyDescent="0.25">
      <c r="Q1392" s="29"/>
      <c r="S1392" s="29"/>
      <c r="T1392" s="138"/>
      <c r="U1392" s="29"/>
    </row>
    <row r="1393" spans="17:21" x14ac:dyDescent="0.25">
      <c r="Q1393" s="29"/>
      <c r="S1393" s="29"/>
      <c r="T1393" s="138"/>
      <c r="U1393" s="29"/>
    </row>
    <row r="1394" spans="17:21" x14ac:dyDescent="0.25">
      <c r="Q1394" s="29"/>
      <c r="S1394" s="29"/>
      <c r="T1394" s="138"/>
      <c r="U1394" s="29"/>
    </row>
    <row r="1395" spans="17:21" x14ac:dyDescent="0.25">
      <c r="Q1395" s="29"/>
      <c r="S1395" s="29"/>
      <c r="T1395" s="138"/>
      <c r="U1395" s="29"/>
    </row>
    <row r="1396" spans="17:21" x14ac:dyDescent="0.25">
      <c r="Q1396" s="29"/>
      <c r="S1396" s="29"/>
      <c r="T1396" s="138"/>
      <c r="U1396" s="29"/>
    </row>
    <row r="1397" spans="17:21" x14ac:dyDescent="0.25">
      <c r="Q1397" s="29"/>
      <c r="S1397" s="29"/>
      <c r="T1397" s="138"/>
      <c r="U1397" s="29"/>
    </row>
    <row r="1398" spans="17:21" x14ac:dyDescent="0.25">
      <c r="Q1398" s="29"/>
      <c r="S1398" s="29"/>
      <c r="T1398" s="138"/>
      <c r="U1398" s="29"/>
    </row>
    <row r="1399" spans="17:21" x14ac:dyDescent="0.25">
      <c r="Q1399" s="29"/>
      <c r="S1399" s="29"/>
      <c r="T1399" s="138"/>
      <c r="U1399" s="29"/>
    </row>
    <row r="1400" spans="17:21" x14ac:dyDescent="0.25">
      <c r="Q1400" s="29"/>
      <c r="S1400" s="29"/>
      <c r="T1400" s="138"/>
      <c r="U1400" s="29"/>
    </row>
    <row r="1401" spans="17:21" x14ac:dyDescent="0.25">
      <c r="Q1401" s="29"/>
      <c r="S1401" s="29"/>
      <c r="T1401" s="138"/>
      <c r="U1401" s="29"/>
    </row>
    <row r="1402" spans="17:21" x14ac:dyDescent="0.25">
      <c r="Q1402" s="29"/>
      <c r="S1402" s="29"/>
      <c r="T1402" s="138"/>
      <c r="U1402" s="29"/>
    </row>
    <row r="1403" spans="17:21" x14ac:dyDescent="0.25">
      <c r="Q1403" s="29"/>
      <c r="S1403" s="29"/>
      <c r="T1403" s="138"/>
      <c r="U1403" s="29"/>
    </row>
    <row r="1404" spans="17:21" x14ac:dyDescent="0.25">
      <c r="Q1404" s="29"/>
      <c r="S1404" s="29"/>
      <c r="T1404" s="138"/>
      <c r="U1404" s="29"/>
    </row>
    <row r="1405" spans="17:21" x14ac:dyDescent="0.25">
      <c r="Q1405" s="29"/>
      <c r="S1405" s="29"/>
      <c r="T1405" s="138"/>
      <c r="U1405" s="29"/>
    </row>
    <row r="1406" spans="17:21" x14ac:dyDescent="0.25">
      <c r="Q1406" s="29"/>
      <c r="S1406" s="29"/>
      <c r="T1406" s="138"/>
      <c r="U1406" s="29"/>
    </row>
    <row r="1407" spans="17:21" x14ac:dyDescent="0.25">
      <c r="Q1407" s="29"/>
      <c r="S1407" s="29"/>
      <c r="T1407" s="138"/>
      <c r="U1407" s="29"/>
    </row>
    <row r="1408" spans="17:21" x14ac:dyDescent="0.25">
      <c r="Q1408" s="29"/>
      <c r="S1408" s="29"/>
      <c r="T1408" s="138"/>
      <c r="U1408" s="29"/>
    </row>
    <row r="1409" spans="17:21" x14ac:dyDescent="0.25">
      <c r="Q1409" s="29"/>
      <c r="S1409" s="29"/>
      <c r="T1409" s="138"/>
      <c r="U1409" s="29"/>
    </row>
    <row r="1410" spans="17:21" x14ac:dyDescent="0.25">
      <c r="Q1410" s="29"/>
      <c r="S1410" s="29"/>
      <c r="T1410" s="138"/>
      <c r="U1410" s="29"/>
    </row>
    <row r="1411" spans="17:21" x14ac:dyDescent="0.25">
      <c r="Q1411" s="29"/>
      <c r="S1411" s="29"/>
      <c r="T1411" s="138"/>
      <c r="U1411" s="29"/>
    </row>
    <row r="1412" spans="17:21" x14ac:dyDescent="0.25">
      <c r="Q1412" s="29"/>
      <c r="S1412" s="29"/>
      <c r="T1412" s="138"/>
      <c r="U1412" s="29"/>
    </row>
    <row r="1413" spans="17:21" x14ac:dyDescent="0.25">
      <c r="Q1413" s="29"/>
      <c r="S1413" s="29"/>
      <c r="T1413" s="138"/>
      <c r="U1413" s="29"/>
    </row>
    <row r="1414" spans="17:21" x14ac:dyDescent="0.25">
      <c r="Q1414" s="29"/>
      <c r="S1414" s="29"/>
      <c r="T1414" s="138"/>
      <c r="U1414" s="29"/>
    </row>
    <row r="1415" spans="17:21" x14ac:dyDescent="0.25">
      <c r="Q1415" s="29"/>
      <c r="S1415" s="29"/>
      <c r="T1415" s="138"/>
      <c r="U1415" s="29"/>
    </row>
    <row r="1416" spans="17:21" x14ac:dyDescent="0.25">
      <c r="Q1416" s="29"/>
      <c r="S1416" s="29"/>
      <c r="T1416" s="138"/>
      <c r="U1416" s="29"/>
    </row>
    <row r="1417" spans="17:21" x14ac:dyDescent="0.25">
      <c r="Q1417" s="29"/>
      <c r="S1417" s="29"/>
      <c r="T1417" s="138"/>
      <c r="U1417" s="29"/>
    </row>
    <row r="1418" spans="17:21" x14ac:dyDescent="0.25">
      <c r="Q1418" s="29"/>
      <c r="S1418" s="29"/>
      <c r="T1418" s="138"/>
      <c r="U1418" s="29"/>
    </row>
    <row r="1419" spans="17:21" x14ac:dyDescent="0.25">
      <c r="Q1419" s="29"/>
      <c r="S1419" s="29"/>
      <c r="T1419" s="138"/>
      <c r="U1419" s="29"/>
    </row>
    <row r="1420" spans="17:21" x14ac:dyDescent="0.25">
      <c r="Q1420" s="29"/>
      <c r="S1420" s="29"/>
      <c r="T1420" s="138"/>
      <c r="U1420" s="29"/>
    </row>
    <row r="1421" spans="17:21" x14ac:dyDescent="0.25">
      <c r="Q1421" s="29"/>
      <c r="S1421" s="29"/>
      <c r="T1421" s="138"/>
      <c r="U1421" s="29"/>
    </row>
    <row r="1422" spans="17:21" x14ac:dyDescent="0.25">
      <c r="Q1422" s="29"/>
      <c r="S1422" s="29"/>
      <c r="T1422" s="138"/>
      <c r="U1422" s="29"/>
    </row>
    <row r="1423" spans="17:21" x14ac:dyDescent="0.25">
      <c r="Q1423" s="29"/>
      <c r="S1423" s="29"/>
      <c r="T1423" s="138"/>
      <c r="U1423" s="29"/>
    </row>
    <row r="1424" spans="17:21" x14ac:dyDescent="0.25">
      <c r="Q1424" s="29"/>
      <c r="S1424" s="29"/>
      <c r="T1424" s="138"/>
      <c r="U1424" s="29"/>
    </row>
    <row r="1425" spans="17:21" x14ac:dyDescent="0.25">
      <c r="Q1425" s="29"/>
      <c r="S1425" s="29"/>
      <c r="T1425" s="138"/>
      <c r="U1425" s="29"/>
    </row>
    <row r="1426" spans="17:21" x14ac:dyDescent="0.25">
      <c r="Q1426" s="29"/>
      <c r="S1426" s="29"/>
      <c r="T1426" s="138"/>
      <c r="U1426" s="29"/>
    </row>
    <row r="1427" spans="17:21" x14ac:dyDescent="0.25">
      <c r="Q1427" s="29"/>
      <c r="S1427" s="29"/>
      <c r="T1427" s="138"/>
      <c r="U1427" s="29"/>
    </row>
    <row r="1428" spans="17:21" x14ac:dyDescent="0.25">
      <c r="Q1428" s="29"/>
      <c r="S1428" s="29"/>
      <c r="T1428" s="138"/>
      <c r="U1428" s="29"/>
    </row>
    <row r="1429" spans="17:21" x14ac:dyDescent="0.25">
      <c r="Q1429" s="29"/>
      <c r="S1429" s="29"/>
      <c r="T1429" s="138"/>
      <c r="U1429" s="29"/>
    </row>
    <row r="1430" spans="17:21" x14ac:dyDescent="0.25">
      <c r="Q1430" s="29"/>
      <c r="S1430" s="29"/>
      <c r="T1430" s="138"/>
      <c r="U1430" s="29"/>
    </row>
    <row r="1431" spans="17:21" x14ac:dyDescent="0.25">
      <c r="Q1431" s="29"/>
      <c r="S1431" s="29"/>
      <c r="T1431" s="138"/>
      <c r="U1431" s="29"/>
    </row>
    <row r="1432" spans="17:21" x14ac:dyDescent="0.25">
      <c r="Q1432" s="29"/>
      <c r="S1432" s="29"/>
      <c r="T1432" s="138"/>
      <c r="U1432" s="29"/>
    </row>
    <row r="1433" spans="17:21" x14ac:dyDescent="0.25">
      <c r="Q1433" s="29"/>
      <c r="S1433" s="29"/>
      <c r="T1433" s="138"/>
      <c r="U1433" s="29"/>
    </row>
    <row r="1434" spans="17:21" x14ac:dyDescent="0.25">
      <c r="Q1434" s="29"/>
      <c r="S1434" s="29"/>
      <c r="T1434" s="138"/>
      <c r="U1434" s="29"/>
    </row>
    <row r="1435" spans="17:21" x14ac:dyDescent="0.25">
      <c r="Q1435" s="29"/>
      <c r="S1435" s="29"/>
      <c r="T1435" s="138"/>
      <c r="U1435" s="29"/>
    </row>
    <row r="1436" spans="17:21" x14ac:dyDescent="0.25">
      <c r="Q1436" s="29"/>
      <c r="S1436" s="29"/>
      <c r="T1436" s="138"/>
      <c r="U1436" s="29"/>
    </row>
    <row r="1437" spans="17:21" x14ac:dyDescent="0.25">
      <c r="Q1437" s="29"/>
      <c r="S1437" s="29"/>
      <c r="T1437" s="138"/>
      <c r="U1437" s="29"/>
    </row>
    <row r="1438" spans="17:21" x14ac:dyDescent="0.25">
      <c r="Q1438" s="29"/>
      <c r="S1438" s="29"/>
      <c r="T1438" s="138"/>
      <c r="U1438" s="29"/>
    </row>
    <row r="1439" spans="17:21" x14ac:dyDescent="0.25">
      <c r="Q1439" s="29"/>
      <c r="S1439" s="29"/>
      <c r="T1439" s="138"/>
      <c r="U1439" s="29"/>
    </row>
    <row r="1440" spans="17:21" x14ac:dyDescent="0.25">
      <c r="Q1440" s="29"/>
      <c r="S1440" s="29"/>
      <c r="T1440" s="138"/>
      <c r="U1440" s="29"/>
    </row>
    <row r="1441" spans="17:21" x14ac:dyDescent="0.25">
      <c r="Q1441" s="29"/>
      <c r="S1441" s="29"/>
      <c r="T1441" s="138"/>
      <c r="U1441" s="29"/>
    </row>
    <row r="1442" spans="17:21" x14ac:dyDescent="0.25">
      <c r="Q1442" s="29"/>
      <c r="S1442" s="29"/>
      <c r="T1442" s="138"/>
      <c r="U1442" s="29"/>
    </row>
    <row r="1443" spans="17:21" x14ac:dyDescent="0.25">
      <c r="Q1443" s="29"/>
      <c r="S1443" s="29"/>
      <c r="T1443" s="138"/>
      <c r="U1443" s="29"/>
    </row>
    <row r="1444" spans="17:21" x14ac:dyDescent="0.25">
      <c r="Q1444" s="29"/>
      <c r="S1444" s="29"/>
      <c r="T1444" s="138"/>
      <c r="U1444" s="29"/>
    </row>
    <row r="1445" spans="17:21" x14ac:dyDescent="0.25">
      <c r="Q1445" s="29"/>
      <c r="S1445" s="29"/>
      <c r="T1445" s="138"/>
      <c r="U1445" s="29"/>
    </row>
    <row r="1446" spans="17:21" x14ac:dyDescent="0.25">
      <c r="Q1446" s="29"/>
      <c r="S1446" s="29"/>
      <c r="T1446" s="138"/>
      <c r="U1446" s="29"/>
    </row>
    <row r="1447" spans="17:21" x14ac:dyDescent="0.25">
      <c r="Q1447" s="29"/>
      <c r="S1447" s="29"/>
      <c r="T1447" s="138"/>
      <c r="U1447" s="29"/>
    </row>
    <row r="1448" spans="17:21" x14ac:dyDescent="0.25">
      <c r="Q1448" s="29"/>
      <c r="S1448" s="29"/>
      <c r="T1448" s="138"/>
      <c r="U1448" s="29"/>
    </row>
    <row r="1449" spans="17:21" x14ac:dyDescent="0.25">
      <c r="Q1449" s="29"/>
      <c r="S1449" s="29"/>
      <c r="T1449" s="138"/>
      <c r="U1449" s="29"/>
    </row>
    <row r="1450" spans="17:21" x14ac:dyDescent="0.25">
      <c r="Q1450" s="29"/>
      <c r="S1450" s="29"/>
      <c r="T1450" s="138"/>
      <c r="U1450" s="29"/>
    </row>
    <row r="1451" spans="17:21" x14ac:dyDescent="0.25">
      <c r="Q1451" s="29"/>
      <c r="S1451" s="29"/>
      <c r="T1451" s="138"/>
      <c r="U1451" s="29"/>
    </row>
    <row r="1452" spans="17:21" x14ac:dyDescent="0.25">
      <c r="Q1452" s="29"/>
      <c r="S1452" s="29"/>
      <c r="T1452" s="138"/>
      <c r="U1452" s="29"/>
    </row>
    <row r="1453" spans="17:21" x14ac:dyDescent="0.25">
      <c r="Q1453" s="29"/>
      <c r="S1453" s="29"/>
      <c r="T1453" s="138"/>
      <c r="U1453" s="29"/>
    </row>
    <row r="1454" spans="17:21" x14ac:dyDescent="0.25">
      <c r="Q1454" s="29"/>
      <c r="S1454" s="29"/>
      <c r="T1454" s="138"/>
      <c r="U1454" s="29"/>
    </row>
    <row r="1455" spans="17:21" x14ac:dyDescent="0.25">
      <c r="Q1455" s="29"/>
      <c r="S1455" s="29"/>
      <c r="T1455" s="138"/>
      <c r="U1455" s="29"/>
    </row>
    <row r="1456" spans="17:21" x14ac:dyDescent="0.25">
      <c r="Q1456" s="29"/>
      <c r="S1456" s="29"/>
      <c r="T1456" s="138"/>
      <c r="U1456" s="29"/>
    </row>
    <row r="1457" spans="17:21" x14ac:dyDescent="0.25">
      <c r="Q1457" s="29"/>
      <c r="S1457" s="29"/>
      <c r="T1457" s="138"/>
      <c r="U1457" s="29"/>
    </row>
    <row r="1458" spans="17:21" x14ac:dyDescent="0.25">
      <c r="Q1458" s="29"/>
      <c r="S1458" s="29"/>
      <c r="T1458" s="138"/>
      <c r="U1458" s="29"/>
    </row>
    <row r="1459" spans="17:21" x14ac:dyDescent="0.25">
      <c r="Q1459" s="29"/>
      <c r="S1459" s="29"/>
      <c r="T1459" s="138"/>
      <c r="U1459" s="29"/>
    </row>
    <row r="1460" spans="17:21" x14ac:dyDescent="0.25">
      <c r="Q1460" s="29"/>
      <c r="S1460" s="29"/>
      <c r="T1460" s="138"/>
      <c r="U1460" s="29"/>
    </row>
    <row r="1461" spans="17:21" x14ac:dyDescent="0.25">
      <c r="Q1461" s="29"/>
      <c r="S1461" s="29"/>
      <c r="T1461" s="138"/>
      <c r="U1461" s="29"/>
    </row>
    <row r="1462" spans="17:21" x14ac:dyDescent="0.25">
      <c r="Q1462" s="29"/>
      <c r="S1462" s="29"/>
      <c r="T1462" s="138"/>
      <c r="U1462" s="29"/>
    </row>
    <row r="1463" spans="17:21" x14ac:dyDescent="0.25">
      <c r="Q1463" s="29"/>
      <c r="S1463" s="29"/>
      <c r="T1463" s="138"/>
      <c r="U1463" s="29"/>
    </row>
    <row r="1464" spans="17:21" x14ac:dyDescent="0.25">
      <c r="Q1464" s="29"/>
      <c r="S1464" s="29"/>
      <c r="T1464" s="138"/>
      <c r="U1464" s="29"/>
    </row>
    <row r="1465" spans="17:21" x14ac:dyDescent="0.25">
      <c r="Q1465" s="29"/>
      <c r="S1465" s="29"/>
      <c r="T1465" s="138"/>
      <c r="U1465" s="29"/>
    </row>
    <row r="1466" spans="17:21" x14ac:dyDescent="0.25">
      <c r="Q1466" s="29"/>
      <c r="S1466" s="29"/>
      <c r="T1466" s="138"/>
      <c r="U1466" s="29"/>
    </row>
    <row r="1467" spans="17:21" x14ac:dyDescent="0.25">
      <c r="Q1467" s="29"/>
      <c r="S1467" s="29"/>
      <c r="T1467" s="138"/>
      <c r="U1467" s="29"/>
    </row>
    <row r="1468" spans="17:21" x14ac:dyDescent="0.25">
      <c r="Q1468" s="29"/>
      <c r="S1468" s="29"/>
      <c r="T1468" s="138"/>
      <c r="U1468" s="29"/>
    </row>
    <row r="1469" spans="17:21" x14ac:dyDescent="0.25">
      <c r="Q1469" s="29"/>
      <c r="S1469" s="29"/>
      <c r="T1469" s="138"/>
      <c r="U1469" s="29"/>
    </row>
    <row r="1470" spans="17:21" x14ac:dyDescent="0.25">
      <c r="Q1470" s="29"/>
      <c r="S1470" s="29"/>
      <c r="T1470" s="138"/>
      <c r="U1470" s="29"/>
    </row>
    <row r="1471" spans="17:21" x14ac:dyDescent="0.25">
      <c r="Q1471" s="29"/>
      <c r="S1471" s="29"/>
      <c r="T1471" s="138"/>
      <c r="U1471" s="29"/>
    </row>
    <row r="1472" spans="17:21" x14ac:dyDescent="0.25">
      <c r="Q1472" s="29"/>
      <c r="S1472" s="29"/>
      <c r="T1472" s="138"/>
      <c r="U1472" s="29"/>
    </row>
    <row r="1473" spans="17:21" x14ac:dyDescent="0.25">
      <c r="Q1473" s="29"/>
      <c r="S1473" s="29"/>
      <c r="T1473" s="138"/>
      <c r="U1473" s="29"/>
    </row>
    <row r="1474" spans="17:21" x14ac:dyDescent="0.25">
      <c r="Q1474" s="29"/>
      <c r="S1474" s="29"/>
      <c r="T1474" s="138"/>
      <c r="U1474" s="29"/>
    </row>
    <row r="1475" spans="17:21" x14ac:dyDescent="0.25">
      <c r="Q1475" s="29"/>
      <c r="S1475" s="29"/>
      <c r="T1475" s="138"/>
      <c r="U1475" s="29"/>
    </row>
    <row r="1476" spans="17:21" x14ac:dyDescent="0.25">
      <c r="Q1476" s="29"/>
      <c r="S1476" s="29"/>
      <c r="T1476" s="138"/>
      <c r="U1476" s="29"/>
    </row>
    <row r="1477" spans="17:21" x14ac:dyDescent="0.25">
      <c r="Q1477" s="29"/>
      <c r="S1477" s="29"/>
      <c r="T1477" s="138"/>
      <c r="U1477" s="29"/>
    </row>
    <row r="1478" spans="17:21" x14ac:dyDescent="0.25">
      <c r="Q1478" s="29"/>
      <c r="S1478" s="29"/>
      <c r="T1478" s="138"/>
      <c r="U1478" s="29"/>
    </row>
    <row r="1479" spans="17:21" x14ac:dyDescent="0.25">
      <c r="Q1479" s="29"/>
      <c r="S1479" s="29"/>
      <c r="T1479" s="138"/>
      <c r="U1479" s="29"/>
    </row>
    <row r="1480" spans="17:21" x14ac:dyDescent="0.25">
      <c r="Q1480" s="29"/>
      <c r="S1480" s="29"/>
      <c r="T1480" s="138"/>
      <c r="U1480" s="29"/>
    </row>
    <row r="1481" spans="17:21" x14ac:dyDescent="0.25">
      <c r="Q1481" s="29"/>
      <c r="S1481" s="29"/>
      <c r="T1481" s="138"/>
      <c r="U1481" s="29"/>
    </row>
    <row r="1482" spans="17:21" x14ac:dyDescent="0.25">
      <c r="Q1482" s="29"/>
      <c r="S1482" s="29"/>
      <c r="T1482" s="138"/>
      <c r="U1482" s="29"/>
    </row>
    <row r="1483" spans="17:21" x14ac:dyDescent="0.25">
      <c r="Q1483" s="29"/>
      <c r="S1483" s="29"/>
      <c r="T1483" s="138"/>
      <c r="U1483" s="29"/>
    </row>
    <row r="1484" spans="17:21" x14ac:dyDescent="0.25">
      <c r="Q1484" s="29"/>
      <c r="S1484" s="29"/>
      <c r="T1484" s="138"/>
      <c r="U1484" s="29"/>
    </row>
    <row r="1485" spans="17:21" x14ac:dyDescent="0.25">
      <c r="Q1485" s="29"/>
      <c r="S1485" s="29"/>
      <c r="T1485" s="138"/>
      <c r="U1485" s="29"/>
    </row>
    <row r="1486" spans="17:21" x14ac:dyDescent="0.25">
      <c r="Q1486" s="29"/>
      <c r="S1486" s="29"/>
      <c r="T1486" s="138"/>
      <c r="U1486" s="29"/>
    </row>
    <row r="1487" spans="17:21" x14ac:dyDescent="0.25">
      <c r="Q1487" s="29"/>
      <c r="S1487" s="29"/>
      <c r="T1487" s="138"/>
      <c r="U1487" s="29"/>
    </row>
    <row r="1488" spans="17:21" x14ac:dyDescent="0.25">
      <c r="Q1488" s="29"/>
      <c r="S1488" s="29"/>
      <c r="T1488" s="138"/>
      <c r="U1488" s="29"/>
    </row>
    <row r="1489" spans="17:21" x14ac:dyDescent="0.25">
      <c r="Q1489" s="29"/>
      <c r="S1489" s="29"/>
      <c r="T1489" s="138"/>
      <c r="U1489" s="29"/>
    </row>
    <row r="1490" spans="17:21" x14ac:dyDescent="0.25">
      <c r="Q1490" s="29"/>
      <c r="S1490" s="29"/>
      <c r="T1490" s="138"/>
      <c r="U1490" s="29"/>
    </row>
    <row r="1491" spans="17:21" x14ac:dyDescent="0.25">
      <c r="Q1491" s="29"/>
      <c r="S1491" s="29"/>
      <c r="T1491" s="138"/>
      <c r="U1491" s="29"/>
    </row>
    <row r="1492" spans="17:21" x14ac:dyDescent="0.25">
      <c r="Q1492" s="29"/>
      <c r="S1492" s="29"/>
      <c r="T1492" s="138"/>
      <c r="U1492" s="29"/>
    </row>
    <row r="1493" spans="17:21" x14ac:dyDescent="0.25">
      <c r="Q1493" s="29"/>
      <c r="S1493" s="29"/>
      <c r="T1493" s="138"/>
      <c r="U1493" s="29"/>
    </row>
    <row r="1494" spans="17:21" x14ac:dyDescent="0.25">
      <c r="Q1494" s="29"/>
      <c r="S1494" s="29"/>
      <c r="T1494" s="138"/>
      <c r="U1494" s="29"/>
    </row>
    <row r="1495" spans="17:21" x14ac:dyDescent="0.25">
      <c r="Q1495" s="29"/>
      <c r="S1495" s="29"/>
      <c r="T1495" s="138"/>
      <c r="U1495" s="29"/>
    </row>
    <row r="1496" spans="17:21" x14ac:dyDescent="0.25">
      <c r="Q1496" s="29"/>
      <c r="S1496" s="29"/>
      <c r="T1496" s="138"/>
      <c r="U1496" s="29"/>
    </row>
    <row r="1497" spans="17:21" x14ac:dyDescent="0.25">
      <c r="Q1497" s="29"/>
      <c r="S1497" s="29"/>
      <c r="T1497" s="138"/>
      <c r="U1497" s="29"/>
    </row>
    <row r="1498" spans="17:21" x14ac:dyDescent="0.25">
      <c r="Q1498" s="29"/>
      <c r="S1498" s="29"/>
      <c r="T1498" s="138"/>
      <c r="U1498" s="29"/>
    </row>
    <row r="1499" spans="17:21" x14ac:dyDescent="0.25">
      <c r="Q1499" s="29"/>
      <c r="S1499" s="29"/>
      <c r="T1499" s="138"/>
      <c r="U1499" s="29"/>
    </row>
    <row r="1500" spans="17:21" x14ac:dyDescent="0.25">
      <c r="Q1500" s="29"/>
      <c r="S1500" s="29"/>
      <c r="T1500" s="138"/>
      <c r="U1500" s="29"/>
    </row>
    <row r="1501" spans="17:21" x14ac:dyDescent="0.25">
      <c r="Q1501" s="29"/>
      <c r="S1501" s="29"/>
      <c r="T1501" s="138"/>
      <c r="U1501" s="29"/>
    </row>
    <row r="1502" spans="17:21" x14ac:dyDescent="0.25">
      <c r="Q1502" s="29"/>
      <c r="S1502" s="29"/>
      <c r="T1502" s="138"/>
      <c r="U1502" s="29"/>
    </row>
    <row r="1503" spans="17:21" x14ac:dyDescent="0.25">
      <c r="Q1503" s="29"/>
      <c r="S1503" s="29"/>
      <c r="T1503" s="138"/>
      <c r="U1503" s="29"/>
    </row>
    <row r="1504" spans="17:21" x14ac:dyDescent="0.25">
      <c r="Q1504" s="29"/>
      <c r="S1504" s="29"/>
      <c r="T1504" s="138"/>
      <c r="U1504" s="29"/>
    </row>
    <row r="1505" spans="17:21" x14ac:dyDescent="0.25">
      <c r="Q1505" s="29"/>
      <c r="S1505" s="29"/>
      <c r="T1505" s="138"/>
      <c r="U1505" s="29"/>
    </row>
    <row r="1506" spans="17:21" x14ac:dyDescent="0.25">
      <c r="Q1506" s="29"/>
      <c r="S1506" s="29"/>
      <c r="T1506" s="138"/>
      <c r="U1506" s="29"/>
    </row>
    <row r="1507" spans="17:21" x14ac:dyDescent="0.25">
      <c r="Q1507" s="29"/>
      <c r="S1507" s="29"/>
      <c r="T1507" s="138"/>
      <c r="U1507" s="29"/>
    </row>
    <row r="1508" spans="17:21" x14ac:dyDescent="0.25">
      <c r="Q1508" s="29"/>
      <c r="S1508" s="29"/>
      <c r="T1508" s="138"/>
      <c r="U1508" s="29"/>
    </row>
    <row r="1509" spans="17:21" x14ac:dyDescent="0.25">
      <c r="Q1509" s="29"/>
      <c r="S1509" s="29"/>
      <c r="T1509" s="138"/>
      <c r="U1509" s="29"/>
    </row>
    <row r="1510" spans="17:21" x14ac:dyDescent="0.25">
      <c r="Q1510" s="29"/>
      <c r="S1510" s="29"/>
      <c r="T1510" s="138"/>
      <c r="U1510" s="29"/>
    </row>
    <row r="1511" spans="17:21" x14ac:dyDescent="0.25">
      <c r="Q1511" s="29"/>
      <c r="S1511" s="29"/>
      <c r="T1511" s="138"/>
      <c r="U1511" s="29"/>
    </row>
    <row r="1512" spans="17:21" x14ac:dyDescent="0.25">
      <c r="Q1512" s="29"/>
      <c r="S1512" s="29"/>
      <c r="T1512" s="138"/>
      <c r="U1512" s="29"/>
    </row>
    <row r="1513" spans="17:21" x14ac:dyDescent="0.25">
      <c r="Q1513" s="29"/>
      <c r="S1513" s="29"/>
      <c r="T1513" s="138"/>
      <c r="U1513" s="29"/>
    </row>
    <row r="1514" spans="17:21" x14ac:dyDescent="0.25">
      <c r="Q1514" s="29"/>
      <c r="S1514" s="29"/>
      <c r="T1514" s="138"/>
      <c r="U1514" s="29"/>
    </row>
    <row r="1515" spans="17:21" x14ac:dyDescent="0.25">
      <c r="Q1515" s="29"/>
      <c r="S1515" s="29"/>
      <c r="T1515" s="138"/>
      <c r="U1515" s="29"/>
    </row>
    <row r="1516" spans="17:21" x14ac:dyDescent="0.25">
      <c r="Q1516" s="29"/>
      <c r="S1516" s="29"/>
      <c r="T1516" s="138"/>
      <c r="U1516" s="29"/>
    </row>
    <row r="1517" spans="17:21" x14ac:dyDescent="0.25">
      <c r="Q1517" s="29"/>
      <c r="S1517" s="29"/>
      <c r="T1517" s="138"/>
      <c r="U1517" s="29"/>
    </row>
    <row r="1518" spans="17:21" x14ac:dyDescent="0.25">
      <c r="Q1518" s="29"/>
      <c r="S1518" s="29"/>
      <c r="T1518" s="138"/>
      <c r="U1518" s="29"/>
    </row>
    <row r="1519" spans="17:21" x14ac:dyDescent="0.25">
      <c r="Q1519" s="29"/>
      <c r="S1519" s="29"/>
      <c r="T1519" s="138"/>
      <c r="U1519" s="29"/>
    </row>
    <row r="1520" spans="17:21" x14ac:dyDescent="0.25">
      <c r="Q1520" s="29"/>
      <c r="S1520" s="29"/>
      <c r="T1520" s="138"/>
      <c r="U1520" s="29"/>
    </row>
    <row r="1521" spans="17:21" x14ac:dyDescent="0.25">
      <c r="Q1521" s="29"/>
      <c r="S1521" s="29"/>
      <c r="T1521" s="138"/>
      <c r="U1521" s="29"/>
    </row>
    <row r="1522" spans="17:21" x14ac:dyDescent="0.25">
      <c r="Q1522" s="29"/>
      <c r="S1522" s="29"/>
      <c r="T1522" s="138"/>
      <c r="U1522" s="29"/>
    </row>
    <row r="1523" spans="17:21" x14ac:dyDescent="0.25">
      <c r="Q1523" s="29"/>
      <c r="S1523" s="29"/>
      <c r="T1523" s="138"/>
      <c r="U1523" s="29"/>
    </row>
    <row r="1524" spans="17:21" x14ac:dyDescent="0.25">
      <c r="Q1524" s="29"/>
      <c r="S1524" s="29"/>
      <c r="T1524" s="138"/>
      <c r="U1524" s="29"/>
    </row>
    <row r="1525" spans="17:21" x14ac:dyDescent="0.25">
      <c r="Q1525" s="29"/>
      <c r="S1525" s="29"/>
      <c r="T1525" s="138"/>
      <c r="U1525" s="29"/>
    </row>
    <row r="1526" spans="17:21" x14ac:dyDescent="0.25">
      <c r="Q1526" s="29"/>
      <c r="S1526" s="29"/>
      <c r="T1526" s="138"/>
      <c r="U1526" s="29"/>
    </row>
    <row r="1527" spans="17:21" x14ac:dyDescent="0.25">
      <c r="Q1527" s="29"/>
      <c r="S1527" s="29"/>
      <c r="T1527" s="138"/>
      <c r="U1527" s="29"/>
    </row>
    <row r="1528" spans="17:21" x14ac:dyDescent="0.25">
      <c r="Q1528" s="29"/>
      <c r="S1528" s="29"/>
      <c r="T1528" s="138"/>
      <c r="U1528" s="29"/>
    </row>
    <row r="1529" spans="17:21" x14ac:dyDescent="0.25">
      <c r="Q1529" s="29"/>
      <c r="S1529" s="29"/>
      <c r="T1529" s="138"/>
      <c r="U1529" s="29"/>
    </row>
    <row r="1530" spans="17:21" x14ac:dyDescent="0.25">
      <c r="Q1530" s="29"/>
      <c r="S1530" s="29"/>
      <c r="T1530" s="138"/>
      <c r="U1530" s="29"/>
    </row>
    <row r="1531" spans="17:21" x14ac:dyDescent="0.25">
      <c r="Q1531" s="29"/>
      <c r="S1531" s="29"/>
      <c r="T1531" s="138"/>
      <c r="U1531" s="29"/>
    </row>
    <row r="1532" spans="17:21" x14ac:dyDescent="0.25">
      <c r="Q1532" s="29"/>
      <c r="S1532" s="29"/>
      <c r="T1532" s="138"/>
      <c r="U1532" s="29"/>
    </row>
    <row r="1533" spans="17:21" x14ac:dyDescent="0.25">
      <c r="Q1533" s="29"/>
      <c r="S1533" s="29"/>
      <c r="T1533" s="138"/>
      <c r="U1533" s="29"/>
    </row>
    <row r="1534" spans="17:21" x14ac:dyDescent="0.25">
      <c r="Q1534" s="29"/>
      <c r="S1534" s="29"/>
      <c r="T1534" s="138"/>
      <c r="U1534" s="29"/>
    </row>
    <row r="1535" spans="17:21" x14ac:dyDescent="0.25">
      <c r="Q1535" s="29"/>
      <c r="S1535" s="29"/>
      <c r="T1535" s="138"/>
      <c r="U1535" s="29"/>
    </row>
    <row r="1536" spans="17:21" x14ac:dyDescent="0.25">
      <c r="Q1536" s="29"/>
      <c r="S1536" s="29"/>
      <c r="T1536" s="138"/>
      <c r="U1536" s="29"/>
    </row>
    <row r="1537" spans="17:21" x14ac:dyDescent="0.25">
      <c r="Q1537" s="29"/>
      <c r="S1537" s="29"/>
      <c r="T1537" s="138"/>
      <c r="U1537" s="29"/>
    </row>
    <row r="1538" spans="17:21" x14ac:dyDescent="0.25">
      <c r="Q1538" s="29"/>
      <c r="S1538" s="29"/>
      <c r="T1538" s="138"/>
      <c r="U1538" s="29"/>
    </row>
    <row r="1539" spans="17:21" x14ac:dyDescent="0.25">
      <c r="Q1539" s="29"/>
      <c r="S1539" s="29"/>
      <c r="T1539" s="138"/>
      <c r="U1539" s="29"/>
    </row>
    <row r="1540" spans="17:21" x14ac:dyDescent="0.25">
      <c r="Q1540" s="29"/>
      <c r="S1540" s="29"/>
      <c r="T1540" s="138"/>
      <c r="U1540" s="29"/>
    </row>
    <row r="1541" spans="17:21" x14ac:dyDescent="0.25">
      <c r="Q1541" s="29"/>
      <c r="S1541" s="29"/>
      <c r="T1541" s="138"/>
      <c r="U1541" s="29"/>
    </row>
    <row r="1542" spans="17:21" x14ac:dyDescent="0.25">
      <c r="Q1542" s="29"/>
      <c r="S1542" s="29"/>
      <c r="T1542" s="138"/>
      <c r="U1542" s="29"/>
    </row>
    <row r="1543" spans="17:21" x14ac:dyDescent="0.25">
      <c r="Q1543" s="29"/>
      <c r="S1543" s="29"/>
      <c r="T1543" s="138"/>
      <c r="U1543" s="29"/>
    </row>
    <row r="1544" spans="17:21" x14ac:dyDescent="0.25">
      <c r="Q1544" s="29"/>
      <c r="S1544" s="29"/>
      <c r="T1544" s="138"/>
      <c r="U1544" s="29"/>
    </row>
    <row r="1545" spans="17:21" x14ac:dyDescent="0.25">
      <c r="Q1545" s="29"/>
      <c r="S1545" s="29"/>
      <c r="T1545" s="138"/>
      <c r="U1545" s="29"/>
    </row>
    <row r="1546" spans="17:21" x14ac:dyDescent="0.25">
      <c r="Q1546" s="29"/>
      <c r="S1546" s="29"/>
      <c r="T1546" s="138"/>
      <c r="U1546" s="29"/>
    </row>
    <row r="1547" spans="17:21" x14ac:dyDescent="0.25">
      <c r="Q1547" s="29"/>
      <c r="S1547" s="29"/>
      <c r="T1547" s="138"/>
      <c r="U1547" s="29"/>
    </row>
    <row r="1548" spans="17:21" x14ac:dyDescent="0.25">
      <c r="Q1548" s="29"/>
      <c r="S1548" s="29"/>
      <c r="T1548" s="138"/>
      <c r="U1548" s="29"/>
    </row>
    <row r="1549" spans="17:21" x14ac:dyDescent="0.25">
      <c r="Q1549" s="29"/>
      <c r="S1549" s="29"/>
      <c r="T1549" s="138"/>
      <c r="U1549" s="29"/>
    </row>
    <row r="1550" spans="17:21" x14ac:dyDescent="0.25">
      <c r="Q1550" s="29"/>
      <c r="S1550" s="29"/>
      <c r="T1550" s="138"/>
      <c r="U1550" s="29"/>
    </row>
    <row r="1551" spans="17:21" x14ac:dyDescent="0.25">
      <c r="Q1551" s="29"/>
      <c r="S1551" s="29"/>
      <c r="T1551" s="138"/>
      <c r="U1551" s="29"/>
    </row>
    <row r="1552" spans="17:21" x14ac:dyDescent="0.25">
      <c r="Q1552" s="29"/>
      <c r="S1552" s="29"/>
      <c r="T1552" s="138"/>
      <c r="U1552" s="29"/>
    </row>
    <row r="1553" spans="17:21" x14ac:dyDescent="0.25">
      <c r="Q1553" s="29"/>
      <c r="S1553" s="29"/>
      <c r="T1553" s="138"/>
      <c r="U1553" s="29"/>
    </row>
    <row r="1554" spans="17:21" x14ac:dyDescent="0.25">
      <c r="Q1554" s="29"/>
      <c r="S1554" s="29"/>
      <c r="T1554" s="138"/>
      <c r="U1554" s="29"/>
    </row>
    <row r="1555" spans="17:21" x14ac:dyDescent="0.25">
      <c r="Q1555" s="29"/>
      <c r="S1555" s="29"/>
      <c r="T1555" s="138"/>
      <c r="U1555" s="29"/>
    </row>
    <row r="1556" spans="17:21" x14ac:dyDescent="0.25">
      <c r="Q1556" s="29"/>
      <c r="S1556" s="29"/>
      <c r="T1556" s="138"/>
      <c r="U1556" s="29"/>
    </row>
    <row r="1557" spans="17:21" x14ac:dyDescent="0.25">
      <c r="Q1557" s="29"/>
      <c r="S1557" s="29"/>
      <c r="T1557" s="138"/>
      <c r="U1557" s="29"/>
    </row>
    <row r="1558" spans="17:21" x14ac:dyDescent="0.25">
      <c r="Q1558" s="29"/>
      <c r="S1558" s="29"/>
      <c r="T1558" s="138"/>
      <c r="U1558" s="29"/>
    </row>
    <row r="1559" spans="17:21" x14ac:dyDescent="0.25">
      <c r="Q1559" s="29"/>
      <c r="S1559" s="29"/>
      <c r="T1559" s="138"/>
      <c r="U1559" s="29"/>
    </row>
    <row r="1560" spans="17:21" x14ac:dyDescent="0.25">
      <c r="Q1560" s="29"/>
      <c r="S1560" s="29"/>
      <c r="T1560" s="138"/>
      <c r="U1560" s="29"/>
    </row>
    <row r="1561" spans="17:21" x14ac:dyDescent="0.25">
      <c r="Q1561" s="29"/>
      <c r="S1561" s="29"/>
      <c r="T1561" s="138"/>
      <c r="U1561" s="29"/>
    </row>
    <row r="1562" spans="17:21" x14ac:dyDescent="0.25">
      <c r="Q1562" s="29"/>
      <c r="S1562" s="29"/>
      <c r="T1562" s="138"/>
      <c r="U1562" s="29"/>
    </row>
    <row r="1563" spans="17:21" x14ac:dyDescent="0.25">
      <c r="Q1563" s="29"/>
      <c r="S1563" s="29"/>
      <c r="T1563" s="138"/>
      <c r="U1563" s="29"/>
    </row>
    <row r="1564" spans="17:21" x14ac:dyDescent="0.25">
      <c r="Q1564" s="29"/>
      <c r="S1564" s="29"/>
      <c r="T1564" s="138"/>
      <c r="U1564" s="29"/>
    </row>
    <row r="1565" spans="17:21" x14ac:dyDescent="0.25">
      <c r="Q1565" s="29"/>
      <c r="S1565" s="29"/>
      <c r="T1565" s="138"/>
      <c r="U1565" s="29"/>
    </row>
    <row r="1566" spans="17:21" x14ac:dyDescent="0.25">
      <c r="Q1566" s="29"/>
      <c r="S1566" s="29"/>
      <c r="T1566" s="138"/>
      <c r="U1566" s="29"/>
    </row>
    <row r="1567" spans="17:21" x14ac:dyDescent="0.25">
      <c r="Q1567" s="29"/>
      <c r="S1567" s="29"/>
      <c r="T1567" s="138"/>
      <c r="U1567" s="29"/>
    </row>
    <row r="1568" spans="17:21" x14ac:dyDescent="0.25">
      <c r="Q1568" s="29"/>
      <c r="S1568" s="29"/>
      <c r="T1568" s="138"/>
      <c r="U1568" s="29"/>
    </row>
    <row r="1569" spans="17:21" x14ac:dyDescent="0.25">
      <c r="Q1569" s="29"/>
      <c r="S1569" s="29"/>
      <c r="T1569" s="138"/>
      <c r="U1569" s="29"/>
    </row>
    <row r="1570" spans="17:21" x14ac:dyDescent="0.25">
      <c r="Q1570" s="29"/>
      <c r="S1570" s="29"/>
      <c r="T1570" s="138"/>
      <c r="U1570" s="29"/>
    </row>
    <row r="1571" spans="17:21" x14ac:dyDescent="0.25">
      <c r="Q1571" s="29"/>
      <c r="S1571" s="29"/>
      <c r="T1571" s="138"/>
      <c r="U1571" s="29"/>
    </row>
    <row r="1572" spans="17:21" x14ac:dyDescent="0.25">
      <c r="Q1572" s="29"/>
      <c r="S1572" s="29"/>
      <c r="T1572" s="138"/>
      <c r="U1572" s="29"/>
    </row>
    <row r="1573" spans="17:21" x14ac:dyDescent="0.25">
      <c r="Q1573" s="29"/>
      <c r="S1573" s="29"/>
      <c r="T1573" s="138"/>
      <c r="U1573" s="29"/>
    </row>
    <row r="1574" spans="17:21" x14ac:dyDescent="0.25">
      <c r="Q1574" s="29"/>
      <c r="S1574" s="29"/>
      <c r="T1574" s="138"/>
      <c r="U1574" s="29"/>
    </row>
    <row r="1575" spans="17:21" x14ac:dyDescent="0.25">
      <c r="Q1575" s="29"/>
      <c r="S1575" s="29"/>
      <c r="T1575" s="138"/>
      <c r="U1575" s="29"/>
    </row>
    <row r="1576" spans="17:21" x14ac:dyDescent="0.25">
      <c r="Q1576" s="29"/>
      <c r="S1576" s="29"/>
      <c r="T1576" s="138"/>
      <c r="U1576" s="29"/>
    </row>
    <row r="1577" spans="17:21" x14ac:dyDescent="0.25">
      <c r="Q1577" s="29"/>
      <c r="S1577" s="29"/>
      <c r="T1577" s="138"/>
      <c r="U1577" s="29"/>
    </row>
    <row r="1578" spans="17:21" x14ac:dyDescent="0.25">
      <c r="Q1578" s="29"/>
      <c r="S1578" s="29"/>
      <c r="T1578" s="138"/>
      <c r="U1578" s="29"/>
    </row>
    <row r="1579" spans="17:21" x14ac:dyDescent="0.25">
      <c r="Q1579" s="29"/>
      <c r="S1579" s="29"/>
      <c r="T1579" s="138"/>
      <c r="U1579" s="29"/>
    </row>
    <row r="1580" spans="17:21" x14ac:dyDescent="0.25">
      <c r="Q1580" s="29"/>
      <c r="S1580" s="29"/>
      <c r="T1580" s="138"/>
      <c r="U1580" s="29"/>
    </row>
    <row r="1581" spans="17:21" x14ac:dyDescent="0.25">
      <c r="Q1581" s="29"/>
      <c r="S1581" s="29"/>
      <c r="T1581" s="138"/>
      <c r="U1581" s="29"/>
    </row>
    <row r="1582" spans="17:21" x14ac:dyDescent="0.25">
      <c r="Q1582" s="29"/>
      <c r="S1582" s="29"/>
      <c r="T1582" s="138"/>
      <c r="U1582" s="29"/>
    </row>
    <row r="1583" spans="17:21" x14ac:dyDescent="0.25">
      <c r="Q1583" s="29"/>
      <c r="S1583" s="29"/>
      <c r="T1583" s="138"/>
      <c r="U1583" s="29"/>
    </row>
    <row r="1584" spans="17:21" x14ac:dyDescent="0.25">
      <c r="Q1584" s="29"/>
      <c r="S1584" s="29"/>
      <c r="T1584" s="138"/>
      <c r="U1584" s="29"/>
    </row>
    <row r="1585" spans="17:21" x14ac:dyDescent="0.25">
      <c r="Q1585" s="29"/>
      <c r="S1585" s="29"/>
      <c r="T1585" s="138"/>
      <c r="U1585" s="29"/>
    </row>
    <row r="1586" spans="17:21" x14ac:dyDescent="0.25">
      <c r="Q1586" s="29"/>
      <c r="S1586" s="29"/>
      <c r="T1586" s="138"/>
      <c r="U1586" s="29"/>
    </row>
    <row r="1587" spans="17:21" x14ac:dyDescent="0.25">
      <c r="Q1587" s="29"/>
      <c r="S1587" s="29"/>
      <c r="T1587" s="138"/>
      <c r="U1587" s="29"/>
    </row>
    <row r="1588" spans="17:21" x14ac:dyDescent="0.25">
      <c r="Q1588" s="29"/>
      <c r="S1588" s="29"/>
      <c r="T1588" s="138"/>
      <c r="U1588" s="29"/>
    </row>
    <row r="1589" spans="17:21" x14ac:dyDescent="0.25">
      <c r="Q1589" s="29"/>
      <c r="S1589" s="29"/>
      <c r="T1589" s="138"/>
      <c r="U1589" s="29"/>
    </row>
    <row r="1590" spans="17:21" x14ac:dyDescent="0.25">
      <c r="Q1590" s="29"/>
      <c r="S1590" s="29"/>
      <c r="T1590" s="138"/>
      <c r="U1590" s="29"/>
    </row>
    <row r="1591" spans="17:21" x14ac:dyDescent="0.25">
      <c r="Q1591" s="29"/>
      <c r="S1591" s="29"/>
      <c r="T1591" s="138"/>
      <c r="U1591" s="29"/>
    </row>
    <row r="1592" spans="17:21" x14ac:dyDescent="0.25">
      <c r="Q1592" s="29"/>
      <c r="S1592" s="29"/>
      <c r="T1592" s="138"/>
      <c r="U1592" s="29"/>
    </row>
    <row r="1593" spans="17:21" x14ac:dyDescent="0.25">
      <c r="Q1593" s="29"/>
      <c r="S1593" s="29"/>
      <c r="T1593" s="138"/>
      <c r="U1593" s="29"/>
    </row>
    <row r="1594" spans="17:21" x14ac:dyDescent="0.25">
      <c r="Q1594" s="29"/>
      <c r="S1594" s="29"/>
      <c r="T1594" s="138"/>
      <c r="U1594" s="29"/>
    </row>
    <row r="1595" spans="17:21" x14ac:dyDescent="0.25">
      <c r="Q1595" s="29"/>
      <c r="S1595" s="29"/>
      <c r="T1595" s="138"/>
      <c r="U1595" s="29"/>
    </row>
    <row r="1596" spans="17:21" x14ac:dyDescent="0.25">
      <c r="Q1596" s="29"/>
      <c r="S1596" s="29"/>
      <c r="T1596" s="138"/>
      <c r="U1596" s="29"/>
    </row>
    <row r="1597" spans="17:21" x14ac:dyDescent="0.25">
      <c r="Q1597" s="29"/>
      <c r="S1597" s="29"/>
      <c r="T1597" s="138"/>
      <c r="U1597" s="29"/>
    </row>
    <row r="1598" spans="17:21" x14ac:dyDescent="0.25">
      <c r="Q1598" s="29"/>
      <c r="S1598" s="29"/>
      <c r="T1598" s="138"/>
      <c r="U1598" s="29"/>
    </row>
    <row r="1599" spans="17:21" x14ac:dyDescent="0.25">
      <c r="Q1599" s="29"/>
      <c r="S1599" s="29"/>
      <c r="T1599" s="138"/>
      <c r="U1599" s="29"/>
    </row>
    <row r="1600" spans="17:21" x14ac:dyDescent="0.25">
      <c r="Q1600" s="29"/>
      <c r="S1600" s="29"/>
      <c r="T1600" s="138"/>
      <c r="U1600" s="29"/>
    </row>
    <row r="1601" spans="17:21" x14ac:dyDescent="0.25">
      <c r="Q1601" s="29"/>
      <c r="S1601" s="29"/>
      <c r="T1601" s="138"/>
      <c r="U1601" s="29"/>
    </row>
    <row r="1602" spans="17:21" x14ac:dyDescent="0.25">
      <c r="Q1602" s="29"/>
      <c r="S1602" s="29"/>
      <c r="T1602" s="138"/>
      <c r="U1602" s="29"/>
    </row>
    <row r="1603" spans="17:21" x14ac:dyDescent="0.25">
      <c r="Q1603" s="29"/>
      <c r="S1603" s="29"/>
      <c r="T1603" s="138"/>
      <c r="U1603" s="29"/>
    </row>
    <row r="1604" spans="17:21" x14ac:dyDescent="0.25">
      <c r="Q1604" s="29"/>
      <c r="S1604" s="29"/>
      <c r="T1604" s="138"/>
      <c r="U1604" s="29"/>
    </row>
    <row r="1605" spans="17:21" x14ac:dyDescent="0.25">
      <c r="Q1605" s="29"/>
      <c r="S1605" s="29"/>
      <c r="T1605" s="138"/>
      <c r="U1605" s="29"/>
    </row>
    <row r="1606" spans="17:21" x14ac:dyDescent="0.25">
      <c r="Q1606" s="29"/>
      <c r="S1606" s="29"/>
      <c r="T1606" s="138"/>
      <c r="U1606" s="29"/>
    </row>
    <row r="1607" spans="17:21" x14ac:dyDescent="0.25">
      <c r="Q1607" s="29"/>
      <c r="S1607" s="29"/>
      <c r="T1607" s="138"/>
      <c r="U1607" s="29"/>
    </row>
    <row r="1608" spans="17:21" x14ac:dyDescent="0.25">
      <c r="Q1608" s="29"/>
      <c r="S1608" s="29"/>
      <c r="T1608" s="138"/>
      <c r="U1608" s="29"/>
    </row>
    <row r="1609" spans="17:21" x14ac:dyDescent="0.25">
      <c r="Q1609" s="29"/>
      <c r="S1609" s="29"/>
      <c r="T1609" s="138"/>
      <c r="U1609" s="29"/>
    </row>
    <row r="1610" spans="17:21" x14ac:dyDescent="0.25">
      <c r="Q1610" s="29"/>
      <c r="S1610" s="29"/>
      <c r="T1610" s="138"/>
      <c r="U1610" s="29"/>
    </row>
    <row r="1611" spans="17:21" x14ac:dyDescent="0.25">
      <c r="Q1611" s="29"/>
      <c r="S1611" s="29"/>
      <c r="T1611" s="138"/>
      <c r="U1611" s="29"/>
    </row>
    <row r="1612" spans="17:21" x14ac:dyDescent="0.25">
      <c r="Q1612" s="29"/>
      <c r="S1612" s="29"/>
      <c r="T1612" s="138"/>
      <c r="U1612" s="29"/>
    </row>
    <row r="1613" spans="17:21" x14ac:dyDescent="0.25">
      <c r="Q1613" s="29"/>
      <c r="S1613" s="29"/>
      <c r="T1613" s="138"/>
      <c r="U1613" s="29"/>
    </row>
    <row r="1614" spans="17:21" x14ac:dyDescent="0.25">
      <c r="Q1614" s="29"/>
      <c r="S1614" s="29"/>
      <c r="T1614" s="138"/>
      <c r="U1614" s="29"/>
    </row>
    <row r="1615" spans="17:21" x14ac:dyDescent="0.25">
      <c r="Q1615" s="29"/>
      <c r="S1615" s="29"/>
      <c r="T1615" s="138"/>
      <c r="U1615" s="29"/>
    </row>
    <row r="1616" spans="17:21" x14ac:dyDescent="0.25">
      <c r="Q1616" s="29"/>
      <c r="S1616" s="29"/>
      <c r="T1616" s="138"/>
      <c r="U1616" s="29"/>
    </row>
    <row r="1617" spans="17:21" x14ac:dyDescent="0.25">
      <c r="Q1617" s="29"/>
      <c r="S1617" s="29"/>
      <c r="T1617" s="138"/>
      <c r="U1617" s="29"/>
    </row>
    <row r="1618" spans="17:21" x14ac:dyDescent="0.25">
      <c r="Q1618" s="29"/>
      <c r="S1618" s="29"/>
      <c r="T1618" s="138"/>
      <c r="U1618" s="29"/>
    </row>
    <row r="1619" spans="17:21" x14ac:dyDescent="0.25">
      <c r="Q1619" s="29"/>
      <c r="S1619" s="29"/>
      <c r="T1619" s="138"/>
      <c r="U1619" s="29"/>
    </row>
    <row r="1620" spans="17:21" x14ac:dyDescent="0.25">
      <c r="Q1620" s="29"/>
      <c r="S1620" s="29"/>
      <c r="T1620" s="138"/>
      <c r="U1620" s="29"/>
    </row>
    <row r="1621" spans="17:21" x14ac:dyDescent="0.25">
      <c r="Q1621" s="29"/>
      <c r="S1621" s="29"/>
      <c r="T1621" s="138"/>
      <c r="U1621" s="29"/>
    </row>
    <row r="1622" spans="17:21" x14ac:dyDescent="0.25">
      <c r="Q1622" s="29"/>
      <c r="S1622" s="29"/>
      <c r="T1622" s="138"/>
      <c r="U1622" s="29"/>
    </row>
    <row r="1623" spans="17:21" x14ac:dyDescent="0.25">
      <c r="Q1623" s="29"/>
      <c r="S1623" s="29"/>
      <c r="T1623" s="138"/>
      <c r="U1623" s="29"/>
    </row>
    <row r="1624" spans="17:21" x14ac:dyDescent="0.25">
      <c r="Q1624" s="29"/>
      <c r="S1624" s="29"/>
      <c r="T1624" s="138"/>
      <c r="U1624" s="29"/>
    </row>
    <row r="1625" spans="17:21" x14ac:dyDescent="0.25">
      <c r="Q1625" s="29"/>
      <c r="S1625" s="29"/>
      <c r="T1625" s="138"/>
      <c r="U1625" s="29"/>
    </row>
    <row r="1626" spans="17:21" x14ac:dyDescent="0.25">
      <c r="Q1626" s="29"/>
      <c r="S1626" s="29"/>
      <c r="T1626" s="138"/>
      <c r="U1626" s="29"/>
    </row>
    <row r="1627" spans="17:21" x14ac:dyDescent="0.25">
      <c r="Q1627" s="29"/>
      <c r="S1627" s="29"/>
      <c r="T1627" s="138"/>
      <c r="U1627" s="29"/>
    </row>
    <row r="1628" spans="17:21" x14ac:dyDescent="0.25">
      <c r="Q1628" s="29"/>
      <c r="S1628" s="29"/>
      <c r="T1628" s="138"/>
      <c r="U1628" s="29"/>
    </row>
    <row r="1629" spans="17:21" x14ac:dyDescent="0.25">
      <c r="Q1629" s="29"/>
      <c r="S1629" s="29"/>
      <c r="T1629" s="138"/>
      <c r="U1629" s="29"/>
    </row>
    <row r="1630" spans="17:21" x14ac:dyDescent="0.25">
      <c r="Q1630" s="29"/>
      <c r="S1630" s="29"/>
      <c r="T1630" s="138"/>
      <c r="U1630" s="29"/>
    </row>
    <row r="1631" spans="17:21" x14ac:dyDescent="0.25">
      <c r="Q1631" s="29"/>
      <c r="S1631" s="29"/>
      <c r="T1631" s="138"/>
      <c r="U1631" s="29"/>
    </row>
    <row r="1632" spans="17:21" x14ac:dyDescent="0.25">
      <c r="Q1632" s="29"/>
      <c r="S1632" s="29"/>
      <c r="T1632" s="138"/>
      <c r="U1632" s="29"/>
    </row>
    <row r="1633" spans="17:21" x14ac:dyDescent="0.25">
      <c r="Q1633" s="29"/>
      <c r="S1633" s="29"/>
      <c r="T1633" s="138"/>
      <c r="U1633" s="29"/>
    </row>
    <row r="1634" spans="17:21" x14ac:dyDescent="0.25">
      <c r="Q1634" s="29"/>
      <c r="S1634" s="29"/>
      <c r="T1634" s="138"/>
      <c r="U1634" s="29"/>
    </row>
    <row r="1635" spans="17:21" x14ac:dyDescent="0.25">
      <c r="Q1635" s="29"/>
      <c r="S1635" s="29"/>
      <c r="T1635" s="138"/>
      <c r="U1635" s="29"/>
    </row>
    <row r="1636" spans="17:21" x14ac:dyDescent="0.25">
      <c r="Q1636" s="29"/>
      <c r="S1636" s="29"/>
      <c r="T1636" s="138"/>
      <c r="U1636" s="29"/>
    </row>
    <row r="1637" spans="17:21" x14ac:dyDescent="0.25">
      <c r="Q1637" s="29"/>
      <c r="S1637" s="29"/>
      <c r="T1637" s="138"/>
      <c r="U1637" s="29"/>
    </row>
    <row r="1638" spans="17:21" x14ac:dyDescent="0.25">
      <c r="Q1638" s="29"/>
      <c r="S1638" s="29"/>
      <c r="T1638" s="138"/>
      <c r="U1638" s="29"/>
    </row>
    <row r="1639" spans="17:21" x14ac:dyDescent="0.25">
      <c r="Q1639" s="29"/>
      <c r="S1639" s="29"/>
      <c r="T1639" s="138"/>
      <c r="U1639" s="29"/>
    </row>
    <row r="1640" spans="17:21" x14ac:dyDescent="0.25">
      <c r="Q1640" s="29"/>
      <c r="S1640" s="29"/>
      <c r="T1640" s="138"/>
      <c r="U1640" s="29"/>
    </row>
    <row r="1641" spans="17:21" x14ac:dyDescent="0.25">
      <c r="Q1641" s="29"/>
      <c r="S1641" s="29"/>
      <c r="T1641" s="138"/>
      <c r="U1641" s="29"/>
    </row>
    <row r="1642" spans="17:21" x14ac:dyDescent="0.25">
      <c r="Q1642" s="29"/>
      <c r="S1642" s="29"/>
      <c r="T1642" s="138"/>
      <c r="U1642" s="29"/>
    </row>
    <row r="1643" spans="17:21" x14ac:dyDescent="0.25">
      <c r="Q1643" s="29"/>
      <c r="S1643" s="29"/>
      <c r="T1643" s="138"/>
      <c r="U1643" s="29"/>
    </row>
    <row r="1644" spans="17:21" x14ac:dyDescent="0.25">
      <c r="Q1644" s="29"/>
      <c r="S1644" s="29"/>
      <c r="T1644" s="138"/>
      <c r="U1644" s="29"/>
    </row>
    <row r="1645" spans="17:21" x14ac:dyDescent="0.25">
      <c r="Q1645" s="29"/>
      <c r="S1645" s="29"/>
      <c r="T1645" s="138"/>
      <c r="U1645" s="29"/>
    </row>
    <row r="1646" spans="17:21" x14ac:dyDescent="0.25">
      <c r="Q1646" s="29"/>
      <c r="S1646" s="29"/>
      <c r="T1646" s="138"/>
      <c r="U1646" s="29"/>
    </row>
    <row r="1647" spans="17:21" x14ac:dyDescent="0.25">
      <c r="Q1647" s="29"/>
      <c r="S1647" s="29"/>
      <c r="T1647" s="138"/>
      <c r="U1647" s="29"/>
    </row>
    <row r="1648" spans="17:21" x14ac:dyDescent="0.25">
      <c r="Q1648" s="29"/>
      <c r="S1648" s="29"/>
      <c r="T1648" s="138"/>
      <c r="U1648" s="29"/>
    </row>
    <row r="1649" spans="17:21" x14ac:dyDescent="0.25">
      <c r="Q1649" s="29"/>
      <c r="S1649" s="29"/>
      <c r="T1649" s="138"/>
      <c r="U1649" s="29"/>
    </row>
    <row r="1650" spans="17:21" x14ac:dyDescent="0.25">
      <c r="Q1650" s="29"/>
      <c r="S1650" s="29"/>
      <c r="T1650" s="138"/>
      <c r="U1650" s="29"/>
    </row>
    <row r="1651" spans="17:21" x14ac:dyDescent="0.25">
      <c r="Q1651" s="29"/>
      <c r="S1651" s="29"/>
      <c r="T1651" s="138"/>
      <c r="U1651" s="29"/>
    </row>
    <row r="1652" spans="17:21" x14ac:dyDescent="0.25">
      <c r="Q1652" s="29"/>
      <c r="S1652" s="29"/>
      <c r="T1652" s="138"/>
      <c r="U1652" s="29"/>
    </row>
    <row r="1653" spans="17:21" x14ac:dyDescent="0.25">
      <c r="Q1653" s="29"/>
      <c r="S1653" s="29"/>
      <c r="T1653" s="138"/>
      <c r="U1653" s="29"/>
    </row>
    <row r="1654" spans="17:21" x14ac:dyDescent="0.25">
      <c r="Q1654" s="29"/>
      <c r="S1654" s="29"/>
      <c r="T1654" s="138"/>
      <c r="U1654" s="29"/>
    </row>
    <row r="1655" spans="17:21" x14ac:dyDescent="0.25">
      <c r="Q1655" s="29"/>
      <c r="S1655" s="29"/>
      <c r="T1655" s="138"/>
      <c r="U1655" s="29"/>
    </row>
    <row r="1656" spans="17:21" x14ac:dyDescent="0.25">
      <c r="Q1656" s="29"/>
      <c r="S1656" s="29"/>
      <c r="T1656" s="138"/>
      <c r="U1656" s="29"/>
    </row>
    <row r="1657" spans="17:21" x14ac:dyDescent="0.25">
      <c r="Q1657" s="29"/>
      <c r="S1657" s="29"/>
      <c r="T1657" s="138"/>
      <c r="U1657" s="29"/>
    </row>
    <row r="1658" spans="17:21" x14ac:dyDescent="0.25">
      <c r="Q1658" s="29"/>
      <c r="S1658" s="29"/>
      <c r="T1658" s="138"/>
      <c r="U1658" s="29"/>
    </row>
    <row r="1659" spans="17:21" x14ac:dyDescent="0.25">
      <c r="Q1659" s="29"/>
      <c r="S1659" s="29"/>
      <c r="T1659" s="138"/>
      <c r="U1659" s="29"/>
    </row>
    <row r="1660" spans="17:21" x14ac:dyDescent="0.25">
      <c r="Q1660" s="29"/>
      <c r="S1660" s="29"/>
      <c r="T1660" s="138"/>
      <c r="U1660" s="29"/>
    </row>
    <row r="1661" spans="17:21" x14ac:dyDescent="0.25">
      <c r="Q1661" s="29"/>
      <c r="S1661" s="29"/>
      <c r="T1661" s="138"/>
      <c r="U1661" s="29"/>
    </row>
    <row r="1662" spans="17:21" x14ac:dyDescent="0.25">
      <c r="Q1662" s="29"/>
      <c r="S1662" s="29"/>
      <c r="T1662" s="138"/>
      <c r="U1662" s="29"/>
    </row>
    <row r="1663" spans="17:21" x14ac:dyDescent="0.25">
      <c r="Q1663" s="29"/>
      <c r="S1663" s="29"/>
      <c r="T1663" s="138"/>
      <c r="U1663" s="29"/>
    </row>
    <row r="1664" spans="17:21" x14ac:dyDescent="0.25">
      <c r="Q1664" s="29"/>
      <c r="S1664" s="29"/>
      <c r="T1664" s="138"/>
      <c r="U1664" s="29"/>
    </row>
    <row r="1665" spans="17:21" x14ac:dyDescent="0.25">
      <c r="Q1665" s="29"/>
      <c r="S1665" s="29"/>
      <c r="T1665" s="138"/>
      <c r="U1665" s="29"/>
    </row>
    <row r="1666" spans="17:21" x14ac:dyDescent="0.25">
      <c r="Q1666" s="29"/>
      <c r="S1666" s="29"/>
      <c r="T1666" s="138"/>
      <c r="U1666" s="29"/>
    </row>
    <row r="1667" spans="17:21" x14ac:dyDescent="0.25">
      <c r="Q1667" s="29"/>
      <c r="S1667" s="29"/>
      <c r="T1667" s="138"/>
      <c r="U1667" s="29"/>
    </row>
    <row r="1668" spans="17:21" x14ac:dyDescent="0.25">
      <c r="Q1668" s="29"/>
      <c r="S1668" s="29"/>
      <c r="T1668" s="138"/>
      <c r="U1668" s="29"/>
    </row>
    <row r="1669" spans="17:21" x14ac:dyDescent="0.25">
      <c r="Q1669" s="29"/>
      <c r="S1669" s="29"/>
      <c r="T1669" s="138"/>
      <c r="U1669" s="29"/>
    </row>
    <row r="1670" spans="17:21" x14ac:dyDescent="0.25">
      <c r="Q1670" s="29"/>
      <c r="S1670" s="29"/>
      <c r="T1670" s="138"/>
      <c r="U1670" s="29"/>
    </row>
    <row r="1671" spans="17:21" x14ac:dyDescent="0.25">
      <c r="Q1671" s="29"/>
      <c r="S1671" s="29"/>
      <c r="T1671" s="138"/>
      <c r="U1671" s="29"/>
    </row>
    <row r="1672" spans="17:21" x14ac:dyDescent="0.25">
      <c r="Q1672" s="29"/>
      <c r="S1672" s="29"/>
      <c r="T1672" s="138"/>
      <c r="U1672" s="29"/>
    </row>
    <row r="1673" spans="17:21" x14ac:dyDescent="0.25">
      <c r="Q1673" s="29"/>
      <c r="S1673" s="29"/>
      <c r="T1673" s="138"/>
      <c r="U1673" s="29"/>
    </row>
    <row r="1674" spans="17:21" x14ac:dyDescent="0.25">
      <c r="Q1674" s="29"/>
      <c r="S1674" s="29"/>
      <c r="T1674" s="138"/>
      <c r="U1674" s="29"/>
    </row>
    <row r="1675" spans="17:21" x14ac:dyDescent="0.25">
      <c r="Q1675" s="29"/>
      <c r="S1675" s="29"/>
      <c r="T1675" s="138"/>
      <c r="U1675" s="29"/>
    </row>
    <row r="1676" spans="17:21" x14ac:dyDescent="0.25">
      <c r="Q1676" s="29"/>
      <c r="S1676" s="29"/>
      <c r="T1676" s="138"/>
      <c r="U1676" s="29"/>
    </row>
    <row r="1677" spans="17:21" x14ac:dyDescent="0.25">
      <c r="Q1677" s="29"/>
      <c r="S1677" s="29"/>
      <c r="T1677" s="138"/>
      <c r="U1677" s="29"/>
    </row>
    <row r="1678" spans="17:21" x14ac:dyDescent="0.25">
      <c r="Q1678" s="29"/>
      <c r="S1678" s="29"/>
      <c r="T1678" s="138"/>
      <c r="U1678" s="29"/>
    </row>
    <row r="1679" spans="17:21" x14ac:dyDescent="0.25">
      <c r="Q1679" s="29"/>
      <c r="S1679" s="29"/>
      <c r="T1679" s="138"/>
      <c r="U1679" s="29"/>
    </row>
    <row r="1680" spans="17:21" x14ac:dyDescent="0.25">
      <c r="Q1680" s="29"/>
      <c r="S1680" s="29"/>
      <c r="T1680" s="138"/>
      <c r="U1680" s="29"/>
    </row>
    <row r="1681" spans="17:21" x14ac:dyDescent="0.25">
      <c r="Q1681" s="29"/>
      <c r="S1681" s="29"/>
      <c r="T1681" s="138"/>
      <c r="U1681" s="29"/>
    </row>
    <row r="1682" spans="17:21" x14ac:dyDescent="0.25">
      <c r="Q1682" s="29"/>
      <c r="S1682" s="29"/>
      <c r="T1682" s="138"/>
      <c r="U1682" s="29"/>
    </row>
    <row r="1683" spans="17:21" x14ac:dyDescent="0.25">
      <c r="Q1683" s="29"/>
      <c r="S1683" s="29"/>
      <c r="T1683" s="138"/>
      <c r="U1683" s="29"/>
    </row>
    <row r="1684" spans="17:21" x14ac:dyDescent="0.25">
      <c r="Q1684" s="29"/>
      <c r="S1684" s="29"/>
      <c r="T1684" s="138"/>
      <c r="U1684" s="29"/>
    </row>
    <row r="1685" spans="17:21" x14ac:dyDescent="0.25">
      <c r="Q1685" s="29"/>
      <c r="S1685" s="29"/>
      <c r="T1685" s="138"/>
      <c r="U1685" s="29"/>
    </row>
    <row r="1686" spans="17:21" x14ac:dyDescent="0.25">
      <c r="Q1686" s="29"/>
      <c r="S1686" s="29"/>
      <c r="T1686" s="138"/>
      <c r="U1686" s="29"/>
    </row>
    <row r="1687" spans="17:21" x14ac:dyDescent="0.25">
      <c r="Q1687" s="29"/>
      <c r="S1687" s="29"/>
      <c r="T1687" s="138"/>
      <c r="U1687" s="29"/>
    </row>
    <row r="1688" spans="17:21" x14ac:dyDescent="0.25">
      <c r="Q1688" s="29"/>
      <c r="S1688" s="29"/>
      <c r="T1688" s="138"/>
      <c r="U1688" s="29"/>
    </row>
    <row r="1689" spans="17:21" x14ac:dyDescent="0.25">
      <c r="Q1689" s="29"/>
      <c r="S1689" s="29"/>
      <c r="T1689" s="138"/>
      <c r="U1689" s="29"/>
    </row>
    <row r="1690" spans="17:21" x14ac:dyDescent="0.25">
      <c r="Q1690" s="29"/>
      <c r="S1690" s="29"/>
      <c r="T1690" s="138"/>
      <c r="U1690" s="29"/>
    </row>
    <row r="1691" spans="17:21" x14ac:dyDescent="0.25">
      <c r="Q1691" s="29"/>
      <c r="S1691" s="29"/>
      <c r="T1691" s="138"/>
      <c r="U1691" s="29"/>
    </row>
    <row r="1692" spans="17:21" x14ac:dyDescent="0.25">
      <c r="Q1692" s="29"/>
      <c r="S1692" s="29"/>
      <c r="T1692" s="138"/>
      <c r="U1692" s="29"/>
    </row>
    <row r="1693" spans="17:21" x14ac:dyDescent="0.25">
      <c r="Q1693" s="29"/>
      <c r="S1693" s="29"/>
      <c r="T1693" s="138"/>
      <c r="U1693" s="29"/>
    </row>
    <row r="1694" spans="17:21" x14ac:dyDescent="0.25">
      <c r="Q1694" s="29"/>
      <c r="S1694" s="29"/>
      <c r="T1694" s="138"/>
      <c r="U1694" s="29"/>
    </row>
    <row r="1695" spans="17:21" x14ac:dyDescent="0.25">
      <c r="Q1695" s="29"/>
      <c r="S1695" s="29"/>
      <c r="T1695" s="138"/>
      <c r="U1695" s="29"/>
    </row>
    <row r="1696" spans="17:21" x14ac:dyDescent="0.25">
      <c r="Q1696" s="29"/>
      <c r="S1696" s="29"/>
      <c r="T1696" s="138"/>
      <c r="U1696" s="29"/>
    </row>
    <row r="1697" spans="17:21" x14ac:dyDescent="0.25">
      <c r="Q1697" s="29"/>
      <c r="S1697" s="29"/>
      <c r="T1697" s="138"/>
      <c r="U1697" s="29"/>
    </row>
    <row r="1698" spans="17:21" x14ac:dyDescent="0.25">
      <c r="Q1698" s="29"/>
      <c r="S1698" s="29"/>
      <c r="T1698" s="138"/>
      <c r="U1698" s="29"/>
    </row>
    <row r="1699" spans="17:21" x14ac:dyDescent="0.25">
      <c r="Q1699" s="29"/>
      <c r="S1699" s="29"/>
      <c r="T1699" s="138"/>
      <c r="U1699" s="29"/>
    </row>
    <row r="1700" spans="17:21" x14ac:dyDescent="0.25">
      <c r="Q1700" s="29"/>
      <c r="S1700" s="29"/>
      <c r="T1700" s="138"/>
      <c r="U1700" s="29"/>
    </row>
    <row r="1701" spans="17:21" x14ac:dyDescent="0.25">
      <c r="Q1701" s="29"/>
      <c r="S1701" s="29"/>
      <c r="T1701" s="138"/>
      <c r="U1701" s="29"/>
    </row>
    <row r="1702" spans="17:21" x14ac:dyDescent="0.25">
      <c r="Q1702" s="29"/>
      <c r="S1702" s="29"/>
      <c r="T1702" s="138"/>
      <c r="U1702" s="29"/>
    </row>
    <row r="1703" spans="17:21" x14ac:dyDescent="0.25">
      <c r="Q1703" s="29"/>
      <c r="S1703" s="29"/>
      <c r="T1703" s="138"/>
      <c r="U1703" s="29"/>
    </row>
    <row r="1704" spans="17:21" x14ac:dyDescent="0.25">
      <c r="Q1704" s="29"/>
      <c r="S1704" s="29"/>
      <c r="T1704" s="138"/>
      <c r="U1704" s="29"/>
    </row>
    <row r="1705" spans="17:21" x14ac:dyDescent="0.25">
      <c r="Q1705" s="29"/>
      <c r="S1705" s="29"/>
      <c r="T1705" s="138"/>
      <c r="U1705" s="29"/>
    </row>
    <row r="1706" spans="17:21" x14ac:dyDescent="0.25">
      <c r="Q1706" s="29"/>
      <c r="S1706" s="29"/>
      <c r="T1706" s="138"/>
      <c r="U1706" s="29"/>
    </row>
    <row r="1707" spans="17:21" x14ac:dyDescent="0.25">
      <c r="Q1707" s="29"/>
      <c r="S1707" s="29"/>
      <c r="T1707" s="138"/>
      <c r="U1707" s="29"/>
    </row>
    <row r="1708" spans="17:21" x14ac:dyDescent="0.25">
      <c r="Q1708" s="29"/>
      <c r="S1708" s="29"/>
      <c r="T1708" s="138"/>
      <c r="U1708" s="29"/>
    </row>
    <row r="1709" spans="17:21" x14ac:dyDescent="0.25">
      <c r="Q1709" s="29"/>
      <c r="S1709" s="29"/>
      <c r="T1709" s="138"/>
      <c r="U1709" s="29"/>
    </row>
    <row r="1710" spans="17:21" x14ac:dyDescent="0.25">
      <c r="Q1710" s="29"/>
      <c r="S1710" s="29"/>
      <c r="T1710" s="138"/>
      <c r="U1710" s="29"/>
    </row>
    <row r="1711" spans="17:21" x14ac:dyDescent="0.25">
      <c r="Q1711" s="29"/>
      <c r="S1711" s="29"/>
      <c r="T1711" s="138"/>
      <c r="U1711" s="29"/>
    </row>
    <row r="1712" spans="17:21" x14ac:dyDescent="0.25">
      <c r="Q1712" s="29"/>
      <c r="S1712" s="29"/>
      <c r="T1712" s="138"/>
      <c r="U1712" s="29"/>
    </row>
    <row r="1713" spans="17:21" x14ac:dyDescent="0.25">
      <c r="Q1713" s="29"/>
      <c r="S1713" s="29"/>
      <c r="T1713" s="138"/>
      <c r="U1713" s="29"/>
    </row>
    <row r="1714" spans="17:21" x14ac:dyDescent="0.25">
      <c r="Q1714" s="29"/>
      <c r="S1714" s="29"/>
      <c r="T1714" s="138"/>
      <c r="U1714" s="29"/>
    </row>
    <row r="1715" spans="17:21" x14ac:dyDescent="0.25">
      <c r="Q1715" s="29"/>
      <c r="S1715" s="29"/>
      <c r="T1715" s="138"/>
      <c r="U1715" s="29"/>
    </row>
    <row r="1716" spans="17:21" x14ac:dyDescent="0.25">
      <c r="Q1716" s="29"/>
      <c r="S1716" s="29"/>
      <c r="T1716" s="138"/>
      <c r="U1716" s="29"/>
    </row>
    <row r="1717" spans="17:21" x14ac:dyDescent="0.25">
      <c r="Q1717" s="29"/>
      <c r="S1717" s="29"/>
      <c r="T1717" s="138"/>
      <c r="U1717" s="29"/>
    </row>
    <row r="1718" spans="17:21" x14ac:dyDescent="0.25">
      <c r="Q1718" s="29"/>
      <c r="S1718" s="29"/>
      <c r="T1718" s="138"/>
      <c r="U1718" s="29"/>
    </row>
    <row r="1719" spans="17:21" x14ac:dyDescent="0.25">
      <c r="Q1719" s="29"/>
      <c r="S1719" s="29"/>
      <c r="T1719" s="138"/>
      <c r="U1719" s="29"/>
    </row>
    <row r="1720" spans="17:21" x14ac:dyDescent="0.25">
      <c r="Q1720" s="29"/>
      <c r="S1720" s="29"/>
      <c r="T1720" s="138"/>
      <c r="U1720" s="29"/>
    </row>
    <row r="1721" spans="17:21" x14ac:dyDescent="0.25">
      <c r="Q1721" s="29"/>
      <c r="S1721" s="29"/>
      <c r="T1721" s="138"/>
      <c r="U1721" s="29"/>
    </row>
    <row r="1722" spans="17:21" x14ac:dyDescent="0.25">
      <c r="Q1722" s="29"/>
      <c r="S1722" s="29"/>
      <c r="T1722" s="138"/>
      <c r="U1722" s="29"/>
    </row>
    <row r="1723" spans="17:21" x14ac:dyDescent="0.25">
      <c r="Q1723" s="29"/>
      <c r="S1723" s="29"/>
      <c r="T1723" s="138"/>
      <c r="U1723" s="29"/>
    </row>
    <row r="1724" spans="17:21" x14ac:dyDescent="0.25">
      <c r="Q1724" s="29"/>
      <c r="S1724" s="29"/>
      <c r="T1724" s="138"/>
      <c r="U1724" s="29"/>
    </row>
    <row r="1725" spans="17:21" x14ac:dyDescent="0.25">
      <c r="Q1725" s="29"/>
      <c r="S1725" s="29"/>
      <c r="T1725" s="138"/>
      <c r="U1725" s="29"/>
    </row>
    <row r="1726" spans="17:21" x14ac:dyDescent="0.25">
      <c r="Q1726" s="29"/>
      <c r="S1726" s="29"/>
      <c r="T1726" s="138"/>
      <c r="U1726" s="29"/>
    </row>
    <row r="1727" spans="17:21" x14ac:dyDescent="0.25">
      <c r="Q1727" s="29"/>
      <c r="S1727" s="29"/>
      <c r="T1727" s="138"/>
      <c r="U1727" s="29"/>
    </row>
    <row r="1728" spans="17:21" x14ac:dyDescent="0.25">
      <c r="Q1728" s="29"/>
      <c r="S1728" s="29"/>
      <c r="T1728" s="138"/>
      <c r="U1728" s="29"/>
    </row>
    <row r="1729" spans="17:21" x14ac:dyDescent="0.25">
      <c r="Q1729" s="29"/>
      <c r="S1729" s="29"/>
      <c r="T1729" s="138"/>
      <c r="U1729" s="29"/>
    </row>
    <row r="1730" spans="17:21" x14ac:dyDescent="0.25">
      <c r="Q1730" s="29"/>
      <c r="S1730" s="29"/>
      <c r="T1730" s="138"/>
      <c r="U1730" s="29"/>
    </row>
    <row r="1731" spans="17:21" x14ac:dyDescent="0.25">
      <c r="Q1731" s="29"/>
      <c r="S1731" s="29"/>
      <c r="T1731" s="138"/>
      <c r="U1731" s="29"/>
    </row>
    <row r="1732" spans="17:21" x14ac:dyDescent="0.25">
      <c r="Q1732" s="29"/>
      <c r="S1732" s="29"/>
      <c r="T1732" s="138"/>
      <c r="U1732" s="29"/>
    </row>
    <row r="1733" spans="17:21" x14ac:dyDescent="0.25">
      <c r="Q1733" s="29"/>
      <c r="S1733" s="29"/>
      <c r="T1733" s="138"/>
      <c r="U1733" s="29"/>
    </row>
    <row r="1734" spans="17:21" x14ac:dyDescent="0.25">
      <c r="Q1734" s="29"/>
      <c r="S1734" s="29"/>
      <c r="T1734" s="138"/>
      <c r="U1734" s="29"/>
    </row>
    <row r="1735" spans="17:21" x14ac:dyDescent="0.25">
      <c r="Q1735" s="29"/>
      <c r="S1735" s="29"/>
      <c r="T1735" s="138"/>
      <c r="U1735" s="29"/>
    </row>
    <row r="1736" spans="17:21" x14ac:dyDescent="0.25">
      <c r="Q1736" s="29"/>
      <c r="S1736" s="29"/>
      <c r="T1736" s="138"/>
      <c r="U1736" s="29"/>
    </row>
    <row r="1737" spans="17:21" x14ac:dyDescent="0.25">
      <c r="Q1737" s="29"/>
      <c r="S1737" s="29"/>
      <c r="T1737" s="138"/>
      <c r="U1737" s="29"/>
    </row>
    <row r="1738" spans="17:21" x14ac:dyDescent="0.25">
      <c r="Q1738" s="29"/>
      <c r="S1738" s="29"/>
      <c r="T1738" s="138"/>
      <c r="U1738" s="29"/>
    </row>
    <row r="1739" spans="17:21" x14ac:dyDescent="0.25">
      <c r="Q1739" s="29"/>
      <c r="S1739" s="29"/>
      <c r="T1739" s="138"/>
      <c r="U1739" s="29"/>
    </row>
    <row r="1740" spans="17:21" x14ac:dyDescent="0.25">
      <c r="Q1740" s="29"/>
      <c r="S1740" s="29"/>
      <c r="T1740" s="138"/>
      <c r="U1740" s="29"/>
    </row>
    <row r="1741" spans="17:21" x14ac:dyDescent="0.25">
      <c r="Q1741" s="29"/>
      <c r="S1741" s="29"/>
      <c r="T1741" s="138"/>
      <c r="U1741" s="29"/>
    </row>
    <row r="1742" spans="17:21" x14ac:dyDescent="0.25">
      <c r="Q1742" s="29"/>
      <c r="S1742" s="29"/>
      <c r="T1742" s="138"/>
      <c r="U1742" s="29"/>
    </row>
    <row r="1743" spans="17:21" x14ac:dyDescent="0.25">
      <c r="Q1743" s="29"/>
      <c r="S1743" s="29"/>
      <c r="T1743" s="138"/>
      <c r="U1743" s="29"/>
    </row>
    <row r="1744" spans="17:21" x14ac:dyDescent="0.25">
      <c r="Q1744" s="29"/>
      <c r="S1744" s="29"/>
      <c r="T1744" s="138"/>
      <c r="U1744" s="29"/>
    </row>
    <row r="1745" spans="17:21" x14ac:dyDescent="0.25">
      <c r="Q1745" s="29"/>
      <c r="S1745" s="29"/>
      <c r="T1745" s="138"/>
      <c r="U1745" s="29"/>
    </row>
    <row r="1746" spans="17:21" x14ac:dyDescent="0.25">
      <c r="Q1746" s="29"/>
      <c r="S1746" s="29"/>
      <c r="T1746" s="138"/>
      <c r="U1746" s="29"/>
    </row>
    <row r="1747" spans="17:21" x14ac:dyDescent="0.25">
      <c r="Q1747" s="29"/>
      <c r="S1747" s="29"/>
      <c r="T1747" s="138"/>
      <c r="U1747" s="29"/>
    </row>
    <row r="1748" spans="17:21" x14ac:dyDescent="0.25">
      <c r="Q1748" s="29"/>
      <c r="S1748" s="29"/>
      <c r="T1748" s="138"/>
      <c r="U1748" s="29"/>
    </row>
    <row r="1749" spans="17:21" x14ac:dyDescent="0.25">
      <c r="Q1749" s="29"/>
      <c r="S1749" s="29"/>
      <c r="T1749" s="138"/>
      <c r="U1749" s="29"/>
    </row>
    <row r="1750" spans="17:21" x14ac:dyDescent="0.25">
      <c r="Q1750" s="29"/>
      <c r="S1750" s="29"/>
      <c r="T1750" s="138"/>
      <c r="U1750" s="29"/>
    </row>
    <row r="1751" spans="17:21" x14ac:dyDescent="0.25">
      <c r="Q1751" s="29"/>
      <c r="S1751" s="29"/>
      <c r="T1751" s="138"/>
      <c r="U1751" s="29"/>
    </row>
    <row r="1752" spans="17:21" x14ac:dyDescent="0.25">
      <c r="Q1752" s="29"/>
      <c r="S1752" s="29"/>
      <c r="T1752" s="138"/>
      <c r="U1752" s="29"/>
    </row>
    <row r="1753" spans="17:21" x14ac:dyDescent="0.25">
      <c r="Q1753" s="29"/>
      <c r="S1753" s="29"/>
      <c r="T1753" s="138"/>
      <c r="U1753" s="29"/>
    </row>
    <row r="1754" spans="17:21" x14ac:dyDescent="0.25">
      <c r="Q1754" s="29"/>
      <c r="S1754" s="29"/>
      <c r="T1754" s="138"/>
      <c r="U1754" s="29"/>
    </row>
    <row r="1755" spans="17:21" x14ac:dyDescent="0.25">
      <c r="Q1755" s="29"/>
      <c r="S1755" s="29"/>
      <c r="T1755" s="138"/>
      <c r="U1755" s="29"/>
    </row>
    <row r="1756" spans="17:21" x14ac:dyDescent="0.25">
      <c r="Q1756" s="29"/>
      <c r="S1756" s="29"/>
      <c r="T1756" s="138"/>
      <c r="U1756" s="29"/>
    </row>
    <row r="1757" spans="17:21" x14ac:dyDescent="0.25">
      <c r="Q1757" s="29"/>
      <c r="S1757" s="29"/>
      <c r="T1757" s="138"/>
      <c r="U1757" s="29"/>
    </row>
    <row r="1758" spans="17:21" x14ac:dyDescent="0.25">
      <c r="Q1758" s="29"/>
      <c r="S1758" s="29"/>
      <c r="T1758" s="138"/>
      <c r="U1758" s="29"/>
    </row>
    <row r="1759" spans="17:21" x14ac:dyDescent="0.25">
      <c r="Q1759" s="29"/>
      <c r="S1759" s="29"/>
      <c r="T1759" s="138"/>
      <c r="U1759" s="29"/>
    </row>
    <row r="1760" spans="17:21" x14ac:dyDescent="0.25">
      <c r="Q1760" s="29"/>
      <c r="S1760" s="29"/>
      <c r="T1760" s="138"/>
      <c r="U1760" s="29"/>
    </row>
    <row r="1761" spans="17:21" x14ac:dyDescent="0.25">
      <c r="Q1761" s="29"/>
      <c r="S1761" s="29"/>
      <c r="T1761" s="138"/>
      <c r="U1761" s="29"/>
    </row>
    <row r="1762" spans="17:21" x14ac:dyDescent="0.25">
      <c r="Q1762" s="29"/>
      <c r="S1762" s="29"/>
      <c r="T1762" s="138"/>
      <c r="U1762" s="29"/>
    </row>
    <row r="1763" spans="17:21" x14ac:dyDescent="0.25">
      <c r="Q1763" s="29"/>
      <c r="S1763" s="29"/>
      <c r="T1763" s="138"/>
      <c r="U1763" s="29"/>
    </row>
    <row r="1764" spans="17:21" x14ac:dyDescent="0.25">
      <c r="Q1764" s="29"/>
      <c r="S1764" s="29"/>
      <c r="T1764" s="138"/>
      <c r="U1764" s="29"/>
    </row>
    <row r="1765" spans="17:21" x14ac:dyDescent="0.25">
      <c r="Q1765" s="29"/>
      <c r="S1765" s="29"/>
      <c r="T1765" s="138"/>
      <c r="U1765" s="29"/>
    </row>
    <row r="1766" spans="17:21" x14ac:dyDescent="0.25">
      <c r="Q1766" s="29"/>
      <c r="S1766" s="29"/>
      <c r="T1766" s="138"/>
      <c r="U1766" s="29"/>
    </row>
    <row r="1767" spans="17:21" x14ac:dyDescent="0.25">
      <c r="Q1767" s="29"/>
      <c r="S1767" s="29"/>
      <c r="T1767" s="138"/>
      <c r="U1767" s="29"/>
    </row>
    <row r="1768" spans="17:21" x14ac:dyDescent="0.25">
      <c r="Q1768" s="29"/>
      <c r="S1768" s="29"/>
      <c r="T1768" s="138"/>
      <c r="U1768" s="29"/>
    </row>
    <row r="1769" spans="17:21" x14ac:dyDescent="0.25">
      <c r="Q1769" s="29"/>
      <c r="S1769" s="29"/>
      <c r="T1769" s="138"/>
      <c r="U1769" s="29"/>
    </row>
    <row r="1770" spans="17:21" x14ac:dyDescent="0.25">
      <c r="Q1770" s="29"/>
      <c r="S1770" s="29"/>
      <c r="T1770" s="138"/>
      <c r="U1770" s="29"/>
    </row>
    <row r="1771" spans="17:21" x14ac:dyDescent="0.25">
      <c r="Q1771" s="29"/>
      <c r="S1771" s="29"/>
      <c r="T1771" s="138"/>
      <c r="U1771" s="29"/>
    </row>
    <row r="1772" spans="17:21" x14ac:dyDescent="0.25">
      <c r="Q1772" s="29"/>
      <c r="S1772" s="29"/>
      <c r="T1772" s="138"/>
      <c r="U1772" s="29"/>
    </row>
    <row r="1773" spans="17:21" x14ac:dyDescent="0.25">
      <c r="Q1773" s="29"/>
      <c r="S1773" s="29"/>
      <c r="T1773" s="138"/>
      <c r="U1773" s="29"/>
    </row>
    <row r="1774" spans="17:21" x14ac:dyDescent="0.25">
      <c r="Q1774" s="29"/>
      <c r="S1774" s="29"/>
      <c r="T1774" s="138"/>
      <c r="U1774" s="29"/>
    </row>
    <row r="1775" spans="17:21" x14ac:dyDescent="0.25">
      <c r="Q1775" s="29"/>
      <c r="S1775" s="29"/>
      <c r="T1775" s="138"/>
      <c r="U1775" s="29"/>
    </row>
    <row r="1776" spans="17:21" x14ac:dyDescent="0.25">
      <c r="Q1776" s="29"/>
      <c r="S1776" s="29"/>
      <c r="T1776" s="138"/>
      <c r="U1776" s="29"/>
    </row>
    <row r="1777" spans="17:21" x14ac:dyDescent="0.25">
      <c r="Q1777" s="29"/>
      <c r="S1777" s="29"/>
      <c r="T1777" s="138"/>
      <c r="U1777" s="29"/>
    </row>
    <row r="1778" spans="17:21" x14ac:dyDescent="0.25">
      <c r="Q1778" s="29"/>
      <c r="S1778" s="29"/>
      <c r="T1778" s="138"/>
      <c r="U1778" s="29"/>
    </row>
    <row r="1779" spans="17:21" x14ac:dyDescent="0.25">
      <c r="Q1779" s="29"/>
    </row>
    <row r="1780" spans="17:21" x14ac:dyDescent="0.25">
      <c r="Q1780" s="29"/>
    </row>
    <row r="1781" spans="17:21" x14ac:dyDescent="0.25">
      <c r="Q1781" s="29"/>
    </row>
    <row r="1782" spans="17:21" x14ac:dyDescent="0.25">
      <c r="Q1782" s="29"/>
    </row>
    <row r="1783" spans="17:21" x14ac:dyDescent="0.25">
      <c r="Q1783" s="29"/>
    </row>
    <row r="1784" spans="17:21" x14ac:dyDescent="0.25">
      <c r="Q1784" s="29"/>
    </row>
    <row r="1785" spans="17:21" x14ac:dyDescent="0.25">
      <c r="Q1785" s="29"/>
    </row>
    <row r="1786" spans="17:21" x14ac:dyDescent="0.25">
      <c r="Q1786" s="29"/>
    </row>
    <row r="1787" spans="17:21" x14ac:dyDescent="0.25">
      <c r="Q1787" s="29"/>
    </row>
    <row r="1788" spans="17:21" x14ac:dyDescent="0.25">
      <c r="Q1788" s="29"/>
    </row>
    <row r="1789" spans="17:21" x14ac:dyDescent="0.25">
      <c r="Q1789" s="29"/>
    </row>
    <row r="1790" spans="17:21" x14ac:dyDescent="0.25">
      <c r="Q1790" s="29"/>
    </row>
    <row r="1791" spans="17:21" x14ac:dyDescent="0.25">
      <c r="Q1791" s="29"/>
    </row>
    <row r="1792" spans="17:21" x14ac:dyDescent="0.25">
      <c r="Q1792" s="29"/>
    </row>
    <row r="1793" spans="17:17" x14ac:dyDescent="0.25">
      <c r="Q1793" s="29"/>
    </row>
    <row r="1794" spans="17:17" x14ac:dyDescent="0.25">
      <c r="Q1794" s="29"/>
    </row>
    <row r="1795" spans="17:17" x14ac:dyDescent="0.25">
      <c r="Q1795" s="29"/>
    </row>
    <row r="1796" spans="17:17" x14ac:dyDescent="0.25">
      <c r="Q1796" s="29"/>
    </row>
    <row r="1797" spans="17:17" x14ac:dyDescent="0.25">
      <c r="Q1797" s="29"/>
    </row>
    <row r="1798" spans="17:17" x14ac:dyDescent="0.25">
      <c r="Q1798" s="29"/>
    </row>
    <row r="1799" spans="17:17" x14ac:dyDescent="0.25">
      <c r="Q1799" s="29"/>
    </row>
    <row r="1800" spans="17:17" x14ac:dyDescent="0.25">
      <c r="Q1800" s="29"/>
    </row>
    <row r="1801" spans="17:17" x14ac:dyDescent="0.25">
      <c r="Q1801" s="29"/>
    </row>
    <row r="1802" spans="17:17" x14ac:dyDescent="0.25">
      <c r="Q1802" s="29"/>
    </row>
    <row r="1803" spans="17:17" x14ac:dyDescent="0.25">
      <c r="Q1803" s="29"/>
    </row>
    <row r="1804" spans="17:17" x14ac:dyDescent="0.25">
      <c r="Q1804" s="29"/>
    </row>
    <row r="1805" spans="17:17" x14ac:dyDescent="0.25">
      <c r="Q1805" s="29"/>
    </row>
    <row r="1806" spans="17:17" x14ac:dyDescent="0.25">
      <c r="Q1806" s="29"/>
    </row>
    <row r="1807" spans="17:17" x14ac:dyDescent="0.25">
      <c r="Q1807" s="29"/>
    </row>
    <row r="1808" spans="17:17" x14ac:dyDescent="0.25">
      <c r="Q1808" s="29"/>
    </row>
    <row r="1809" spans="17:17" x14ac:dyDescent="0.25">
      <c r="Q1809" s="29"/>
    </row>
    <row r="1810" spans="17:17" x14ac:dyDescent="0.25">
      <c r="Q1810" s="29"/>
    </row>
    <row r="1811" spans="17:17" x14ac:dyDescent="0.25">
      <c r="Q1811" s="29"/>
    </row>
    <row r="1812" spans="17:17" x14ac:dyDescent="0.25">
      <c r="Q1812" s="29"/>
    </row>
    <row r="1813" spans="17:17" x14ac:dyDescent="0.25">
      <c r="Q1813" s="29"/>
    </row>
    <row r="1814" spans="17:17" x14ac:dyDescent="0.25">
      <c r="Q1814" s="29"/>
    </row>
    <row r="1815" spans="17:17" x14ac:dyDescent="0.25">
      <c r="Q1815" s="29"/>
    </row>
    <row r="1816" spans="17:17" x14ac:dyDescent="0.25">
      <c r="Q1816" s="29"/>
    </row>
    <row r="1817" spans="17:17" x14ac:dyDescent="0.25">
      <c r="Q1817" s="29"/>
    </row>
    <row r="1818" spans="17:17" x14ac:dyDescent="0.25">
      <c r="Q1818" s="29"/>
    </row>
    <row r="1819" spans="17:17" x14ac:dyDescent="0.25">
      <c r="Q1819" s="29"/>
    </row>
    <row r="1820" spans="17:17" x14ac:dyDescent="0.25">
      <c r="Q1820" s="29"/>
    </row>
    <row r="1821" spans="17:17" x14ac:dyDescent="0.25">
      <c r="Q1821" s="29"/>
    </row>
    <row r="1822" spans="17:17" x14ac:dyDescent="0.25">
      <c r="Q1822" s="29"/>
    </row>
    <row r="1823" spans="17:17" x14ac:dyDescent="0.25">
      <c r="Q1823" s="29"/>
    </row>
    <row r="1824" spans="17:17" x14ac:dyDescent="0.25">
      <c r="Q1824" s="29"/>
    </row>
    <row r="1825" spans="17:17" x14ac:dyDescent="0.25">
      <c r="Q1825" s="29"/>
    </row>
    <row r="1826" spans="17:17" x14ac:dyDescent="0.25">
      <c r="Q1826" s="29"/>
    </row>
    <row r="1827" spans="17:17" x14ac:dyDescent="0.25">
      <c r="Q1827" s="29"/>
    </row>
    <row r="1828" spans="17:17" x14ac:dyDescent="0.25">
      <c r="Q1828" s="29"/>
    </row>
    <row r="1829" spans="17:17" x14ac:dyDescent="0.25">
      <c r="Q1829" s="29"/>
    </row>
    <row r="1830" spans="17:17" x14ac:dyDescent="0.25">
      <c r="Q1830" s="29"/>
    </row>
    <row r="1831" spans="17:17" x14ac:dyDescent="0.25">
      <c r="Q1831" s="29"/>
    </row>
    <row r="1832" spans="17:17" x14ac:dyDescent="0.25">
      <c r="Q1832" s="29"/>
    </row>
    <row r="1833" spans="17:17" x14ac:dyDescent="0.25">
      <c r="Q1833" s="29"/>
    </row>
    <row r="1834" spans="17:17" x14ac:dyDescent="0.25">
      <c r="Q1834" s="29"/>
    </row>
    <row r="1835" spans="17:17" x14ac:dyDescent="0.25">
      <c r="Q1835" s="29"/>
    </row>
    <row r="1836" spans="17:17" x14ac:dyDescent="0.25">
      <c r="Q1836" s="29"/>
    </row>
    <row r="1837" spans="17:17" x14ac:dyDescent="0.25">
      <c r="Q1837" s="29"/>
    </row>
    <row r="1838" spans="17:17" x14ac:dyDescent="0.25">
      <c r="Q1838" s="29"/>
    </row>
    <row r="1839" spans="17:17" x14ac:dyDescent="0.25">
      <c r="Q1839" s="29"/>
    </row>
    <row r="1840" spans="17:17" x14ac:dyDescent="0.25">
      <c r="Q1840" s="29"/>
    </row>
    <row r="1841" spans="17:17" x14ac:dyDescent="0.25">
      <c r="Q1841" s="29"/>
    </row>
    <row r="1842" spans="17:17" x14ac:dyDescent="0.25">
      <c r="Q1842" s="29"/>
    </row>
    <row r="1843" spans="17:17" x14ac:dyDescent="0.25">
      <c r="Q1843" s="29"/>
    </row>
    <row r="1844" spans="17:17" x14ac:dyDescent="0.25">
      <c r="Q1844" s="29"/>
    </row>
    <row r="1845" spans="17:17" x14ac:dyDescent="0.25">
      <c r="Q1845" s="29"/>
    </row>
    <row r="1846" spans="17:17" x14ac:dyDescent="0.25">
      <c r="Q1846" s="29"/>
    </row>
    <row r="1847" spans="17:17" x14ac:dyDescent="0.25">
      <c r="Q1847" s="29"/>
    </row>
    <row r="1848" spans="17:17" x14ac:dyDescent="0.25">
      <c r="Q1848" s="29"/>
    </row>
    <row r="1849" spans="17:17" x14ac:dyDescent="0.25">
      <c r="Q1849" s="29"/>
    </row>
    <row r="1850" spans="17:17" x14ac:dyDescent="0.25">
      <c r="Q1850" s="29"/>
    </row>
    <row r="1851" spans="17:17" x14ac:dyDescent="0.25">
      <c r="Q1851" s="29"/>
    </row>
    <row r="1852" spans="17:17" x14ac:dyDescent="0.25">
      <c r="Q1852" s="29"/>
    </row>
    <row r="1853" spans="17:17" x14ac:dyDescent="0.25">
      <c r="Q1853" s="29"/>
    </row>
    <row r="1854" spans="17:17" x14ac:dyDescent="0.25">
      <c r="Q1854" s="29"/>
    </row>
    <row r="1855" spans="17:17" x14ac:dyDescent="0.25">
      <c r="Q1855" s="29"/>
    </row>
    <row r="1856" spans="17:17" x14ac:dyDescent="0.25">
      <c r="Q1856" s="29"/>
    </row>
    <row r="1857" spans="17:17" x14ac:dyDescent="0.25">
      <c r="Q1857" s="29"/>
    </row>
    <row r="1858" spans="17:17" x14ac:dyDescent="0.25">
      <c r="Q1858" s="29"/>
    </row>
    <row r="1859" spans="17:17" x14ac:dyDescent="0.25">
      <c r="Q1859" s="29"/>
    </row>
    <row r="1860" spans="17:17" x14ac:dyDescent="0.25">
      <c r="Q1860" s="29"/>
    </row>
    <row r="1861" spans="17:17" x14ac:dyDescent="0.25">
      <c r="Q1861" s="29"/>
    </row>
    <row r="1862" spans="17:17" x14ac:dyDescent="0.25">
      <c r="Q1862" s="29"/>
    </row>
    <row r="1863" spans="17:17" x14ac:dyDescent="0.25">
      <c r="Q1863" s="29"/>
    </row>
    <row r="1864" spans="17:17" x14ac:dyDescent="0.25">
      <c r="Q1864" s="29"/>
    </row>
    <row r="1865" spans="17:17" x14ac:dyDescent="0.25">
      <c r="Q1865" s="29"/>
    </row>
    <row r="1866" spans="17:17" x14ac:dyDescent="0.25">
      <c r="Q1866" s="29"/>
    </row>
    <row r="1867" spans="17:17" x14ac:dyDescent="0.25">
      <c r="Q1867" s="29"/>
    </row>
    <row r="1868" spans="17:17" x14ac:dyDescent="0.25">
      <c r="Q1868" s="29"/>
    </row>
    <row r="1869" spans="17:17" x14ac:dyDescent="0.25">
      <c r="Q1869" s="29"/>
    </row>
    <row r="1870" spans="17:17" x14ac:dyDescent="0.25">
      <c r="Q1870" s="29"/>
    </row>
    <row r="1871" spans="17:17" x14ac:dyDescent="0.25">
      <c r="Q1871" s="29"/>
    </row>
    <row r="1872" spans="17:17" x14ac:dyDescent="0.25">
      <c r="Q1872" s="29"/>
    </row>
    <row r="1873" spans="17:17" x14ac:dyDescent="0.25">
      <c r="Q1873" s="29"/>
    </row>
    <row r="1874" spans="17:17" x14ac:dyDescent="0.25">
      <c r="Q1874" s="29"/>
    </row>
    <row r="1875" spans="17:17" x14ac:dyDescent="0.25">
      <c r="Q1875" s="29"/>
    </row>
    <row r="1876" spans="17:17" x14ac:dyDescent="0.25">
      <c r="Q1876" s="29"/>
    </row>
    <row r="1877" spans="17:17" x14ac:dyDescent="0.25">
      <c r="Q1877" s="29"/>
    </row>
    <row r="1878" spans="17:17" x14ac:dyDescent="0.25">
      <c r="Q1878" s="29"/>
    </row>
    <row r="1879" spans="17:17" x14ac:dyDescent="0.25">
      <c r="Q1879" s="29"/>
    </row>
    <row r="1880" spans="17:17" x14ac:dyDescent="0.25">
      <c r="Q1880" s="29"/>
    </row>
    <row r="1881" spans="17:17" x14ac:dyDescent="0.25">
      <c r="Q1881" s="29"/>
    </row>
    <row r="1882" spans="17:17" x14ac:dyDescent="0.25">
      <c r="Q1882" s="29"/>
    </row>
    <row r="1883" spans="17:17" x14ac:dyDescent="0.25">
      <c r="Q1883" s="29"/>
    </row>
    <row r="1884" spans="17:17" x14ac:dyDescent="0.25">
      <c r="Q1884" s="29"/>
    </row>
    <row r="1885" spans="17:17" x14ac:dyDescent="0.25">
      <c r="Q1885" s="29"/>
    </row>
    <row r="1886" spans="17:17" x14ac:dyDescent="0.25">
      <c r="Q1886" s="29"/>
    </row>
    <row r="1887" spans="17:17" x14ac:dyDescent="0.25">
      <c r="Q1887" s="29"/>
    </row>
    <row r="1888" spans="17:17" x14ac:dyDescent="0.25">
      <c r="Q1888" s="29"/>
    </row>
    <row r="1889" spans="17:17" x14ac:dyDescent="0.25">
      <c r="Q1889" s="29"/>
    </row>
    <row r="1890" spans="17:17" x14ac:dyDescent="0.25">
      <c r="Q1890" s="29"/>
    </row>
    <row r="1891" spans="17:17" x14ac:dyDescent="0.25">
      <c r="Q1891" s="29"/>
    </row>
    <row r="1892" spans="17:17" x14ac:dyDescent="0.25">
      <c r="Q1892" s="29"/>
    </row>
    <row r="1893" spans="17:17" x14ac:dyDescent="0.25">
      <c r="Q1893" s="29"/>
    </row>
    <row r="1894" spans="17:17" x14ac:dyDescent="0.25">
      <c r="Q1894" s="29"/>
    </row>
    <row r="1895" spans="17:17" x14ac:dyDescent="0.25">
      <c r="Q1895" s="29"/>
    </row>
    <row r="1896" spans="17:17" x14ac:dyDescent="0.25">
      <c r="Q1896" s="29"/>
    </row>
    <row r="1897" spans="17:17" x14ac:dyDescent="0.25">
      <c r="Q1897" s="29"/>
    </row>
    <row r="1898" spans="17:17" x14ac:dyDescent="0.25">
      <c r="Q1898" s="29"/>
    </row>
    <row r="1899" spans="17:17" x14ac:dyDescent="0.25">
      <c r="Q1899" s="29"/>
    </row>
    <row r="1900" spans="17:17" x14ac:dyDescent="0.25">
      <c r="Q1900" s="29"/>
    </row>
    <row r="1901" spans="17:17" x14ac:dyDescent="0.25">
      <c r="Q1901" s="29"/>
    </row>
    <row r="1902" spans="17:17" x14ac:dyDescent="0.25">
      <c r="Q1902" s="29"/>
    </row>
    <row r="1903" spans="17:17" x14ac:dyDescent="0.25">
      <c r="Q1903" s="29"/>
    </row>
    <row r="1904" spans="17:17" x14ac:dyDescent="0.25">
      <c r="Q1904" s="29"/>
    </row>
    <row r="1905" spans="17:17" x14ac:dyDescent="0.25">
      <c r="Q1905" s="29"/>
    </row>
    <row r="1906" spans="17:17" x14ac:dyDescent="0.25">
      <c r="Q1906" s="29"/>
    </row>
    <row r="1907" spans="17:17" x14ac:dyDescent="0.25">
      <c r="Q1907" s="29"/>
    </row>
    <row r="1908" spans="17:17" x14ac:dyDescent="0.25">
      <c r="Q1908" s="29"/>
    </row>
    <row r="1909" spans="17:17" x14ac:dyDescent="0.25">
      <c r="Q1909" s="29"/>
    </row>
    <row r="1910" spans="17:17" x14ac:dyDescent="0.25">
      <c r="Q1910" s="29"/>
    </row>
    <row r="1911" spans="17:17" x14ac:dyDescent="0.25">
      <c r="Q1911" s="29"/>
    </row>
    <row r="1912" spans="17:17" x14ac:dyDescent="0.25">
      <c r="Q1912" s="29"/>
    </row>
    <row r="1913" spans="17:17" x14ac:dyDescent="0.25">
      <c r="Q1913" s="29"/>
    </row>
    <row r="1914" spans="17:17" x14ac:dyDescent="0.25">
      <c r="Q1914" s="29"/>
    </row>
    <row r="1915" spans="17:17" x14ac:dyDescent="0.25">
      <c r="Q1915" s="29"/>
    </row>
    <row r="1916" spans="17:17" x14ac:dyDescent="0.25">
      <c r="Q1916" s="29"/>
    </row>
    <row r="1917" spans="17:17" x14ac:dyDescent="0.25">
      <c r="Q1917" s="29"/>
    </row>
    <row r="1918" spans="17:17" x14ac:dyDescent="0.25">
      <c r="Q1918" s="29"/>
    </row>
    <row r="1919" spans="17:17" x14ac:dyDescent="0.25">
      <c r="Q1919" s="29"/>
    </row>
    <row r="1920" spans="17:17" x14ac:dyDescent="0.25">
      <c r="Q1920" s="29"/>
    </row>
    <row r="1921" spans="17:17" x14ac:dyDescent="0.25">
      <c r="Q1921" s="29"/>
    </row>
    <row r="1922" spans="17:17" x14ac:dyDescent="0.25">
      <c r="Q1922" s="29"/>
    </row>
    <row r="1923" spans="17:17" x14ac:dyDescent="0.25">
      <c r="Q1923" s="29"/>
    </row>
    <row r="1924" spans="17:17" x14ac:dyDescent="0.25">
      <c r="Q1924" s="29"/>
    </row>
    <row r="1925" spans="17:17" x14ac:dyDescent="0.25">
      <c r="Q1925" s="29"/>
    </row>
    <row r="1926" spans="17:17" x14ac:dyDescent="0.25">
      <c r="Q1926" s="29"/>
    </row>
    <row r="1927" spans="17:17" x14ac:dyDescent="0.25">
      <c r="Q1927" s="29"/>
    </row>
    <row r="1928" spans="17:17" x14ac:dyDescent="0.25">
      <c r="Q1928" s="29"/>
    </row>
    <row r="1929" spans="17:17" x14ac:dyDescent="0.25">
      <c r="Q1929" s="29"/>
    </row>
    <row r="1930" spans="17:17" x14ac:dyDescent="0.25">
      <c r="Q1930" s="29"/>
    </row>
    <row r="1931" spans="17:17" x14ac:dyDescent="0.25">
      <c r="Q1931" s="29"/>
    </row>
    <row r="1932" spans="17:17" x14ac:dyDescent="0.25">
      <c r="Q1932" s="29"/>
    </row>
    <row r="1933" spans="17:17" x14ac:dyDescent="0.25">
      <c r="Q1933" s="29"/>
    </row>
    <row r="1934" spans="17:17" x14ac:dyDescent="0.25">
      <c r="Q1934" s="29"/>
    </row>
    <row r="1935" spans="17:17" x14ac:dyDescent="0.25">
      <c r="Q1935" s="29"/>
    </row>
    <row r="1936" spans="17:17" x14ac:dyDescent="0.25">
      <c r="Q1936" s="29"/>
    </row>
    <row r="1937" spans="17:17" x14ac:dyDescent="0.25">
      <c r="Q1937" s="29"/>
    </row>
    <row r="1938" spans="17:17" x14ac:dyDescent="0.25">
      <c r="Q1938" s="29"/>
    </row>
    <row r="1939" spans="17:17" x14ac:dyDescent="0.25">
      <c r="Q1939" s="29"/>
    </row>
    <row r="1940" spans="17:17" x14ac:dyDescent="0.25">
      <c r="Q1940" s="29"/>
    </row>
    <row r="1941" spans="17:17" x14ac:dyDescent="0.25">
      <c r="Q1941" s="29"/>
    </row>
    <row r="1942" spans="17:17" x14ac:dyDescent="0.25">
      <c r="Q1942" s="29"/>
    </row>
    <row r="1943" spans="17:17" x14ac:dyDescent="0.25">
      <c r="Q1943" s="29"/>
    </row>
    <row r="1944" spans="17:17" x14ac:dyDescent="0.25">
      <c r="Q1944" s="29"/>
    </row>
    <row r="1945" spans="17:17" x14ac:dyDescent="0.25">
      <c r="Q1945" s="29"/>
    </row>
    <row r="1946" spans="17:17" x14ac:dyDescent="0.25">
      <c r="Q1946" s="29"/>
    </row>
    <row r="1947" spans="17:17" x14ac:dyDescent="0.25">
      <c r="Q1947" s="29"/>
    </row>
    <row r="1948" spans="17:17" x14ac:dyDescent="0.25">
      <c r="Q1948" s="29"/>
    </row>
    <row r="1949" spans="17:17" x14ac:dyDescent="0.25">
      <c r="Q1949" s="29"/>
    </row>
    <row r="1950" spans="17:17" x14ac:dyDescent="0.25">
      <c r="Q1950" s="29"/>
    </row>
    <row r="1951" spans="17:17" x14ac:dyDescent="0.25">
      <c r="Q1951" s="29"/>
    </row>
    <row r="1952" spans="17:17" x14ac:dyDescent="0.25">
      <c r="Q1952" s="29"/>
    </row>
    <row r="1953" spans="17:17" x14ac:dyDescent="0.25">
      <c r="Q1953" s="29"/>
    </row>
    <row r="1954" spans="17:17" x14ac:dyDescent="0.25">
      <c r="Q1954" s="29"/>
    </row>
    <row r="1955" spans="17:17" x14ac:dyDescent="0.25">
      <c r="Q1955" s="29"/>
    </row>
    <row r="1956" spans="17:17" x14ac:dyDescent="0.25">
      <c r="Q1956" s="29"/>
    </row>
    <row r="1957" spans="17:17" x14ac:dyDescent="0.25">
      <c r="Q1957" s="29"/>
    </row>
    <row r="1958" spans="17:17" x14ac:dyDescent="0.25">
      <c r="Q1958" s="29"/>
    </row>
    <row r="1959" spans="17:17" x14ac:dyDescent="0.25">
      <c r="Q1959" s="29"/>
    </row>
    <row r="1960" spans="17:17" x14ac:dyDescent="0.25">
      <c r="Q1960" s="29"/>
    </row>
    <row r="1961" spans="17:17" x14ac:dyDescent="0.25">
      <c r="Q1961" s="29"/>
    </row>
    <row r="1962" spans="17:17" x14ac:dyDescent="0.25">
      <c r="Q1962" s="29"/>
    </row>
    <row r="1963" spans="17:17" x14ac:dyDescent="0.25">
      <c r="Q1963" s="29"/>
    </row>
    <row r="1964" spans="17:17" x14ac:dyDescent="0.25">
      <c r="Q1964" s="29"/>
    </row>
    <row r="1965" spans="17:17" x14ac:dyDescent="0.25">
      <c r="Q1965" s="29"/>
    </row>
    <row r="1966" spans="17:17" x14ac:dyDescent="0.25">
      <c r="Q1966" s="29"/>
    </row>
    <row r="1967" spans="17:17" x14ac:dyDescent="0.25">
      <c r="Q1967" s="29"/>
    </row>
    <row r="1968" spans="17:17" x14ac:dyDescent="0.25">
      <c r="Q1968" s="29"/>
    </row>
    <row r="1969" spans="17:17" x14ac:dyDescent="0.25">
      <c r="Q1969" s="29"/>
    </row>
    <row r="1970" spans="17:17" x14ac:dyDescent="0.25">
      <c r="Q1970" s="29"/>
    </row>
    <row r="1971" spans="17:17" x14ac:dyDescent="0.25">
      <c r="Q1971" s="29"/>
    </row>
    <row r="1972" spans="17:17" x14ac:dyDescent="0.25">
      <c r="Q1972" s="29"/>
    </row>
    <row r="1973" spans="17:17" x14ac:dyDescent="0.25">
      <c r="Q1973" s="29"/>
    </row>
    <row r="1974" spans="17:17" x14ac:dyDescent="0.25">
      <c r="Q1974" s="29"/>
    </row>
    <row r="1975" spans="17:17" x14ac:dyDescent="0.25">
      <c r="Q1975" s="29"/>
    </row>
    <row r="1976" spans="17:17" x14ac:dyDescent="0.25">
      <c r="Q1976" s="29"/>
    </row>
    <row r="1977" spans="17:17" x14ac:dyDescent="0.25">
      <c r="Q1977" s="29"/>
    </row>
    <row r="1978" spans="17:17" x14ac:dyDescent="0.25">
      <c r="Q1978" s="29"/>
    </row>
    <row r="1979" spans="17:17" x14ac:dyDescent="0.25">
      <c r="Q1979" s="29"/>
    </row>
    <row r="1980" spans="17:17" x14ac:dyDescent="0.25">
      <c r="Q1980" s="29"/>
    </row>
    <row r="1981" spans="17:17" x14ac:dyDescent="0.25">
      <c r="Q1981" s="29"/>
    </row>
    <row r="1982" spans="17:17" x14ac:dyDescent="0.25">
      <c r="Q1982" s="29"/>
    </row>
    <row r="1983" spans="17:17" x14ac:dyDescent="0.25">
      <c r="Q1983" s="29"/>
    </row>
    <row r="1984" spans="17:17" x14ac:dyDescent="0.25">
      <c r="Q1984" s="29"/>
    </row>
    <row r="1985" spans="17:17" x14ac:dyDescent="0.25">
      <c r="Q1985" s="29"/>
    </row>
    <row r="1986" spans="17:17" x14ac:dyDescent="0.25">
      <c r="Q1986" s="29"/>
    </row>
    <row r="1987" spans="17:17" x14ac:dyDescent="0.25">
      <c r="Q1987" s="29"/>
    </row>
    <row r="1988" spans="17:17" x14ac:dyDescent="0.25">
      <c r="Q1988" s="29"/>
    </row>
    <row r="1989" spans="17:17" x14ac:dyDescent="0.25">
      <c r="Q1989" s="29"/>
    </row>
    <row r="1990" spans="17:17" x14ac:dyDescent="0.25">
      <c r="Q1990" s="29"/>
    </row>
    <row r="1991" spans="17:17" x14ac:dyDescent="0.25">
      <c r="Q1991" s="29"/>
    </row>
    <row r="1992" spans="17:17" x14ac:dyDescent="0.25">
      <c r="Q1992" s="29"/>
    </row>
    <row r="1993" spans="17:17" x14ac:dyDescent="0.25">
      <c r="Q1993" s="29"/>
    </row>
    <row r="1994" spans="17:17" x14ac:dyDescent="0.25">
      <c r="Q1994" s="29"/>
    </row>
    <row r="1995" spans="17:17" x14ac:dyDescent="0.25">
      <c r="Q1995" s="29"/>
    </row>
    <row r="1996" spans="17:17" x14ac:dyDescent="0.25">
      <c r="Q1996" s="29"/>
    </row>
    <row r="1997" spans="17:17" x14ac:dyDescent="0.25">
      <c r="Q1997" s="29"/>
    </row>
    <row r="1998" spans="17:17" x14ac:dyDescent="0.25">
      <c r="Q1998" s="29"/>
    </row>
    <row r="1999" spans="17:17" x14ac:dyDescent="0.25">
      <c r="Q1999" s="29"/>
    </row>
    <row r="2000" spans="17:17" x14ac:dyDescent="0.25">
      <c r="Q2000" s="29"/>
    </row>
    <row r="2001" spans="17:17" x14ac:dyDescent="0.25">
      <c r="Q2001" s="29"/>
    </row>
    <row r="2002" spans="17:17" x14ac:dyDescent="0.25">
      <c r="Q2002" s="29"/>
    </row>
    <row r="2003" spans="17:17" x14ac:dyDescent="0.25">
      <c r="Q2003" s="29"/>
    </row>
    <row r="2004" spans="17:17" x14ac:dyDescent="0.25">
      <c r="Q2004" s="29"/>
    </row>
    <row r="2005" spans="17:17" x14ac:dyDescent="0.25">
      <c r="Q2005" s="29"/>
    </row>
    <row r="2006" spans="17:17" x14ac:dyDescent="0.25">
      <c r="Q2006" s="29"/>
    </row>
    <row r="2007" spans="17:17" x14ac:dyDescent="0.25">
      <c r="Q2007" s="29"/>
    </row>
    <row r="2008" spans="17:17" x14ac:dyDescent="0.25">
      <c r="Q2008" s="29"/>
    </row>
    <row r="2009" spans="17:17" x14ac:dyDescent="0.25">
      <c r="Q2009" s="29"/>
    </row>
    <row r="2010" spans="17:17" x14ac:dyDescent="0.25">
      <c r="Q2010" s="29"/>
    </row>
    <row r="2011" spans="17:17" x14ac:dyDescent="0.25">
      <c r="Q2011" s="29"/>
    </row>
    <row r="2012" spans="17:17" x14ac:dyDescent="0.25">
      <c r="Q2012" s="29"/>
    </row>
    <row r="2013" spans="17:17" x14ac:dyDescent="0.25">
      <c r="Q2013" s="29"/>
    </row>
    <row r="2014" spans="17:17" x14ac:dyDescent="0.25">
      <c r="Q2014" s="29"/>
    </row>
    <row r="2015" spans="17:17" x14ac:dyDescent="0.25">
      <c r="Q2015" s="29"/>
    </row>
    <row r="2016" spans="17:17" x14ac:dyDescent="0.25">
      <c r="Q2016" s="29"/>
    </row>
    <row r="2017" spans="17:17" x14ac:dyDescent="0.25">
      <c r="Q2017" s="29"/>
    </row>
    <row r="2018" spans="17:17" x14ac:dyDescent="0.25">
      <c r="Q2018" s="29"/>
    </row>
    <row r="2019" spans="17:17" x14ac:dyDescent="0.25">
      <c r="Q2019" s="29"/>
    </row>
    <row r="2020" spans="17:17" x14ac:dyDescent="0.25">
      <c r="Q2020" s="29"/>
    </row>
    <row r="2021" spans="17:17" x14ac:dyDescent="0.25">
      <c r="Q2021" s="29"/>
    </row>
    <row r="2022" spans="17:17" x14ac:dyDescent="0.25">
      <c r="Q2022" s="29"/>
    </row>
    <row r="2023" spans="17:17" x14ac:dyDescent="0.25">
      <c r="Q2023" s="29"/>
    </row>
    <row r="2024" spans="17:17" x14ac:dyDescent="0.25">
      <c r="Q2024" s="29"/>
    </row>
    <row r="2025" spans="17:17" x14ac:dyDescent="0.25">
      <c r="Q2025" s="29"/>
    </row>
    <row r="2026" spans="17:17" x14ac:dyDescent="0.25">
      <c r="Q2026" s="29"/>
    </row>
    <row r="2027" spans="17:17" x14ac:dyDescent="0.25">
      <c r="Q2027" s="29"/>
    </row>
    <row r="2028" spans="17:17" x14ac:dyDescent="0.25">
      <c r="Q2028" s="29"/>
    </row>
    <row r="2029" spans="17:17" x14ac:dyDescent="0.25">
      <c r="Q2029" s="29"/>
    </row>
    <row r="2030" spans="17:17" x14ac:dyDescent="0.25">
      <c r="Q2030" s="29"/>
    </row>
    <row r="2031" spans="17:17" x14ac:dyDescent="0.25">
      <c r="Q2031" s="29"/>
    </row>
    <row r="2032" spans="17:17" x14ac:dyDescent="0.25">
      <c r="Q2032" s="29"/>
    </row>
    <row r="2033" spans="17:17" x14ac:dyDescent="0.25">
      <c r="Q2033" s="29"/>
    </row>
    <row r="2034" spans="17:17" x14ac:dyDescent="0.25">
      <c r="Q2034" s="29"/>
    </row>
    <row r="2035" spans="17:17" x14ac:dyDescent="0.25">
      <c r="Q2035" s="29"/>
    </row>
    <row r="2036" spans="17:17" x14ac:dyDescent="0.25">
      <c r="Q2036" s="29"/>
    </row>
    <row r="2037" spans="17:17" x14ac:dyDescent="0.25">
      <c r="Q2037" s="29"/>
    </row>
    <row r="2038" spans="17:17" x14ac:dyDescent="0.25">
      <c r="Q2038" s="29"/>
    </row>
    <row r="2039" spans="17:17" x14ac:dyDescent="0.25">
      <c r="Q2039" s="29"/>
    </row>
    <row r="2040" spans="17:17" x14ac:dyDescent="0.25">
      <c r="Q2040" s="29"/>
    </row>
    <row r="2041" spans="17:17" x14ac:dyDescent="0.25">
      <c r="Q2041" s="29"/>
    </row>
    <row r="2042" spans="17:17" x14ac:dyDescent="0.25">
      <c r="Q2042" s="29"/>
    </row>
    <row r="2043" spans="17:17" x14ac:dyDescent="0.25">
      <c r="Q2043" s="29"/>
    </row>
    <row r="2044" spans="17:17" x14ac:dyDescent="0.25">
      <c r="Q2044" s="29"/>
    </row>
    <row r="2045" spans="17:17" x14ac:dyDescent="0.25">
      <c r="Q2045" s="29"/>
    </row>
    <row r="2046" spans="17:17" x14ac:dyDescent="0.25">
      <c r="Q2046" s="29"/>
    </row>
    <row r="2047" spans="17:17" x14ac:dyDescent="0.25">
      <c r="Q2047" s="29"/>
    </row>
    <row r="2048" spans="17:17" x14ac:dyDescent="0.25">
      <c r="Q2048" s="29"/>
    </row>
    <row r="2049" spans="17:17" x14ac:dyDescent="0.25">
      <c r="Q2049" s="29"/>
    </row>
    <row r="2050" spans="17:17" x14ac:dyDescent="0.25">
      <c r="Q2050" s="29"/>
    </row>
    <row r="2051" spans="17:17" x14ac:dyDescent="0.25">
      <c r="Q2051" s="29"/>
    </row>
    <row r="2052" spans="17:17" x14ac:dyDescent="0.25">
      <c r="Q2052" s="29"/>
    </row>
    <row r="2053" spans="17:17" x14ac:dyDescent="0.25">
      <c r="Q2053" s="29"/>
    </row>
    <row r="2054" spans="17:17" x14ac:dyDescent="0.25">
      <c r="Q2054" s="29"/>
    </row>
    <row r="2055" spans="17:17" x14ac:dyDescent="0.25">
      <c r="Q2055" s="29"/>
    </row>
    <row r="2056" spans="17:17" x14ac:dyDescent="0.25">
      <c r="Q2056" s="29"/>
    </row>
    <row r="2057" spans="17:17" x14ac:dyDescent="0.25">
      <c r="Q2057" s="29"/>
    </row>
    <row r="2058" spans="17:17" x14ac:dyDescent="0.25">
      <c r="Q2058" s="29"/>
    </row>
    <row r="2059" spans="17:17" x14ac:dyDescent="0.25">
      <c r="Q2059" s="29"/>
    </row>
    <row r="2060" spans="17:17" x14ac:dyDescent="0.25">
      <c r="Q2060" s="29"/>
    </row>
    <row r="2061" spans="17:17" x14ac:dyDescent="0.25">
      <c r="Q2061" s="29"/>
    </row>
    <row r="2062" spans="17:17" x14ac:dyDescent="0.25">
      <c r="Q2062" s="29"/>
    </row>
    <row r="2063" spans="17:17" x14ac:dyDescent="0.25">
      <c r="Q2063" s="29"/>
    </row>
    <row r="2064" spans="17:17" x14ac:dyDescent="0.25">
      <c r="Q2064" s="29"/>
    </row>
    <row r="2065" spans="17:17" x14ac:dyDescent="0.25">
      <c r="Q2065" s="29"/>
    </row>
    <row r="2066" spans="17:17" x14ac:dyDescent="0.25">
      <c r="Q2066" s="29"/>
    </row>
    <row r="2067" spans="17:17" x14ac:dyDescent="0.25">
      <c r="Q2067" s="29"/>
    </row>
    <row r="2068" spans="17:17" x14ac:dyDescent="0.25">
      <c r="Q2068" s="29"/>
    </row>
    <row r="2069" spans="17:17" x14ac:dyDescent="0.25">
      <c r="Q2069" s="29"/>
    </row>
    <row r="2070" spans="17:17" x14ac:dyDescent="0.25">
      <c r="Q2070" s="29"/>
    </row>
    <row r="2071" spans="17:17" x14ac:dyDescent="0.25">
      <c r="Q2071" s="29"/>
    </row>
    <row r="2072" spans="17:17" x14ac:dyDescent="0.25">
      <c r="Q2072" s="29"/>
    </row>
    <row r="2073" spans="17:17" x14ac:dyDescent="0.25">
      <c r="Q2073" s="29"/>
    </row>
    <row r="2074" spans="17:17" x14ac:dyDescent="0.25">
      <c r="Q2074" s="29"/>
    </row>
    <row r="2075" spans="17:17" x14ac:dyDescent="0.25">
      <c r="Q2075" s="29"/>
    </row>
    <row r="2076" spans="17:17" x14ac:dyDescent="0.25">
      <c r="Q2076" s="29"/>
    </row>
    <row r="2077" spans="17:17" x14ac:dyDescent="0.25">
      <c r="Q2077" s="29"/>
    </row>
    <row r="2078" spans="17:17" x14ac:dyDescent="0.25">
      <c r="Q2078" s="29"/>
    </row>
    <row r="2079" spans="17:17" x14ac:dyDescent="0.25">
      <c r="Q2079" s="29"/>
    </row>
    <row r="2080" spans="17:17" x14ac:dyDescent="0.25">
      <c r="Q2080" s="29"/>
    </row>
    <row r="2081" spans="17:17" x14ac:dyDescent="0.25">
      <c r="Q2081" s="29"/>
    </row>
    <row r="2082" spans="17:17" x14ac:dyDescent="0.25">
      <c r="Q2082" s="29"/>
    </row>
  </sheetData>
  <sheetProtection algorithmName="SHA-512" hashValue="LVyIbnZGMY5qHWWBvIxXKVAQSTYyA9p+BAlURu4nCSpUKbW4+OchV7zTw4COqg1TunbBH8v9cYfGK/0Jrwss0g==" saltValue="eA1eUQIebWw1GcVAAeW5OA==" spinCount="100000" sheet="1" formatCells="0" formatColumns="0" formatRows="0"/>
  <dataConsolidate/>
  <mergeCells count="23">
    <mergeCell ref="AI1:AI5"/>
    <mergeCell ref="AJ1:AJ5"/>
    <mergeCell ref="AK1:AK5"/>
    <mergeCell ref="W1:W2"/>
    <mergeCell ref="AC1:AC5"/>
    <mergeCell ref="AG5:AH5"/>
    <mergeCell ref="AB1:AB5"/>
    <mergeCell ref="V1:V5"/>
    <mergeCell ref="Z1:Z5"/>
    <mergeCell ref="AA1:AA5"/>
    <mergeCell ref="X1:X2"/>
    <mergeCell ref="G2:G5"/>
    <mergeCell ref="H2:H5"/>
    <mergeCell ref="I2:I5"/>
    <mergeCell ref="C1:C5"/>
    <mergeCell ref="N2:N5"/>
    <mergeCell ref="G1:I1"/>
    <mergeCell ref="J1:M1"/>
    <mergeCell ref="J3:J5"/>
    <mergeCell ref="K3:K5"/>
    <mergeCell ref="L3:L5"/>
    <mergeCell ref="J2:M2"/>
    <mergeCell ref="M3:M5"/>
  </mergeCells>
  <conditionalFormatting sqref="AA7:AA1048576">
    <cfRule type="expression" dxfId="1" priority="1">
      <formula>$AA$7:$AA$1006&gt;=7</formula>
    </cfRule>
  </conditionalFormatting>
  <pageMargins left="0.25" right="0.25" top="0.75" bottom="0.75" header="0.3" footer="0.3"/>
  <pageSetup paperSize="9" orientation="landscape" horizontalDpi="300" verticalDpi="300" r:id="rId1"/>
  <headerFooter>
    <oddHeader>&amp;C&amp;"Arial"&amp;12&amp;KA80000 OFFICIAL&amp;1#_x000D_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 Loss factor'!$B$3:$B$8</xm:f>
          </x14:formula1>
          <xm:sqref>P7:P1006</xm:sqref>
        </x14:dataValidation>
        <x14:dataValidation type="list" allowBlank="1" showInputMessage="1" showErrorMessage="1" xr:uid="{24A7B44E-27C6-4891-99BA-D50BFBA9C05B}">
          <x14:formula1>
            <xm:f>'Tree height category'!$A$2:$A$77</xm:f>
          </x14:formula1>
          <xm:sqref>B7:B1006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B12"/>
  <sheetViews>
    <sheetView workbookViewId="0">
      <selection activeCell="B13" sqref="B13"/>
    </sheetView>
  </sheetViews>
  <sheetFormatPr defaultColWidth="9.140625" defaultRowHeight="15" x14ac:dyDescent="0.25"/>
  <cols>
    <col min="1" max="1" width="24.140625" customWidth="1"/>
    <col min="2" max="2" width="19.28515625" customWidth="1"/>
    <col min="3" max="3" width="20.140625" customWidth="1"/>
    <col min="4" max="4" width="28.7109375" customWidth="1"/>
  </cols>
  <sheetData>
    <row r="1" spans="1:2" ht="15.75" thickBot="1" x14ac:dyDescent="0.3"/>
    <row r="2" spans="1:2" ht="45.75" thickBot="1" x14ac:dyDescent="0.3">
      <c r="A2" s="8" t="s">
        <v>107</v>
      </c>
      <c r="B2" s="9" t="s">
        <v>106</v>
      </c>
    </row>
    <row r="3" spans="1:2" ht="30.75" thickBot="1" x14ac:dyDescent="0.3">
      <c r="A3" s="35" t="s">
        <v>108</v>
      </c>
      <c r="B3" s="10">
        <v>1</v>
      </c>
    </row>
    <row r="4" spans="1:2" ht="45.75" thickBot="1" x14ac:dyDescent="0.3">
      <c r="A4" s="36" t="s">
        <v>109</v>
      </c>
      <c r="B4" s="11">
        <v>0.8</v>
      </c>
    </row>
    <row r="5" spans="1:2" ht="45.75" thickBot="1" x14ac:dyDescent="0.3">
      <c r="A5" s="35" t="s">
        <v>110</v>
      </c>
      <c r="B5" s="10">
        <v>0.6</v>
      </c>
    </row>
    <row r="6" spans="1:2" ht="45.75" thickBot="1" x14ac:dyDescent="0.3">
      <c r="A6" s="36" t="s">
        <v>111</v>
      </c>
      <c r="B6" s="11">
        <v>0.4</v>
      </c>
    </row>
    <row r="7" spans="1:2" ht="45.75" thickBot="1" x14ac:dyDescent="0.3">
      <c r="A7" s="35" t="s">
        <v>112</v>
      </c>
      <c r="B7" s="10">
        <v>0</v>
      </c>
    </row>
    <row r="9" spans="1:2" x14ac:dyDescent="0.25">
      <c r="A9" s="7" t="s">
        <v>145</v>
      </c>
    </row>
    <row r="10" spans="1:2" x14ac:dyDescent="0.25">
      <c r="A10" s="3" t="s">
        <v>144</v>
      </c>
    </row>
    <row r="11" spans="1:2" x14ac:dyDescent="0.25">
      <c r="A11" s="3" t="s">
        <v>146</v>
      </c>
    </row>
    <row r="12" spans="1:2" x14ac:dyDescent="0.25">
      <c r="A12" s="3" t="s">
        <v>147</v>
      </c>
    </row>
  </sheetData>
  <sheetProtection selectLockedCells="1" selectUnlockedCells="1"/>
  <pageMargins left="0.7" right="0.7" top="0.75" bottom="0.75" header="0.3" footer="0.3"/>
  <pageSetup paperSize="9" orientation="portrait" r:id="rId1"/>
  <headerFooter>
    <oddHeader>&amp;C&amp;"Arial"&amp;12&amp;KA80000 OFFICIAL&amp;1#_x000D_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2:E385"/>
  <sheetViews>
    <sheetView workbookViewId="0">
      <selection activeCell="H10" sqref="H10"/>
    </sheetView>
  </sheetViews>
  <sheetFormatPr defaultRowHeight="15" x14ac:dyDescent="0.25"/>
  <cols>
    <col min="1" max="1" width="22.85546875" customWidth="1"/>
    <col min="2" max="2" width="24" customWidth="1"/>
    <col min="3" max="3" width="25" bestFit="1" customWidth="1"/>
    <col min="4" max="4" width="21.140625" bestFit="1" customWidth="1"/>
    <col min="5" max="5" width="27.140625" bestFit="1" customWidth="1"/>
  </cols>
  <sheetData>
    <row r="2" spans="1:5" x14ac:dyDescent="0.25">
      <c r="A2" s="52" t="s">
        <v>161</v>
      </c>
      <c r="B2" s="53"/>
      <c r="C2" s="53"/>
      <c r="D2" s="54"/>
      <c r="E2" s="55"/>
    </row>
    <row r="3" spans="1:5" x14ac:dyDescent="0.25">
      <c r="A3" s="56" t="s">
        <v>162</v>
      </c>
      <c r="B3" s="56" t="s">
        <v>163</v>
      </c>
      <c r="C3" s="56" t="s">
        <v>164</v>
      </c>
      <c r="D3" s="56" t="s">
        <v>165</v>
      </c>
      <c r="E3" s="56" t="s">
        <v>166</v>
      </c>
    </row>
    <row r="4" spans="1:5" x14ac:dyDescent="0.25">
      <c r="A4" s="57" t="s">
        <v>167</v>
      </c>
      <c r="B4" s="57" t="s">
        <v>168</v>
      </c>
      <c r="C4" s="57">
        <v>62</v>
      </c>
      <c r="D4" s="57">
        <v>92</v>
      </c>
      <c r="E4" s="57">
        <v>23</v>
      </c>
    </row>
    <row r="5" spans="1:5" x14ac:dyDescent="0.25">
      <c r="A5" s="58" t="s">
        <v>169</v>
      </c>
      <c r="B5" s="57" t="s">
        <v>170</v>
      </c>
      <c r="C5" s="57">
        <v>15</v>
      </c>
      <c r="D5" s="58">
        <v>1</v>
      </c>
      <c r="E5" s="58">
        <v>32</v>
      </c>
    </row>
    <row r="6" spans="1:5" x14ac:dyDescent="0.25">
      <c r="A6" s="58" t="s">
        <v>171</v>
      </c>
      <c r="B6" s="57" t="s">
        <v>170</v>
      </c>
      <c r="C6" s="57">
        <v>15</v>
      </c>
      <c r="D6" s="58">
        <v>3</v>
      </c>
      <c r="E6" s="58">
        <v>44</v>
      </c>
    </row>
    <row r="7" spans="1:5" x14ac:dyDescent="0.25">
      <c r="A7" s="58" t="s">
        <v>172</v>
      </c>
      <c r="B7" s="57" t="s">
        <v>173</v>
      </c>
      <c r="C7" s="57">
        <v>14</v>
      </c>
      <c r="D7" s="58">
        <v>3</v>
      </c>
      <c r="E7" s="58">
        <v>9</v>
      </c>
    </row>
    <row r="8" spans="1:5" x14ac:dyDescent="0.25">
      <c r="A8" s="58" t="s">
        <v>174</v>
      </c>
      <c r="B8" s="57" t="s">
        <v>175</v>
      </c>
      <c r="C8" s="57">
        <v>8</v>
      </c>
      <c r="D8" s="58">
        <v>3</v>
      </c>
      <c r="E8" s="58">
        <v>7</v>
      </c>
    </row>
    <row r="9" spans="1:5" x14ac:dyDescent="0.25">
      <c r="A9" s="58" t="s">
        <v>176</v>
      </c>
      <c r="B9" s="57" t="s">
        <v>177</v>
      </c>
      <c r="C9" s="57">
        <v>52</v>
      </c>
      <c r="D9" s="58">
        <v>21</v>
      </c>
      <c r="E9" s="58">
        <v>8</v>
      </c>
    </row>
    <row r="10" spans="1:5" x14ac:dyDescent="0.25">
      <c r="A10" s="57" t="s">
        <v>178</v>
      </c>
      <c r="B10" s="57" t="s">
        <v>179</v>
      </c>
      <c r="C10" s="57">
        <v>100</v>
      </c>
      <c r="D10" s="57">
        <v>100</v>
      </c>
      <c r="E10" s="57">
        <v>5</v>
      </c>
    </row>
    <row r="11" spans="1:5" x14ac:dyDescent="0.25">
      <c r="A11" s="57" t="s">
        <v>180</v>
      </c>
      <c r="B11" s="57" t="s">
        <v>181</v>
      </c>
      <c r="C11" s="57">
        <v>97</v>
      </c>
      <c r="D11" s="57">
        <v>100</v>
      </c>
      <c r="E11" s="57">
        <v>0</v>
      </c>
    </row>
    <row r="12" spans="1:5" x14ac:dyDescent="0.25">
      <c r="A12" s="57" t="s">
        <v>182</v>
      </c>
      <c r="B12" s="57" t="s">
        <v>183</v>
      </c>
      <c r="C12" s="57">
        <v>99</v>
      </c>
      <c r="D12" s="57">
        <v>98</v>
      </c>
      <c r="E12" s="57">
        <v>0</v>
      </c>
    </row>
    <row r="13" spans="1:5" x14ac:dyDescent="0.25">
      <c r="A13" s="58" t="s">
        <v>184</v>
      </c>
      <c r="B13" s="57" t="s">
        <v>185</v>
      </c>
      <c r="C13" s="57">
        <v>21</v>
      </c>
      <c r="D13" s="58">
        <v>5</v>
      </c>
      <c r="E13" s="58">
        <v>9</v>
      </c>
    </row>
    <row r="14" spans="1:5" x14ac:dyDescent="0.25">
      <c r="A14" s="58" t="s">
        <v>186</v>
      </c>
      <c r="B14" s="57" t="s">
        <v>187</v>
      </c>
      <c r="C14" s="57">
        <v>13</v>
      </c>
      <c r="D14" s="58">
        <v>5</v>
      </c>
      <c r="E14" s="58">
        <v>15</v>
      </c>
    </row>
    <row r="15" spans="1:5" x14ac:dyDescent="0.25">
      <c r="A15" s="58" t="s">
        <v>188</v>
      </c>
      <c r="B15" s="57" t="s">
        <v>189</v>
      </c>
      <c r="C15" s="57">
        <v>10</v>
      </c>
      <c r="D15" s="58">
        <v>19</v>
      </c>
      <c r="E15" s="58">
        <v>0</v>
      </c>
    </row>
    <row r="16" spans="1:5" x14ac:dyDescent="0.25">
      <c r="A16" s="58" t="s">
        <v>190</v>
      </c>
      <c r="B16" s="57" t="s">
        <v>189</v>
      </c>
      <c r="C16" s="57">
        <v>10</v>
      </c>
      <c r="D16" s="58">
        <v>1</v>
      </c>
      <c r="E16" s="58">
        <v>0</v>
      </c>
    </row>
    <row r="17" spans="1:5" x14ac:dyDescent="0.25">
      <c r="A17" s="58" t="s">
        <v>191</v>
      </c>
      <c r="B17" s="57" t="s">
        <v>168</v>
      </c>
      <c r="C17" s="57">
        <v>62</v>
      </c>
      <c r="D17" s="58">
        <v>95</v>
      </c>
      <c r="E17" s="58">
        <v>2</v>
      </c>
    </row>
    <row r="18" spans="1:5" x14ac:dyDescent="0.25">
      <c r="A18" s="57" t="s">
        <v>192</v>
      </c>
      <c r="B18" s="59" t="s">
        <v>193</v>
      </c>
      <c r="C18" s="57">
        <v>93</v>
      </c>
      <c r="D18" s="57">
        <v>64</v>
      </c>
      <c r="E18" s="57">
        <v>1</v>
      </c>
    </row>
    <row r="19" spans="1:5" x14ac:dyDescent="0.25">
      <c r="A19" s="58" t="s">
        <v>194</v>
      </c>
      <c r="B19" s="57" t="s">
        <v>175</v>
      </c>
      <c r="C19" s="57">
        <v>8</v>
      </c>
      <c r="D19" s="58">
        <v>2</v>
      </c>
      <c r="E19" s="58">
        <v>2</v>
      </c>
    </row>
    <row r="20" spans="1:5" x14ac:dyDescent="0.25">
      <c r="A20" s="58" t="s">
        <v>195</v>
      </c>
      <c r="B20" s="57" t="s">
        <v>187</v>
      </c>
      <c r="C20" s="57">
        <v>13</v>
      </c>
      <c r="D20" s="58">
        <v>10</v>
      </c>
      <c r="E20" s="58">
        <v>18</v>
      </c>
    </row>
    <row r="21" spans="1:5" x14ac:dyDescent="0.25">
      <c r="A21" s="58" t="s">
        <v>196</v>
      </c>
      <c r="B21" s="57" t="s">
        <v>197</v>
      </c>
      <c r="C21" s="57">
        <v>56</v>
      </c>
      <c r="D21" s="58">
        <v>71</v>
      </c>
      <c r="E21" s="58">
        <v>87</v>
      </c>
    </row>
    <row r="22" spans="1:5" x14ac:dyDescent="0.25">
      <c r="A22" s="57" t="s">
        <v>198</v>
      </c>
      <c r="B22" s="57" t="s">
        <v>199</v>
      </c>
      <c r="C22" s="57">
        <v>100</v>
      </c>
      <c r="D22" s="57">
        <v>100</v>
      </c>
      <c r="E22" s="57">
        <v>44</v>
      </c>
    </row>
    <row r="23" spans="1:5" x14ac:dyDescent="0.25">
      <c r="A23" s="57" t="s">
        <v>200</v>
      </c>
      <c r="B23" s="57" t="s">
        <v>201</v>
      </c>
      <c r="C23" s="57">
        <v>100</v>
      </c>
      <c r="D23" s="57">
        <v>100</v>
      </c>
      <c r="E23" s="57">
        <v>10</v>
      </c>
    </row>
    <row r="24" spans="1:5" x14ac:dyDescent="0.25">
      <c r="A24" s="58" t="s">
        <v>202</v>
      </c>
      <c r="B24" s="57" t="s">
        <v>189</v>
      </c>
      <c r="C24" s="57">
        <v>10</v>
      </c>
      <c r="D24" s="58">
        <v>30</v>
      </c>
      <c r="E24" s="58">
        <v>0</v>
      </c>
    </row>
    <row r="25" spans="1:5" x14ac:dyDescent="0.25">
      <c r="A25" s="57" t="s">
        <v>203</v>
      </c>
      <c r="B25" s="57" t="s">
        <v>204</v>
      </c>
      <c r="C25" s="57">
        <v>98</v>
      </c>
      <c r="D25" s="57">
        <v>100</v>
      </c>
      <c r="E25" s="57">
        <v>0</v>
      </c>
    </row>
    <row r="26" spans="1:5" x14ac:dyDescent="0.25">
      <c r="A26" s="58" t="s">
        <v>205</v>
      </c>
      <c r="B26" s="57" t="s">
        <v>185</v>
      </c>
      <c r="C26" s="57">
        <v>21</v>
      </c>
      <c r="D26" s="58">
        <v>5</v>
      </c>
      <c r="E26" s="58">
        <v>28</v>
      </c>
    </row>
    <row r="27" spans="1:5" x14ac:dyDescent="0.25">
      <c r="A27" s="58" t="s">
        <v>206</v>
      </c>
      <c r="B27" s="57" t="s">
        <v>207</v>
      </c>
      <c r="C27" s="57">
        <v>47</v>
      </c>
      <c r="D27" s="58">
        <v>17</v>
      </c>
      <c r="E27" s="58">
        <v>45</v>
      </c>
    </row>
    <row r="28" spans="1:5" x14ac:dyDescent="0.25">
      <c r="A28" s="58" t="s">
        <v>208</v>
      </c>
      <c r="B28" s="57" t="s">
        <v>170</v>
      </c>
      <c r="C28" s="57">
        <v>15</v>
      </c>
      <c r="D28" s="58">
        <v>25</v>
      </c>
      <c r="E28" s="58">
        <v>27</v>
      </c>
    </row>
    <row r="29" spans="1:5" x14ac:dyDescent="0.25">
      <c r="A29" s="57" t="s">
        <v>209</v>
      </c>
      <c r="B29" s="57" t="s">
        <v>201</v>
      </c>
      <c r="C29" s="57">
        <v>100</v>
      </c>
      <c r="D29" s="57">
        <v>100</v>
      </c>
      <c r="E29" s="57">
        <v>0</v>
      </c>
    </row>
    <row r="30" spans="1:5" x14ac:dyDescent="0.25">
      <c r="A30" s="58" t="s">
        <v>210</v>
      </c>
      <c r="B30" s="57" t="s">
        <v>170</v>
      </c>
      <c r="C30" s="57">
        <v>15</v>
      </c>
      <c r="D30" s="58">
        <v>7</v>
      </c>
      <c r="E30" s="58">
        <v>9</v>
      </c>
    </row>
    <row r="31" spans="1:5" x14ac:dyDescent="0.25">
      <c r="A31" s="57" t="s">
        <v>211</v>
      </c>
      <c r="B31" s="59" t="s">
        <v>212</v>
      </c>
      <c r="C31" s="57">
        <v>93</v>
      </c>
      <c r="D31" s="57">
        <v>96</v>
      </c>
      <c r="E31" s="57">
        <v>0</v>
      </c>
    </row>
    <row r="32" spans="1:5" x14ac:dyDescent="0.25">
      <c r="A32" s="58" t="s">
        <v>213</v>
      </c>
      <c r="B32" s="57" t="s">
        <v>175</v>
      </c>
      <c r="C32" s="57">
        <v>8</v>
      </c>
      <c r="D32" s="58">
        <v>4</v>
      </c>
      <c r="E32" s="58">
        <v>0</v>
      </c>
    </row>
    <row r="33" spans="1:5" x14ac:dyDescent="0.25">
      <c r="A33" s="58" t="s">
        <v>214</v>
      </c>
      <c r="B33" s="57" t="s">
        <v>173</v>
      </c>
      <c r="C33" s="57">
        <v>14</v>
      </c>
      <c r="D33" s="58">
        <v>43</v>
      </c>
      <c r="E33" s="58">
        <v>63</v>
      </c>
    </row>
    <row r="34" spans="1:5" x14ac:dyDescent="0.25">
      <c r="A34" s="57" t="s">
        <v>215</v>
      </c>
      <c r="B34" s="57" t="s">
        <v>216</v>
      </c>
      <c r="C34" s="57">
        <v>100</v>
      </c>
      <c r="D34" s="57">
        <v>100</v>
      </c>
      <c r="E34" s="57">
        <v>0</v>
      </c>
    </row>
    <row r="35" spans="1:5" x14ac:dyDescent="0.25">
      <c r="A35" s="57" t="s">
        <v>217</v>
      </c>
      <c r="B35" s="57" t="s">
        <v>181</v>
      </c>
      <c r="C35" s="57">
        <v>97</v>
      </c>
      <c r="D35" s="57">
        <v>100</v>
      </c>
      <c r="E35" s="57">
        <v>0</v>
      </c>
    </row>
    <row r="36" spans="1:5" x14ac:dyDescent="0.25">
      <c r="A36" s="58" t="s">
        <v>218</v>
      </c>
      <c r="B36" s="57" t="s">
        <v>219</v>
      </c>
      <c r="C36" s="57">
        <v>98</v>
      </c>
      <c r="D36" s="58">
        <v>78</v>
      </c>
      <c r="E36" s="58">
        <v>100</v>
      </c>
    </row>
    <row r="37" spans="1:5" x14ac:dyDescent="0.25">
      <c r="A37" s="58" t="s">
        <v>220</v>
      </c>
      <c r="B37" s="57" t="s">
        <v>207</v>
      </c>
      <c r="C37" s="57">
        <v>47</v>
      </c>
      <c r="D37" s="58">
        <v>44</v>
      </c>
      <c r="E37" s="58">
        <v>77</v>
      </c>
    </row>
    <row r="38" spans="1:5" x14ac:dyDescent="0.25">
      <c r="A38" s="57" t="s">
        <v>221</v>
      </c>
      <c r="B38" s="57" t="s">
        <v>221</v>
      </c>
      <c r="C38" s="57">
        <v>100</v>
      </c>
      <c r="D38" s="57">
        <v>100</v>
      </c>
      <c r="E38" s="57">
        <v>0</v>
      </c>
    </row>
    <row r="39" spans="1:5" x14ac:dyDescent="0.25">
      <c r="A39" s="57" t="s">
        <v>222</v>
      </c>
      <c r="B39" s="57" t="s">
        <v>223</v>
      </c>
      <c r="C39" s="57">
        <v>100</v>
      </c>
      <c r="D39" s="57">
        <v>100</v>
      </c>
      <c r="E39" s="57">
        <v>0</v>
      </c>
    </row>
    <row r="40" spans="1:5" x14ac:dyDescent="0.25">
      <c r="A40" s="58" t="s">
        <v>224</v>
      </c>
      <c r="B40" s="57" t="s">
        <v>185</v>
      </c>
      <c r="C40" s="57">
        <v>21</v>
      </c>
      <c r="D40" s="58">
        <v>67</v>
      </c>
      <c r="E40" s="58">
        <v>22</v>
      </c>
    </row>
    <row r="41" spans="1:5" x14ac:dyDescent="0.25">
      <c r="A41" s="58" t="s">
        <v>225</v>
      </c>
      <c r="B41" s="57" t="s">
        <v>185</v>
      </c>
      <c r="C41" s="57">
        <v>21</v>
      </c>
      <c r="D41" s="58">
        <v>3</v>
      </c>
      <c r="E41" s="58">
        <v>13</v>
      </c>
    </row>
    <row r="42" spans="1:5" x14ac:dyDescent="0.25">
      <c r="A42" s="58" t="s">
        <v>226</v>
      </c>
      <c r="B42" s="57" t="s">
        <v>227</v>
      </c>
      <c r="C42" s="57">
        <v>38</v>
      </c>
      <c r="D42" s="58">
        <v>47</v>
      </c>
      <c r="E42" s="58">
        <v>68</v>
      </c>
    </row>
    <row r="43" spans="1:5" x14ac:dyDescent="0.25">
      <c r="A43" s="58" t="s">
        <v>228</v>
      </c>
      <c r="B43" s="57" t="s">
        <v>229</v>
      </c>
      <c r="C43" s="57">
        <v>12</v>
      </c>
      <c r="D43" s="58">
        <v>29</v>
      </c>
      <c r="E43" s="58">
        <v>33</v>
      </c>
    </row>
    <row r="44" spans="1:5" x14ac:dyDescent="0.25">
      <c r="A44" s="58" t="s">
        <v>230</v>
      </c>
      <c r="B44" s="57" t="s">
        <v>227</v>
      </c>
      <c r="C44" s="57">
        <v>38</v>
      </c>
      <c r="D44" s="58">
        <v>58</v>
      </c>
      <c r="E44" s="58">
        <v>54</v>
      </c>
    </row>
    <row r="45" spans="1:5" x14ac:dyDescent="0.25">
      <c r="A45" s="58" t="s">
        <v>231</v>
      </c>
      <c r="B45" s="57" t="s">
        <v>187</v>
      </c>
      <c r="C45" s="57">
        <v>13</v>
      </c>
      <c r="D45" s="58">
        <v>8</v>
      </c>
      <c r="E45" s="58">
        <v>56</v>
      </c>
    </row>
    <row r="46" spans="1:5" x14ac:dyDescent="0.25">
      <c r="A46" s="58" t="s">
        <v>232</v>
      </c>
      <c r="B46" s="57" t="s">
        <v>175</v>
      </c>
      <c r="C46" s="57">
        <v>8</v>
      </c>
      <c r="D46" s="58">
        <v>3</v>
      </c>
      <c r="E46" s="58">
        <v>5</v>
      </c>
    </row>
    <row r="47" spans="1:5" x14ac:dyDescent="0.25">
      <c r="A47" s="58" t="s">
        <v>233</v>
      </c>
      <c r="B47" s="57" t="s">
        <v>175</v>
      </c>
      <c r="C47" s="57">
        <v>8</v>
      </c>
      <c r="D47" s="58">
        <v>3</v>
      </c>
      <c r="E47" s="58">
        <v>0</v>
      </c>
    </row>
    <row r="48" spans="1:5" x14ac:dyDescent="0.25">
      <c r="A48" s="58" t="s">
        <v>234</v>
      </c>
      <c r="B48" s="57" t="s">
        <v>235</v>
      </c>
      <c r="C48" s="57">
        <v>4</v>
      </c>
      <c r="D48" s="58">
        <v>4</v>
      </c>
      <c r="E48" s="58">
        <v>6</v>
      </c>
    </row>
    <row r="49" spans="1:5" x14ac:dyDescent="0.25">
      <c r="A49" s="57" t="s">
        <v>236</v>
      </c>
      <c r="B49" s="57" t="s">
        <v>212</v>
      </c>
      <c r="C49" s="57">
        <v>93</v>
      </c>
      <c r="D49" s="57">
        <v>97</v>
      </c>
      <c r="E49" s="57">
        <v>0</v>
      </c>
    </row>
    <row r="50" spans="1:5" x14ac:dyDescent="0.25">
      <c r="A50" s="57" t="s">
        <v>237</v>
      </c>
      <c r="B50" s="57" t="s">
        <v>238</v>
      </c>
      <c r="C50" s="57">
        <v>100</v>
      </c>
      <c r="D50" s="57">
        <v>100</v>
      </c>
      <c r="E50" s="57">
        <v>9</v>
      </c>
    </row>
    <row r="51" spans="1:5" x14ac:dyDescent="0.25">
      <c r="A51" s="58" t="s">
        <v>239</v>
      </c>
      <c r="B51" s="57" t="s">
        <v>197</v>
      </c>
      <c r="C51" s="57">
        <v>56</v>
      </c>
      <c r="D51" s="58">
        <v>16</v>
      </c>
      <c r="E51" s="58">
        <v>0</v>
      </c>
    </row>
    <row r="52" spans="1:5" x14ac:dyDescent="0.25">
      <c r="A52" s="57" t="s">
        <v>240</v>
      </c>
      <c r="B52" s="57" t="s">
        <v>212</v>
      </c>
      <c r="C52" s="57">
        <v>93</v>
      </c>
      <c r="D52" s="57">
        <v>100</v>
      </c>
      <c r="E52" s="57">
        <v>0</v>
      </c>
    </row>
    <row r="53" spans="1:5" x14ac:dyDescent="0.25">
      <c r="A53" s="57" t="s">
        <v>241</v>
      </c>
      <c r="B53" s="57" t="s">
        <v>242</v>
      </c>
      <c r="C53" s="57">
        <v>75</v>
      </c>
      <c r="D53" s="57">
        <v>98</v>
      </c>
      <c r="E53" s="57">
        <v>5</v>
      </c>
    </row>
    <row r="54" spans="1:5" x14ac:dyDescent="0.25">
      <c r="A54" s="57" t="s">
        <v>243</v>
      </c>
      <c r="B54" s="57" t="s">
        <v>244</v>
      </c>
      <c r="C54" s="57">
        <v>97</v>
      </c>
      <c r="D54" s="57">
        <v>99</v>
      </c>
      <c r="E54" s="57">
        <v>12</v>
      </c>
    </row>
    <row r="55" spans="1:5" x14ac:dyDescent="0.25">
      <c r="A55" s="58" t="s">
        <v>245</v>
      </c>
      <c r="B55" s="57" t="s">
        <v>229</v>
      </c>
      <c r="C55" s="57">
        <v>12</v>
      </c>
      <c r="D55" s="58">
        <v>21</v>
      </c>
      <c r="E55" s="58">
        <v>21</v>
      </c>
    </row>
    <row r="56" spans="1:5" x14ac:dyDescent="0.25">
      <c r="A56" s="58" t="s">
        <v>246</v>
      </c>
      <c r="B56" s="57" t="s">
        <v>175</v>
      </c>
      <c r="C56" s="57">
        <v>8</v>
      </c>
      <c r="D56" s="58">
        <v>17</v>
      </c>
      <c r="E56" s="58">
        <v>0</v>
      </c>
    </row>
    <row r="57" spans="1:5" x14ac:dyDescent="0.25">
      <c r="A57" s="58" t="s">
        <v>247</v>
      </c>
      <c r="B57" s="57" t="s">
        <v>248</v>
      </c>
      <c r="C57" s="57">
        <v>98</v>
      </c>
      <c r="D57" s="58">
        <v>99</v>
      </c>
      <c r="E57" s="58">
        <v>99</v>
      </c>
    </row>
    <row r="58" spans="1:5" x14ac:dyDescent="0.25">
      <c r="A58" s="57" t="s">
        <v>249</v>
      </c>
      <c r="B58" s="57" t="s">
        <v>181</v>
      </c>
      <c r="C58" s="57">
        <v>97</v>
      </c>
      <c r="D58" s="57">
        <v>99</v>
      </c>
      <c r="E58" s="57">
        <v>0</v>
      </c>
    </row>
    <row r="59" spans="1:5" x14ac:dyDescent="0.25">
      <c r="A59" s="58" t="s">
        <v>250</v>
      </c>
      <c r="B59" s="57" t="s">
        <v>189</v>
      </c>
      <c r="C59" s="57">
        <v>10</v>
      </c>
      <c r="D59" s="58">
        <v>45</v>
      </c>
      <c r="E59" s="58">
        <v>5</v>
      </c>
    </row>
    <row r="60" spans="1:5" x14ac:dyDescent="0.25">
      <c r="A60" s="58" t="s">
        <v>251</v>
      </c>
      <c r="B60" s="57" t="s">
        <v>252</v>
      </c>
      <c r="C60" s="57">
        <v>29</v>
      </c>
      <c r="D60" s="58">
        <v>7</v>
      </c>
      <c r="E60" s="58">
        <v>0</v>
      </c>
    </row>
    <row r="61" spans="1:5" x14ac:dyDescent="0.25">
      <c r="A61" s="57" t="s">
        <v>253</v>
      </c>
      <c r="B61" s="57" t="s">
        <v>254</v>
      </c>
      <c r="C61" s="57">
        <v>100</v>
      </c>
      <c r="D61" s="57">
        <v>100</v>
      </c>
      <c r="E61" s="57">
        <v>0</v>
      </c>
    </row>
    <row r="62" spans="1:5" x14ac:dyDescent="0.25">
      <c r="A62" s="58" t="s">
        <v>255</v>
      </c>
      <c r="B62" s="57" t="s">
        <v>187</v>
      </c>
      <c r="C62" s="57">
        <v>13</v>
      </c>
      <c r="D62" s="58">
        <v>14</v>
      </c>
      <c r="E62" s="58">
        <v>21</v>
      </c>
    </row>
    <row r="63" spans="1:5" x14ac:dyDescent="0.25">
      <c r="A63" s="58" t="s">
        <v>256</v>
      </c>
      <c r="B63" s="57" t="s">
        <v>207</v>
      </c>
      <c r="C63" s="57">
        <v>47</v>
      </c>
      <c r="D63" s="58">
        <v>10</v>
      </c>
      <c r="E63" s="58">
        <v>41</v>
      </c>
    </row>
    <row r="64" spans="1:5" x14ac:dyDescent="0.25">
      <c r="A64" s="57" t="s">
        <v>257</v>
      </c>
      <c r="B64" s="57" t="s">
        <v>258</v>
      </c>
      <c r="C64" s="57">
        <v>97</v>
      </c>
      <c r="D64" s="57">
        <v>100</v>
      </c>
      <c r="E64" s="57">
        <v>45</v>
      </c>
    </row>
    <row r="65" spans="1:5" x14ac:dyDescent="0.25">
      <c r="A65" s="58" t="s">
        <v>259</v>
      </c>
      <c r="B65" s="57" t="s">
        <v>260</v>
      </c>
      <c r="C65" s="57">
        <v>19</v>
      </c>
      <c r="D65" s="58">
        <v>17</v>
      </c>
      <c r="E65" s="58">
        <v>59</v>
      </c>
    </row>
    <row r="66" spans="1:5" x14ac:dyDescent="0.25">
      <c r="A66" s="58" t="s">
        <v>261</v>
      </c>
      <c r="B66" s="57" t="s">
        <v>260</v>
      </c>
      <c r="C66" s="57">
        <v>19</v>
      </c>
      <c r="D66" s="58">
        <v>48</v>
      </c>
      <c r="E66" s="58">
        <v>78</v>
      </c>
    </row>
    <row r="67" spans="1:5" x14ac:dyDescent="0.25">
      <c r="A67" s="58" t="s">
        <v>262</v>
      </c>
      <c r="B67" s="57" t="s">
        <v>263</v>
      </c>
      <c r="C67" s="57">
        <v>10</v>
      </c>
      <c r="D67" s="58">
        <v>7</v>
      </c>
      <c r="E67" s="58">
        <v>83</v>
      </c>
    </row>
    <row r="68" spans="1:5" x14ac:dyDescent="0.25">
      <c r="A68" s="58" t="s">
        <v>264</v>
      </c>
      <c r="B68" s="57" t="s">
        <v>265</v>
      </c>
      <c r="C68" s="57">
        <v>100</v>
      </c>
      <c r="D68" s="58">
        <v>100</v>
      </c>
      <c r="E68" s="58">
        <v>19</v>
      </c>
    </row>
    <row r="69" spans="1:5" x14ac:dyDescent="0.25">
      <c r="A69" s="58" t="s">
        <v>266</v>
      </c>
      <c r="B69" s="57" t="s">
        <v>227</v>
      </c>
      <c r="C69" s="57">
        <v>38</v>
      </c>
      <c r="D69" s="58">
        <v>46</v>
      </c>
      <c r="E69" s="58">
        <v>23</v>
      </c>
    </row>
    <row r="70" spans="1:5" x14ac:dyDescent="0.25">
      <c r="A70" s="58" t="s">
        <v>267</v>
      </c>
      <c r="B70" s="57" t="s">
        <v>219</v>
      </c>
      <c r="C70" s="57">
        <v>98</v>
      </c>
      <c r="D70" s="58">
        <v>96</v>
      </c>
      <c r="E70" s="58">
        <v>91</v>
      </c>
    </row>
    <row r="71" spans="1:5" x14ac:dyDescent="0.25">
      <c r="A71" s="57" t="s">
        <v>268</v>
      </c>
      <c r="B71" s="57" t="s">
        <v>269</v>
      </c>
      <c r="C71" s="57">
        <v>100</v>
      </c>
      <c r="D71" s="57">
        <v>99</v>
      </c>
      <c r="E71" s="57">
        <v>1</v>
      </c>
    </row>
    <row r="72" spans="1:5" x14ac:dyDescent="0.25">
      <c r="A72" s="58" t="s">
        <v>270</v>
      </c>
      <c r="B72" s="57" t="s">
        <v>189</v>
      </c>
      <c r="C72" s="57">
        <v>10</v>
      </c>
      <c r="D72" s="58">
        <v>8</v>
      </c>
      <c r="E72" s="58">
        <v>3</v>
      </c>
    </row>
    <row r="73" spans="1:5" x14ac:dyDescent="0.25">
      <c r="A73" s="58" t="s">
        <v>271</v>
      </c>
      <c r="B73" s="57" t="s">
        <v>170</v>
      </c>
      <c r="C73" s="57">
        <v>15</v>
      </c>
      <c r="D73" s="58">
        <v>34</v>
      </c>
      <c r="E73" s="58">
        <v>27</v>
      </c>
    </row>
    <row r="74" spans="1:5" x14ac:dyDescent="0.25">
      <c r="A74" s="58" t="s">
        <v>272</v>
      </c>
      <c r="B74" s="57" t="s">
        <v>252</v>
      </c>
      <c r="C74" s="57">
        <v>29</v>
      </c>
      <c r="D74" s="58">
        <v>17</v>
      </c>
      <c r="E74" s="58">
        <v>17</v>
      </c>
    </row>
    <row r="75" spans="1:5" x14ac:dyDescent="0.25">
      <c r="A75" s="58" t="s">
        <v>273</v>
      </c>
      <c r="B75" s="57" t="s">
        <v>252</v>
      </c>
      <c r="C75" s="57">
        <v>29</v>
      </c>
      <c r="D75" s="58">
        <v>49</v>
      </c>
      <c r="E75" s="58">
        <v>21</v>
      </c>
    </row>
    <row r="76" spans="1:5" x14ac:dyDescent="0.25">
      <c r="A76" s="57" t="s">
        <v>274</v>
      </c>
      <c r="B76" s="57" t="s">
        <v>216</v>
      </c>
      <c r="C76" s="57">
        <v>100</v>
      </c>
      <c r="D76" s="57">
        <v>100</v>
      </c>
      <c r="E76" s="57">
        <v>0</v>
      </c>
    </row>
    <row r="77" spans="1:5" x14ac:dyDescent="0.25">
      <c r="A77" s="58" t="s">
        <v>275</v>
      </c>
      <c r="B77" s="57" t="s">
        <v>197</v>
      </c>
      <c r="C77" s="57">
        <v>56</v>
      </c>
      <c r="D77" s="58">
        <v>87</v>
      </c>
      <c r="E77" s="58">
        <v>100</v>
      </c>
    </row>
    <row r="78" spans="1:5" x14ac:dyDescent="0.25">
      <c r="A78" s="58" t="s">
        <v>276</v>
      </c>
      <c r="B78" s="57" t="s">
        <v>173</v>
      </c>
      <c r="C78" s="57">
        <v>14</v>
      </c>
      <c r="D78" s="58">
        <v>36</v>
      </c>
      <c r="E78" s="58">
        <v>52</v>
      </c>
    </row>
    <row r="79" spans="1:5" x14ac:dyDescent="0.25">
      <c r="A79" s="58" t="s">
        <v>277</v>
      </c>
      <c r="B79" s="57" t="s">
        <v>260</v>
      </c>
      <c r="C79" s="57">
        <v>19</v>
      </c>
      <c r="D79" s="58">
        <v>10</v>
      </c>
      <c r="E79" s="58">
        <v>46</v>
      </c>
    </row>
    <row r="80" spans="1:5" x14ac:dyDescent="0.25">
      <c r="A80" s="58" t="s">
        <v>278</v>
      </c>
      <c r="B80" s="57" t="s">
        <v>187</v>
      </c>
      <c r="C80" s="57">
        <v>13</v>
      </c>
      <c r="D80" s="58">
        <v>0</v>
      </c>
      <c r="E80" s="58">
        <v>0</v>
      </c>
    </row>
    <row r="81" spans="1:5" x14ac:dyDescent="0.25">
      <c r="A81" s="57" t="s">
        <v>279</v>
      </c>
      <c r="B81" s="57" t="s">
        <v>280</v>
      </c>
      <c r="C81" s="57">
        <v>99</v>
      </c>
      <c r="D81" s="57">
        <v>100</v>
      </c>
      <c r="E81" s="57">
        <v>42</v>
      </c>
    </row>
    <row r="82" spans="1:5" x14ac:dyDescent="0.25">
      <c r="A82" s="58" t="s">
        <v>281</v>
      </c>
      <c r="B82" s="57" t="s">
        <v>260</v>
      </c>
      <c r="C82" s="57">
        <v>19</v>
      </c>
      <c r="D82" s="58">
        <v>9</v>
      </c>
      <c r="E82" s="58">
        <v>60</v>
      </c>
    </row>
    <row r="83" spans="1:5" x14ac:dyDescent="0.25">
      <c r="A83" s="58" t="s">
        <v>282</v>
      </c>
      <c r="B83" s="57" t="s">
        <v>283</v>
      </c>
      <c r="C83" s="57">
        <v>14</v>
      </c>
      <c r="D83" s="58">
        <v>26</v>
      </c>
      <c r="E83" s="58">
        <v>82</v>
      </c>
    </row>
    <row r="84" spans="1:5" x14ac:dyDescent="0.25">
      <c r="A84" s="57" t="s">
        <v>284</v>
      </c>
      <c r="B84" s="57" t="s">
        <v>285</v>
      </c>
      <c r="C84" s="57">
        <v>100</v>
      </c>
      <c r="D84" s="57">
        <v>99</v>
      </c>
      <c r="E84" s="57">
        <v>0</v>
      </c>
    </row>
    <row r="85" spans="1:5" x14ac:dyDescent="0.25">
      <c r="A85" s="58" t="s">
        <v>286</v>
      </c>
      <c r="B85" s="57" t="s">
        <v>177</v>
      </c>
      <c r="C85" s="57">
        <v>52</v>
      </c>
      <c r="D85" s="58">
        <v>28</v>
      </c>
      <c r="E85" s="58">
        <v>17</v>
      </c>
    </row>
    <row r="86" spans="1:5" x14ac:dyDescent="0.25">
      <c r="A86" s="57" t="s">
        <v>287</v>
      </c>
      <c r="B86" s="57" t="s">
        <v>179</v>
      </c>
      <c r="C86" s="57">
        <v>100</v>
      </c>
      <c r="D86" s="57">
        <v>100</v>
      </c>
      <c r="E86" s="57">
        <v>58</v>
      </c>
    </row>
    <row r="87" spans="1:5" x14ac:dyDescent="0.25">
      <c r="A87" s="58" t="s">
        <v>288</v>
      </c>
      <c r="B87" s="57" t="s">
        <v>289</v>
      </c>
      <c r="C87" s="57">
        <v>18</v>
      </c>
      <c r="D87" s="58">
        <v>15</v>
      </c>
      <c r="E87" s="58">
        <v>6</v>
      </c>
    </row>
    <row r="88" spans="1:5" x14ac:dyDescent="0.25">
      <c r="A88" s="57" t="s">
        <v>290</v>
      </c>
      <c r="B88" s="57" t="s">
        <v>227</v>
      </c>
      <c r="C88" s="57">
        <v>38</v>
      </c>
      <c r="D88" s="57">
        <v>92</v>
      </c>
      <c r="E88" s="57">
        <v>92</v>
      </c>
    </row>
    <row r="89" spans="1:5" x14ac:dyDescent="0.25">
      <c r="A89" s="58" t="s">
        <v>291</v>
      </c>
      <c r="B89" s="57" t="s">
        <v>173</v>
      </c>
      <c r="C89" s="57">
        <v>14</v>
      </c>
      <c r="D89" s="58">
        <v>21</v>
      </c>
      <c r="E89" s="58">
        <v>33</v>
      </c>
    </row>
    <row r="90" spans="1:5" x14ac:dyDescent="0.25">
      <c r="A90" s="57" t="s">
        <v>292</v>
      </c>
      <c r="B90" s="60" t="s">
        <v>242</v>
      </c>
      <c r="C90" s="57">
        <v>75</v>
      </c>
      <c r="D90" s="57">
        <v>65</v>
      </c>
      <c r="E90" s="57">
        <v>0</v>
      </c>
    </row>
    <row r="91" spans="1:5" x14ac:dyDescent="0.25">
      <c r="A91" s="58" t="s">
        <v>293</v>
      </c>
      <c r="B91" s="57" t="s">
        <v>175</v>
      </c>
      <c r="C91" s="57">
        <v>8</v>
      </c>
      <c r="D91" s="58">
        <v>2</v>
      </c>
      <c r="E91" s="58">
        <v>1</v>
      </c>
    </row>
    <row r="92" spans="1:5" x14ac:dyDescent="0.25">
      <c r="A92" s="58" t="s">
        <v>294</v>
      </c>
      <c r="B92" s="57" t="s">
        <v>260</v>
      </c>
      <c r="C92" s="57">
        <v>19</v>
      </c>
      <c r="D92" s="58">
        <v>1</v>
      </c>
      <c r="E92" s="58">
        <v>0</v>
      </c>
    </row>
    <row r="93" spans="1:5" x14ac:dyDescent="0.25">
      <c r="A93" s="58" t="s">
        <v>295</v>
      </c>
      <c r="B93" s="57" t="s">
        <v>252</v>
      </c>
      <c r="C93" s="57">
        <v>29</v>
      </c>
      <c r="D93" s="58">
        <v>4</v>
      </c>
      <c r="E93" s="58">
        <v>0</v>
      </c>
    </row>
    <row r="94" spans="1:5" x14ac:dyDescent="0.25">
      <c r="A94" s="57" t="s">
        <v>223</v>
      </c>
      <c r="B94" s="57" t="s">
        <v>223</v>
      </c>
      <c r="C94" s="57">
        <v>100</v>
      </c>
      <c r="D94" s="57">
        <v>100</v>
      </c>
      <c r="E94" s="57">
        <v>0</v>
      </c>
    </row>
    <row r="95" spans="1:5" x14ac:dyDescent="0.25">
      <c r="A95" s="58" t="s">
        <v>296</v>
      </c>
      <c r="B95" s="57" t="s">
        <v>177</v>
      </c>
      <c r="C95" s="57">
        <v>52</v>
      </c>
      <c r="D95" s="58">
        <v>27</v>
      </c>
      <c r="E95" s="58">
        <v>2</v>
      </c>
    </row>
    <row r="96" spans="1:5" x14ac:dyDescent="0.25">
      <c r="A96" s="58" t="s">
        <v>297</v>
      </c>
      <c r="B96" s="57" t="s">
        <v>227</v>
      </c>
      <c r="C96" s="57">
        <v>38</v>
      </c>
      <c r="D96" s="58">
        <v>23</v>
      </c>
      <c r="E96" s="58">
        <v>39</v>
      </c>
    </row>
    <row r="97" spans="1:5" x14ac:dyDescent="0.25">
      <c r="A97" s="57" t="s">
        <v>298</v>
      </c>
      <c r="B97" s="57" t="s">
        <v>299</v>
      </c>
      <c r="C97" s="57">
        <v>99</v>
      </c>
      <c r="D97" s="57">
        <v>100</v>
      </c>
      <c r="E97" s="57">
        <v>0</v>
      </c>
    </row>
    <row r="98" spans="1:5" x14ac:dyDescent="0.25">
      <c r="A98" s="58" t="s">
        <v>300</v>
      </c>
      <c r="B98" s="57" t="s">
        <v>229</v>
      </c>
      <c r="C98" s="57">
        <v>12</v>
      </c>
      <c r="D98" s="58">
        <v>35</v>
      </c>
      <c r="E98" s="58">
        <v>62</v>
      </c>
    </row>
    <row r="99" spans="1:5" x14ac:dyDescent="0.25">
      <c r="A99" s="57" t="s">
        <v>301</v>
      </c>
      <c r="B99" s="57" t="s">
        <v>179</v>
      </c>
      <c r="C99" s="57">
        <v>100</v>
      </c>
      <c r="D99" s="57">
        <v>100</v>
      </c>
      <c r="E99" s="57">
        <v>21</v>
      </c>
    </row>
    <row r="100" spans="1:5" x14ac:dyDescent="0.25">
      <c r="A100" s="58" t="s">
        <v>302</v>
      </c>
      <c r="B100" s="57" t="s">
        <v>263</v>
      </c>
      <c r="C100" s="57">
        <v>10</v>
      </c>
      <c r="D100" s="58">
        <v>8</v>
      </c>
      <c r="E100" s="58">
        <v>51</v>
      </c>
    </row>
    <row r="101" spans="1:5" x14ac:dyDescent="0.25">
      <c r="A101" s="57" t="s">
        <v>303</v>
      </c>
      <c r="B101" s="57" t="s">
        <v>183</v>
      </c>
      <c r="C101" s="57">
        <v>99</v>
      </c>
      <c r="D101" s="57">
        <v>99</v>
      </c>
      <c r="E101" s="57">
        <v>0</v>
      </c>
    </row>
    <row r="102" spans="1:5" x14ac:dyDescent="0.25">
      <c r="A102" s="58" t="s">
        <v>304</v>
      </c>
      <c r="B102" s="57" t="s">
        <v>197</v>
      </c>
      <c r="C102" s="57">
        <v>56</v>
      </c>
      <c r="D102" s="58">
        <v>44</v>
      </c>
      <c r="E102" s="58">
        <v>19</v>
      </c>
    </row>
    <row r="103" spans="1:5" x14ac:dyDescent="0.25">
      <c r="A103" s="58" t="s">
        <v>305</v>
      </c>
      <c r="B103" s="57" t="s">
        <v>260</v>
      </c>
      <c r="C103" s="57">
        <v>19</v>
      </c>
      <c r="D103" s="58">
        <v>29</v>
      </c>
      <c r="E103" s="58">
        <v>56</v>
      </c>
    </row>
    <row r="104" spans="1:5" x14ac:dyDescent="0.25">
      <c r="A104" s="58" t="s">
        <v>306</v>
      </c>
      <c r="B104" s="57" t="s">
        <v>229</v>
      </c>
      <c r="C104" s="57">
        <v>12</v>
      </c>
      <c r="D104" s="58">
        <v>6</v>
      </c>
      <c r="E104" s="58">
        <v>3</v>
      </c>
    </row>
    <row r="105" spans="1:5" x14ac:dyDescent="0.25">
      <c r="A105" s="57" t="s">
        <v>307</v>
      </c>
      <c r="B105" s="57" t="s">
        <v>201</v>
      </c>
      <c r="C105" s="57">
        <v>100</v>
      </c>
      <c r="D105" s="57">
        <v>100</v>
      </c>
      <c r="E105" s="57">
        <v>2</v>
      </c>
    </row>
    <row r="106" spans="1:5" x14ac:dyDescent="0.25">
      <c r="A106" s="58" t="s">
        <v>308</v>
      </c>
      <c r="B106" s="57" t="s">
        <v>252</v>
      </c>
      <c r="C106" s="57">
        <v>29</v>
      </c>
      <c r="D106" s="58">
        <v>13</v>
      </c>
      <c r="E106" s="58">
        <v>17</v>
      </c>
    </row>
    <row r="107" spans="1:5" x14ac:dyDescent="0.25">
      <c r="A107" s="57" t="s">
        <v>309</v>
      </c>
      <c r="B107" s="57" t="s">
        <v>201</v>
      </c>
      <c r="C107" s="57">
        <v>100</v>
      </c>
      <c r="D107" s="57">
        <v>100</v>
      </c>
      <c r="E107" s="57">
        <v>91</v>
      </c>
    </row>
    <row r="108" spans="1:5" x14ac:dyDescent="0.25">
      <c r="A108" s="57" t="s">
        <v>310</v>
      </c>
      <c r="B108" s="57" t="s">
        <v>299</v>
      </c>
      <c r="C108" s="57">
        <v>99</v>
      </c>
      <c r="D108" s="57">
        <v>100</v>
      </c>
      <c r="E108" s="57">
        <v>10</v>
      </c>
    </row>
    <row r="109" spans="1:5" x14ac:dyDescent="0.25">
      <c r="A109" s="57" t="s">
        <v>311</v>
      </c>
      <c r="B109" s="57" t="s">
        <v>168</v>
      </c>
      <c r="C109" s="57">
        <v>62</v>
      </c>
      <c r="D109" s="57">
        <v>12</v>
      </c>
      <c r="E109" s="57">
        <v>66</v>
      </c>
    </row>
    <row r="110" spans="1:5" x14ac:dyDescent="0.25">
      <c r="A110" s="57" t="s">
        <v>312</v>
      </c>
      <c r="B110" s="57" t="s">
        <v>313</v>
      </c>
      <c r="C110" s="57">
        <v>100</v>
      </c>
      <c r="D110" s="57">
        <v>100</v>
      </c>
      <c r="E110" s="57">
        <v>0</v>
      </c>
    </row>
    <row r="111" spans="1:5" x14ac:dyDescent="0.25">
      <c r="A111" s="57" t="s">
        <v>314</v>
      </c>
      <c r="B111" s="57" t="s">
        <v>315</v>
      </c>
      <c r="C111" s="57">
        <v>100</v>
      </c>
      <c r="D111" s="57">
        <v>100</v>
      </c>
      <c r="E111" s="57">
        <v>34</v>
      </c>
    </row>
    <row r="112" spans="1:5" x14ac:dyDescent="0.25">
      <c r="A112" s="58" t="s">
        <v>229</v>
      </c>
      <c r="B112" s="57" t="s">
        <v>229</v>
      </c>
      <c r="C112" s="57">
        <v>12</v>
      </c>
      <c r="D112" s="58">
        <v>19</v>
      </c>
      <c r="E112" s="58">
        <v>43</v>
      </c>
    </row>
    <row r="113" spans="1:5" x14ac:dyDescent="0.25">
      <c r="A113" s="57" t="s">
        <v>316</v>
      </c>
      <c r="B113" s="57" t="s">
        <v>313</v>
      </c>
      <c r="C113" s="57">
        <v>100</v>
      </c>
      <c r="D113" s="57">
        <v>99</v>
      </c>
      <c r="E113" s="57">
        <v>0</v>
      </c>
    </row>
    <row r="114" spans="1:5" x14ac:dyDescent="0.25">
      <c r="A114" s="57" t="s">
        <v>317</v>
      </c>
      <c r="B114" s="57" t="s">
        <v>313</v>
      </c>
      <c r="C114" s="57">
        <v>100</v>
      </c>
      <c r="D114" s="57">
        <v>100</v>
      </c>
      <c r="E114" s="57">
        <v>0</v>
      </c>
    </row>
    <row r="115" spans="1:5" x14ac:dyDescent="0.25">
      <c r="A115" s="58" t="s">
        <v>318</v>
      </c>
      <c r="B115" s="57" t="s">
        <v>189</v>
      </c>
      <c r="C115" s="57">
        <v>10</v>
      </c>
      <c r="D115" s="58">
        <v>3</v>
      </c>
      <c r="E115" s="58">
        <v>0</v>
      </c>
    </row>
    <row r="116" spans="1:5" x14ac:dyDescent="0.25">
      <c r="A116" s="57" t="s">
        <v>319</v>
      </c>
      <c r="B116" s="57" t="s">
        <v>320</v>
      </c>
      <c r="C116" s="57">
        <v>99</v>
      </c>
      <c r="D116" s="57">
        <v>95</v>
      </c>
      <c r="E116" s="57">
        <v>33</v>
      </c>
    </row>
    <row r="117" spans="1:5" x14ac:dyDescent="0.25">
      <c r="A117" s="57" t="s">
        <v>321</v>
      </c>
      <c r="B117" s="57" t="s">
        <v>168</v>
      </c>
      <c r="C117" s="57">
        <v>62</v>
      </c>
      <c r="D117" s="57">
        <v>9</v>
      </c>
      <c r="E117" s="57">
        <v>73</v>
      </c>
    </row>
    <row r="118" spans="1:5" x14ac:dyDescent="0.25">
      <c r="A118" s="57" t="s">
        <v>322</v>
      </c>
      <c r="B118" s="57" t="s">
        <v>313</v>
      </c>
      <c r="C118" s="57">
        <v>100</v>
      </c>
      <c r="D118" s="57">
        <v>100</v>
      </c>
      <c r="E118" s="57">
        <v>1</v>
      </c>
    </row>
    <row r="119" spans="1:5" x14ac:dyDescent="0.25">
      <c r="A119" s="57" t="s">
        <v>323</v>
      </c>
      <c r="B119" s="57" t="s">
        <v>201</v>
      </c>
      <c r="C119" s="57">
        <v>100</v>
      </c>
      <c r="D119" s="57">
        <v>100</v>
      </c>
      <c r="E119" s="57">
        <v>90</v>
      </c>
    </row>
    <row r="120" spans="1:5" x14ac:dyDescent="0.25">
      <c r="A120" s="58" t="s">
        <v>324</v>
      </c>
      <c r="B120" s="57" t="s">
        <v>177</v>
      </c>
      <c r="C120" s="57">
        <v>52</v>
      </c>
      <c r="D120" s="58">
        <v>88</v>
      </c>
      <c r="E120" s="58">
        <v>76</v>
      </c>
    </row>
    <row r="121" spans="1:5" x14ac:dyDescent="0.25">
      <c r="A121" s="57" t="s">
        <v>325</v>
      </c>
      <c r="B121" s="57" t="s">
        <v>269</v>
      </c>
      <c r="C121" s="57">
        <v>100</v>
      </c>
      <c r="D121" s="57">
        <v>100</v>
      </c>
      <c r="E121" s="57">
        <v>9</v>
      </c>
    </row>
    <row r="122" spans="1:5" x14ac:dyDescent="0.25">
      <c r="A122" s="57" t="s">
        <v>326</v>
      </c>
      <c r="B122" s="57" t="s">
        <v>327</v>
      </c>
      <c r="C122" s="57">
        <v>99</v>
      </c>
      <c r="D122" s="57">
        <v>82</v>
      </c>
      <c r="E122" s="57">
        <v>0</v>
      </c>
    </row>
    <row r="123" spans="1:5" x14ac:dyDescent="0.25">
      <c r="A123" s="57" t="s">
        <v>328</v>
      </c>
      <c r="B123" s="57" t="s">
        <v>179</v>
      </c>
      <c r="C123" s="57">
        <v>100</v>
      </c>
      <c r="D123" s="57">
        <v>100</v>
      </c>
      <c r="E123" s="57">
        <v>79</v>
      </c>
    </row>
    <row r="124" spans="1:5" x14ac:dyDescent="0.25">
      <c r="A124" s="58" t="s">
        <v>329</v>
      </c>
      <c r="B124" s="57" t="s">
        <v>330</v>
      </c>
      <c r="C124" s="57">
        <v>5</v>
      </c>
      <c r="D124" s="58">
        <v>0</v>
      </c>
      <c r="E124" s="58">
        <v>15</v>
      </c>
    </row>
    <row r="125" spans="1:5" x14ac:dyDescent="0.25">
      <c r="A125" s="57" t="s">
        <v>331</v>
      </c>
      <c r="B125" s="57" t="s">
        <v>332</v>
      </c>
      <c r="C125" s="57">
        <v>99</v>
      </c>
      <c r="D125" s="57">
        <v>96</v>
      </c>
      <c r="E125" s="57">
        <v>0</v>
      </c>
    </row>
    <row r="126" spans="1:5" x14ac:dyDescent="0.25">
      <c r="A126" s="58" t="s">
        <v>333</v>
      </c>
      <c r="B126" s="57" t="s">
        <v>175</v>
      </c>
      <c r="C126" s="57">
        <v>8</v>
      </c>
      <c r="D126" s="58">
        <v>28</v>
      </c>
      <c r="E126" s="58">
        <v>13</v>
      </c>
    </row>
    <row r="127" spans="1:5" x14ac:dyDescent="0.25">
      <c r="A127" s="58" t="s">
        <v>334</v>
      </c>
      <c r="B127" s="57" t="s">
        <v>187</v>
      </c>
      <c r="C127" s="57">
        <v>13</v>
      </c>
      <c r="D127" s="58">
        <v>0</v>
      </c>
      <c r="E127" s="58">
        <v>0</v>
      </c>
    </row>
    <row r="128" spans="1:5" x14ac:dyDescent="0.25">
      <c r="A128" s="58" t="s">
        <v>335</v>
      </c>
      <c r="B128" s="57" t="s">
        <v>283</v>
      </c>
      <c r="C128" s="57">
        <v>14</v>
      </c>
      <c r="D128" s="58">
        <v>9</v>
      </c>
      <c r="E128" s="58">
        <v>6</v>
      </c>
    </row>
    <row r="129" spans="1:5" x14ac:dyDescent="0.25">
      <c r="A129" s="58" t="s">
        <v>336</v>
      </c>
      <c r="B129" s="57" t="s">
        <v>252</v>
      </c>
      <c r="C129" s="57">
        <v>29</v>
      </c>
      <c r="D129" s="58">
        <v>31</v>
      </c>
      <c r="E129" s="58">
        <v>12</v>
      </c>
    </row>
    <row r="130" spans="1:5" x14ac:dyDescent="0.25">
      <c r="A130" s="58" t="s">
        <v>337</v>
      </c>
      <c r="B130" s="57" t="s">
        <v>170</v>
      </c>
      <c r="C130" s="57">
        <v>15</v>
      </c>
      <c r="D130" s="58">
        <v>8</v>
      </c>
      <c r="E130" s="58">
        <v>6</v>
      </c>
    </row>
    <row r="131" spans="1:5" x14ac:dyDescent="0.25">
      <c r="A131" s="58" t="s">
        <v>338</v>
      </c>
      <c r="B131" s="57" t="s">
        <v>227</v>
      </c>
      <c r="C131" s="57">
        <v>38</v>
      </c>
      <c r="D131" s="58">
        <v>28</v>
      </c>
      <c r="E131" s="58">
        <v>74</v>
      </c>
    </row>
    <row r="132" spans="1:5" x14ac:dyDescent="0.25">
      <c r="A132" s="58" t="s">
        <v>339</v>
      </c>
      <c r="B132" s="57" t="s">
        <v>189</v>
      </c>
      <c r="C132" s="57">
        <v>10</v>
      </c>
      <c r="D132" s="58">
        <v>3</v>
      </c>
      <c r="E132" s="58">
        <v>1</v>
      </c>
    </row>
    <row r="133" spans="1:5" x14ac:dyDescent="0.25">
      <c r="A133" s="57" t="s">
        <v>340</v>
      </c>
      <c r="B133" s="57" t="s">
        <v>269</v>
      </c>
      <c r="C133" s="57">
        <v>100</v>
      </c>
      <c r="D133" s="57">
        <v>99</v>
      </c>
      <c r="E133" s="57">
        <v>0</v>
      </c>
    </row>
    <row r="134" spans="1:5" x14ac:dyDescent="0.25">
      <c r="A134" s="57" t="s">
        <v>341</v>
      </c>
      <c r="B134" s="57" t="s">
        <v>168</v>
      </c>
      <c r="C134" s="57">
        <v>62</v>
      </c>
      <c r="D134" s="57">
        <v>97</v>
      </c>
      <c r="E134" s="57">
        <v>0</v>
      </c>
    </row>
    <row r="135" spans="1:5" x14ac:dyDescent="0.25">
      <c r="A135" s="58" t="s">
        <v>342</v>
      </c>
      <c r="B135" s="57" t="s">
        <v>227</v>
      </c>
      <c r="C135" s="57">
        <v>38</v>
      </c>
      <c r="D135" s="58">
        <v>82</v>
      </c>
      <c r="E135" s="58">
        <v>92</v>
      </c>
    </row>
    <row r="136" spans="1:5" x14ac:dyDescent="0.25">
      <c r="A136" s="58" t="s">
        <v>343</v>
      </c>
      <c r="B136" s="57" t="s">
        <v>185</v>
      </c>
      <c r="C136" s="57">
        <v>21</v>
      </c>
      <c r="D136" s="58">
        <v>18</v>
      </c>
      <c r="E136" s="58">
        <v>31</v>
      </c>
    </row>
    <row r="137" spans="1:5" x14ac:dyDescent="0.25">
      <c r="A137" s="57" t="s">
        <v>344</v>
      </c>
      <c r="B137" s="61" t="s">
        <v>285</v>
      </c>
      <c r="C137" s="57">
        <v>100</v>
      </c>
      <c r="D137" s="57">
        <v>100</v>
      </c>
      <c r="E137" s="57">
        <v>0</v>
      </c>
    </row>
    <row r="138" spans="1:5" x14ac:dyDescent="0.25">
      <c r="A138" s="57" t="s">
        <v>345</v>
      </c>
      <c r="B138" s="57" t="s">
        <v>258</v>
      </c>
      <c r="C138" s="57">
        <v>97</v>
      </c>
      <c r="D138" s="57">
        <v>99</v>
      </c>
      <c r="E138" s="57">
        <v>100</v>
      </c>
    </row>
    <row r="139" spans="1:5" x14ac:dyDescent="0.25">
      <c r="A139" s="57" t="s">
        <v>346</v>
      </c>
      <c r="B139" s="57" t="s">
        <v>320</v>
      </c>
      <c r="C139" s="57">
        <v>99</v>
      </c>
      <c r="D139" s="57">
        <v>76</v>
      </c>
      <c r="E139" s="57">
        <v>19</v>
      </c>
    </row>
    <row r="140" spans="1:5" x14ac:dyDescent="0.25">
      <c r="A140" s="57" t="s">
        <v>347</v>
      </c>
      <c r="B140" s="57" t="s">
        <v>254</v>
      </c>
      <c r="C140" s="57">
        <v>100</v>
      </c>
      <c r="D140" s="57">
        <v>100</v>
      </c>
      <c r="E140" s="57">
        <v>0</v>
      </c>
    </row>
    <row r="141" spans="1:5" x14ac:dyDescent="0.25">
      <c r="A141" s="57" t="s">
        <v>348</v>
      </c>
      <c r="B141" s="57" t="s">
        <v>285</v>
      </c>
      <c r="C141" s="57">
        <v>100</v>
      </c>
      <c r="D141" s="57">
        <v>100</v>
      </c>
      <c r="E141" s="57">
        <v>0</v>
      </c>
    </row>
    <row r="142" spans="1:5" x14ac:dyDescent="0.25">
      <c r="A142" s="58" t="s">
        <v>349</v>
      </c>
      <c r="B142" s="57" t="s">
        <v>197</v>
      </c>
      <c r="C142" s="57">
        <v>56</v>
      </c>
      <c r="D142" s="58">
        <v>58</v>
      </c>
      <c r="E142" s="58">
        <v>33</v>
      </c>
    </row>
    <row r="143" spans="1:5" x14ac:dyDescent="0.25">
      <c r="A143" s="58" t="s">
        <v>350</v>
      </c>
      <c r="B143" s="57" t="s">
        <v>229</v>
      </c>
      <c r="C143" s="57">
        <v>12</v>
      </c>
      <c r="D143" s="58">
        <v>11</v>
      </c>
      <c r="E143" s="58">
        <v>28</v>
      </c>
    </row>
    <row r="144" spans="1:5" x14ac:dyDescent="0.25">
      <c r="A144" s="58" t="s">
        <v>351</v>
      </c>
      <c r="B144" s="57" t="s">
        <v>289</v>
      </c>
      <c r="C144" s="57">
        <v>18</v>
      </c>
      <c r="D144" s="58">
        <v>52</v>
      </c>
      <c r="E144" s="58">
        <v>49</v>
      </c>
    </row>
    <row r="145" spans="1:5" x14ac:dyDescent="0.25">
      <c r="A145" s="57" t="s">
        <v>352</v>
      </c>
      <c r="B145" s="57" t="s">
        <v>244</v>
      </c>
      <c r="C145" s="57">
        <v>97</v>
      </c>
      <c r="D145" s="57">
        <v>100</v>
      </c>
      <c r="E145" s="57">
        <v>0</v>
      </c>
    </row>
    <row r="146" spans="1:5" x14ac:dyDescent="0.25">
      <c r="A146" s="57" t="s">
        <v>353</v>
      </c>
      <c r="B146" s="57" t="s">
        <v>252</v>
      </c>
      <c r="C146" s="57">
        <v>29</v>
      </c>
      <c r="D146" s="57">
        <v>99</v>
      </c>
      <c r="E146" s="57">
        <v>4</v>
      </c>
    </row>
    <row r="147" spans="1:5" x14ac:dyDescent="0.25">
      <c r="A147" s="57" t="s">
        <v>354</v>
      </c>
      <c r="B147" s="57" t="s">
        <v>299</v>
      </c>
      <c r="C147" s="57">
        <v>99</v>
      </c>
      <c r="D147" s="57">
        <v>96</v>
      </c>
      <c r="E147" s="57">
        <v>0</v>
      </c>
    </row>
    <row r="148" spans="1:5" x14ac:dyDescent="0.25">
      <c r="A148" s="58" t="s">
        <v>355</v>
      </c>
      <c r="B148" s="57" t="s">
        <v>227</v>
      </c>
      <c r="C148" s="57">
        <v>38</v>
      </c>
      <c r="D148" s="58">
        <v>16</v>
      </c>
      <c r="E148" s="58">
        <v>8</v>
      </c>
    </row>
    <row r="149" spans="1:5" x14ac:dyDescent="0.25">
      <c r="A149" s="58" t="s">
        <v>356</v>
      </c>
      <c r="B149" s="57" t="s">
        <v>260</v>
      </c>
      <c r="C149" s="57">
        <v>19</v>
      </c>
      <c r="D149" s="58">
        <v>27</v>
      </c>
      <c r="E149" s="58">
        <v>88</v>
      </c>
    </row>
    <row r="150" spans="1:5" x14ac:dyDescent="0.25">
      <c r="A150" s="57" t="s">
        <v>357</v>
      </c>
      <c r="B150" s="57" t="s">
        <v>269</v>
      </c>
      <c r="C150" s="57">
        <v>100</v>
      </c>
      <c r="D150" s="57">
        <v>100</v>
      </c>
      <c r="E150" s="57">
        <v>0</v>
      </c>
    </row>
    <row r="151" spans="1:5" x14ac:dyDescent="0.25">
      <c r="A151" s="57" t="s">
        <v>358</v>
      </c>
      <c r="B151" s="57" t="s">
        <v>244</v>
      </c>
      <c r="C151" s="57">
        <v>97</v>
      </c>
      <c r="D151" s="57">
        <v>100</v>
      </c>
      <c r="E151" s="57">
        <v>0</v>
      </c>
    </row>
    <row r="152" spans="1:5" x14ac:dyDescent="0.25">
      <c r="A152" s="58" t="s">
        <v>359</v>
      </c>
      <c r="B152" s="57" t="s">
        <v>252</v>
      </c>
      <c r="C152" s="57">
        <v>29</v>
      </c>
      <c r="D152" s="58">
        <v>95</v>
      </c>
      <c r="E152" s="58">
        <v>100</v>
      </c>
    </row>
    <row r="153" spans="1:5" x14ac:dyDescent="0.25">
      <c r="A153" s="57" t="s">
        <v>360</v>
      </c>
      <c r="B153" s="57" t="s">
        <v>327</v>
      </c>
      <c r="C153" s="57">
        <v>99</v>
      </c>
      <c r="D153" s="57">
        <v>100</v>
      </c>
      <c r="E153" s="57">
        <v>0</v>
      </c>
    </row>
    <row r="154" spans="1:5" x14ac:dyDescent="0.25">
      <c r="A154" s="57" t="s">
        <v>361</v>
      </c>
      <c r="B154" s="57" t="s">
        <v>362</v>
      </c>
      <c r="C154" s="57">
        <v>81</v>
      </c>
      <c r="D154" s="57">
        <v>93</v>
      </c>
      <c r="E154" s="57">
        <v>61</v>
      </c>
    </row>
    <row r="155" spans="1:5" x14ac:dyDescent="0.25">
      <c r="A155" s="58" t="s">
        <v>363</v>
      </c>
      <c r="B155" s="57" t="s">
        <v>175</v>
      </c>
      <c r="C155" s="57">
        <v>8</v>
      </c>
      <c r="D155" s="58">
        <v>3</v>
      </c>
      <c r="E155" s="58">
        <v>1</v>
      </c>
    </row>
    <row r="156" spans="1:5" x14ac:dyDescent="0.25">
      <c r="A156" s="58" t="s">
        <v>364</v>
      </c>
      <c r="B156" s="57" t="s">
        <v>197</v>
      </c>
      <c r="C156" s="57">
        <v>56</v>
      </c>
      <c r="D156" s="58">
        <v>78</v>
      </c>
      <c r="E156" s="58">
        <v>41</v>
      </c>
    </row>
    <row r="157" spans="1:5" x14ac:dyDescent="0.25">
      <c r="A157" s="58" t="s">
        <v>365</v>
      </c>
      <c r="B157" s="57" t="s">
        <v>185</v>
      </c>
      <c r="C157" s="57">
        <v>21</v>
      </c>
      <c r="D157" s="58">
        <v>6</v>
      </c>
      <c r="E157" s="58">
        <v>25</v>
      </c>
    </row>
    <row r="158" spans="1:5" x14ac:dyDescent="0.25">
      <c r="A158" s="58" t="s">
        <v>366</v>
      </c>
      <c r="B158" s="57" t="s">
        <v>260</v>
      </c>
      <c r="C158" s="57">
        <v>19</v>
      </c>
      <c r="D158" s="58">
        <v>3</v>
      </c>
      <c r="E158" s="58">
        <v>39</v>
      </c>
    </row>
    <row r="159" spans="1:5" x14ac:dyDescent="0.25">
      <c r="A159" s="58" t="s">
        <v>367</v>
      </c>
      <c r="B159" s="57" t="s">
        <v>229</v>
      </c>
      <c r="C159" s="57">
        <v>12</v>
      </c>
      <c r="D159" s="58">
        <v>13</v>
      </c>
      <c r="E159" s="58">
        <v>0</v>
      </c>
    </row>
    <row r="160" spans="1:5" x14ac:dyDescent="0.25">
      <c r="A160" s="57" t="s">
        <v>368</v>
      </c>
      <c r="B160" s="57" t="s">
        <v>252</v>
      </c>
      <c r="C160" s="57">
        <v>29</v>
      </c>
      <c r="D160" s="57">
        <v>16</v>
      </c>
      <c r="E160" s="57">
        <v>31</v>
      </c>
    </row>
    <row r="161" spans="1:5" x14ac:dyDescent="0.25">
      <c r="A161" s="58" t="s">
        <v>369</v>
      </c>
      <c r="B161" s="57" t="s">
        <v>197</v>
      </c>
      <c r="C161" s="57">
        <v>56</v>
      </c>
      <c r="D161" s="58">
        <v>25</v>
      </c>
      <c r="E161" s="58">
        <v>0</v>
      </c>
    </row>
    <row r="162" spans="1:5" x14ac:dyDescent="0.25">
      <c r="A162" s="58" t="s">
        <v>370</v>
      </c>
      <c r="B162" s="57" t="s">
        <v>173</v>
      </c>
      <c r="C162" s="57">
        <v>14</v>
      </c>
      <c r="D162" s="58">
        <v>2</v>
      </c>
      <c r="E162" s="58">
        <v>9</v>
      </c>
    </row>
    <row r="163" spans="1:5" x14ac:dyDescent="0.25">
      <c r="A163" s="58" t="s">
        <v>371</v>
      </c>
      <c r="B163" s="57" t="s">
        <v>260</v>
      </c>
      <c r="C163" s="57">
        <v>19</v>
      </c>
      <c r="D163" s="58">
        <v>3</v>
      </c>
      <c r="E163" s="58">
        <v>3</v>
      </c>
    </row>
    <row r="164" spans="1:5" x14ac:dyDescent="0.25">
      <c r="A164" s="57" t="s">
        <v>372</v>
      </c>
      <c r="B164" s="57" t="s">
        <v>244</v>
      </c>
      <c r="C164" s="57">
        <v>97</v>
      </c>
      <c r="D164" s="57">
        <v>100</v>
      </c>
      <c r="E164" s="57">
        <v>0</v>
      </c>
    </row>
    <row r="165" spans="1:5" x14ac:dyDescent="0.25">
      <c r="A165" s="57" t="s">
        <v>373</v>
      </c>
      <c r="B165" s="57" t="s">
        <v>181</v>
      </c>
      <c r="C165" s="57">
        <v>97</v>
      </c>
      <c r="D165" s="57">
        <v>100</v>
      </c>
      <c r="E165" s="57">
        <v>0</v>
      </c>
    </row>
    <row r="166" spans="1:5" x14ac:dyDescent="0.25">
      <c r="A166" s="57" t="s">
        <v>374</v>
      </c>
      <c r="B166" s="57" t="s">
        <v>227</v>
      </c>
      <c r="C166" s="57">
        <v>38</v>
      </c>
      <c r="D166" s="57">
        <v>35</v>
      </c>
      <c r="E166" s="57">
        <v>49</v>
      </c>
    </row>
    <row r="167" spans="1:5" x14ac:dyDescent="0.25">
      <c r="A167" s="57" t="s">
        <v>375</v>
      </c>
      <c r="B167" s="61" t="s">
        <v>285</v>
      </c>
      <c r="C167" s="57">
        <v>100</v>
      </c>
      <c r="D167" s="57">
        <v>100</v>
      </c>
      <c r="E167" s="57">
        <v>0</v>
      </c>
    </row>
    <row r="168" spans="1:5" x14ac:dyDescent="0.25">
      <c r="A168" s="58" t="s">
        <v>376</v>
      </c>
      <c r="B168" s="57" t="s">
        <v>219</v>
      </c>
      <c r="C168" s="57">
        <v>98</v>
      </c>
      <c r="D168" s="58">
        <v>99</v>
      </c>
      <c r="E168" s="58">
        <v>72</v>
      </c>
    </row>
    <row r="169" spans="1:5" x14ac:dyDescent="0.25">
      <c r="A169" s="58" t="s">
        <v>377</v>
      </c>
      <c r="B169" s="57" t="s">
        <v>185</v>
      </c>
      <c r="C169" s="57">
        <v>21</v>
      </c>
      <c r="D169" s="58">
        <v>9</v>
      </c>
      <c r="E169" s="58">
        <v>37</v>
      </c>
    </row>
    <row r="170" spans="1:5" x14ac:dyDescent="0.25">
      <c r="A170" s="58" t="s">
        <v>378</v>
      </c>
      <c r="B170" s="57" t="s">
        <v>227</v>
      </c>
      <c r="C170" s="57">
        <v>38</v>
      </c>
      <c r="D170" s="58">
        <v>17</v>
      </c>
      <c r="E170" s="58">
        <v>0</v>
      </c>
    </row>
    <row r="171" spans="1:5" x14ac:dyDescent="0.25">
      <c r="A171" s="58" t="s">
        <v>379</v>
      </c>
      <c r="B171" s="57" t="s">
        <v>175</v>
      </c>
      <c r="C171" s="57">
        <v>8</v>
      </c>
      <c r="D171" s="58">
        <v>1</v>
      </c>
      <c r="E171" s="58">
        <v>0</v>
      </c>
    </row>
    <row r="172" spans="1:5" x14ac:dyDescent="0.25">
      <c r="A172" s="58" t="s">
        <v>380</v>
      </c>
      <c r="B172" s="57" t="s">
        <v>235</v>
      </c>
      <c r="C172" s="57">
        <v>4</v>
      </c>
      <c r="D172" s="58">
        <v>4</v>
      </c>
      <c r="E172" s="58">
        <v>15</v>
      </c>
    </row>
    <row r="173" spans="1:5" x14ac:dyDescent="0.25">
      <c r="A173" s="57" t="s">
        <v>381</v>
      </c>
      <c r="B173" s="57" t="s">
        <v>332</v>
      </c>
      <c r="C173" s="57">
        <v>99</v>
      </c>
      <c r="D173" s="57">
        <v>93</v>
      </c>
      <c r="E173" s="57">
        <v>0</v>
      </c>
    </row>
    <row r="174" spans="1:5" x14ac:dyDescent="0.25">
      <c r="A174" s="58" t="s">
        <v>382</v>
      </c>
      <c r="B174" s="57" t="s">
        <v>283</v>
      </c>
      <c r="C174" s="57">
        <v>14</v>
      </c>
      <c r="D174" s="58">
        <v>11</v>
      </c>
      <c r="E174" s="58">
        <v>3</v>
      </c>
    </row>
    <row r="175" spans="1:5" x14ac:dyDescent="0.25">
      <c r="A175" s="57" t="s">
        <v>383</v>
      </c>
      <c r="B175" s="57" t="s">
        <v>362</v>
      </c>
      <c r="C175" s="57">
        <v>81</v>
      </c>
      <c r="D175" s="57">
        <v>9</v>
      </c>
      <c r="E175" s="57">
        <v>43</v>
      </c>
    </row>
    <row r="176" spans="1:5" x14ac:dyDescent="0.25">
      <c r="A176" s="57" t="s">
        <v>384</v>
      </c>
      <c r="B176" s="57" t="s">
        <v>385</v>
      </c>
      <c r="C176" s="57">
        <v>93</v>
      </c>
      <c r="D176" s="57">
        <v>44</v>
      </c>
      <c r="E176" s="57">
        <v>15</v>
      </c>
    </row>
    <row r="177" spans="1:5" x14ac:dyDescent="0.25">
      <c r="A177" s="58" t="s">
        <v>386</v>
      </c>
      <c r="B177" s="57" t="s">
        <v>173</v>
      </c>
      <c r="C177" s="57">
        <v>14</v>
      </c>
      <c r="D177" s="58">
        <v>11</v>
      </c>
      <c r="E177" s="58">
        <v>35</v>
      </c>
    </row>
    <row r="178" spans="1:5" x14ac:dyDescent="0.25">
      <c r="A178" s="57" t="s">
        <v>387</v>
      </c>
      <c r="B178" s="57" t="s">
        <v>244</v>
      </c>
      <c r="C178" s="57">
        <v>97</v>
      </c>
      <c r="D178" s="57">
        <v>85</v>
      </c>
      <c r="E178" s="57">
        <v>56</v>
      </c>
    </row>
    <row r="179" spans="1:5" x14ac:dyDescent="0.25">
      <c r="A179" s="58" t="s">
        <v>388</v>
      </c>
      <c r="B179" s="57" t="s">
        <v>173</v>
      </c>
      <c r="C179" s="57">
        <v>14</v>
      </c>
      <c r="D179" s="58">
        <v>8</v>
      </c>
      <c r="E179" s="58">
        <v>23</v>
      </c>
    </row>
    <row r="180" spans="1:5" x14ac:dyDescent="0.25">
      <c r="A180" s="58" t="s">
        <v>389</v>
      </c>
      <c r="B180" s="57" t="s">
        <v>330</v>
      </c>
      <c r="C180" s="57">
        <v>5</v>
      </c>
      <c r="D180" s="58">
        <v>17</v>
      </c>
      <c r="E180" s="58">
        <v>0</v>
      </c>
    </row>
    <row r="181" spans="1:5" x14ac:dyDescent="0.25">
      <c r="A181" s="57" t="s">
        <v>390</v>
      </c>
      <c r="B181" s="57" t="s">
        <v>391</v>
      </c>
      <c r="C181" s="57">
        <v>98</v>
      </c>
      <c r="D181" s="57">
        <v>99</v>
      </c>
      <c r="E181" s="57">
        <v>0</v>
      </c>
    </row>
    <row r="182" spans="1:5" x14ac:dyDescent="0.25">
      <c r="A182" s="58" t="s">
        <v>392</v>
      </c>
      <c r="B182" s="57" t="s">
        <v>393</v>
      </c>
      <c r="C182" s="57">
        <v>99</v>
      </c>
      <c r="D182" s="58">
        <v>100</v>
      </c>
      <c r="E182" s="58">
        <v>88</v>
      </c>
    </row>
    <row r="183" spans="1:5" x14ac:dyDescent="0.25">
      <c r="A183" s="58" t="s">
        <v>394</v>
      </c>
      <c r="B183" s="57" t="s">
        <v>252</v>
      </c>
      <c r="C183" s="57">
        <v>29</v>
      </c>
      <c r="D183" s="58">
        <v>84</v>
      </c>
      <c r="E183" s="58">
        <v>77</v>
      </c>
    </row>
    <row r="184" spans="1:5" x14ac:dyDescent="0.25">
      <c r="A184" s="58" t="s">
        <v>395</v>
      </c>
      <c r="B184" s="57" t="s">
        <v>227</v>
      </c>
      <c r="C184" s="57">
        <v>38</v>
      </c>
      <c r="D184" s="58">
        <v>5</v>
      </c>
      <c r="E184" s="58">
        <v>22</v>
      </c>
    </row>
    <row r="185" spans="1:5" x14ac:dyDescent="0.25">
      <c r="A185" s="58" t="s">
        <v>396</v>
      </c>
      <c r="B185" s="57" t="s">
        <v>185</v>
      </c>
      <c r="C185" s="57">
        <v>21</v>
      </c>
      <c r="D185" s="58">
        <v>8</v>
      </c>
      <c r="E185" s="58">
        <v>0</v>
      </c>
    </row>
    <row r="186" spans="1:5" x14ac:dyDescent="0.25">
      <c r="A186" s="58" t="s">
        <v>397</v>
      </c>
      <c r="B186" s="57" t="s">
        <v>185</v>
      </c>
      <c r="C186" s="57">
        <v>21</v>
      </c>
      <c r="D186" s="58">
        <v>9</v>
      </c>
      <c r="E186" s="58">
        <v>37</v>
      </c>
    </row>
    <row r="187" spans="1:5" x14ac:dyDescent="0.25">
      <c r="A187" s="58" t="s">
        <v>187</v>
      </c>
      <c r="B187" s="57" t="s">
        <v>187</v>
      </c>
      <c r="C187" s="57">
        <v>13</v>
      </c>
      <c r="D187" s="58">
        <v>17</v>
      </c>
      <c r="E187" s="58">
        <v>31</v>
      </c>
    </row>
    <row r="188" spans="1:5" x14ac:dyDescent="0.25">
      <c r="A188" s="57" t="s">
        <v>398</v>
      </c>
      <c r="B188" s="57" t="s">
        <v>299</v>
      </c>
      <c r="C188" s="57">
        <v>99</v>
      </c>
      <c r="D188" s="57">
        <v>99</v>
      </c>
      <c r="E188" s="57">
        <v>4</v>
      </c>
    </row>
    <row r="189" spans="1:5" x14ac:dyDescent="0.25">
      <c r="A189" s="57" t="s">
        <v>399</v>
      </c>
      <c r="B189" s="57" t="s">
        <v>168</v>
      </c>
      <c r="C189" s="57">
        <v>62</v>
      </c>
      <c r="D189" s="57">
        <v>22</v>
      </c>
      <c r="E189" s="57">
        <v>0</v>
      </c>
    </row>
    <row r="190" spans="1:5" x14ac:dyDescent="0.25">
      <c r="A190" s="58" t="s">
        <v>400</v>
      </c>
      <c r="B190" s="57" t="s">
        <v>177</v>
      </c>
      <c r="C190" s="57">
        <v>52</v>
      </c>
      <c r="D190" s="58">
        <v>26</v>
      </c>
      <c r="E190" s="58">
        <v>39</v>
      </c>
    </row>
    <row r="191" spans="1:5" x14ac:dyDescent="0.25">
      <c r="A191" s="57" t="s">
        <v>401</v>
      </c>
      <c r="B191" s="57" t="s">
        <v>168</v>
      </c>
      <c r="C191" s="57">
        <v>62</v>
      </c>
      <c r="D191" s="57">
        <v>100</v>
      </c>
      <c r="E191" s="57">
        <v>0</v>
      </c>
    </row>
    <row r="192" spans="1:5" x14ac:dyDescent="0.25">
      <c r="A192" s="57" t="s">
        <v>402</v>
      </c>
      <c r="B192" s="57" t="s">
        <v>168</v>
      </c>
      <c r="C192" s="57">
        <v>62</v>
      </c>
      <c r="D192" s="57">
        <v>99</v>
      </c>
      <c r="E192" s="57">
        <v>0</v>
      </c>
    </row>
    <row r="193" spans="1:5" x14ac:dyDescent="0.25">
      <c r="A193" s="58" t="s">
        <v>403</v>
      </c>
      <c r="B193" s="57" t="s">
        <v>252</v>
      </c>
      <c r="C193" s="57">
        <v>29</v>
      </c>
      <c r="D193" s="58">
        <v>27</v>
      </c>
      <c r="E193" s="58">
        <v>1</v>
      </c>
    </row>
    <row r="194" spans="1:5" x14ac:dyDescent="0.25">
      <c r="A194" s="58" t="s">
        <v>404</v>
      </c>
      <c r="B194" s="57" t="s">
        <v>175</v>
      </c>
      <c r="C194" s="57">
        <v>8</v>
      </c>
      <c r="D194" s="58">
        <v>3</v>
      </c>
      <c r="E194" s="58">
        <v>2</v>
      </c>
    </row>
    <row r="195" spans="1:5" x14ac:dyDescent="0.25">
      <c r="A195" s="57" t="s">
        <v>405</v>
      </c>
      <c r="B195" s="57" t="s">
        <v>327</v>
      </c>
      <c r="C195" s="57">
        <v>99</v>
      </c>
      <c r="D195" s="57">
        <v>100</v>
      </c>
      <c r="E195" s="57">
        <v>0</v>
      </c>
    </row>
    <row r="196" spans="1:5" x14ac:dyDescent="0.25">
      <c r="A196" s="58" t="s">
        <v>406</v>
      </c>
      <c r="B196" s="57" t="s">
        <v>265</v>
      </c>
      <c r="C196" s="57">
        <v>100</v>
      </c>
      <c r="D196" s="58">
        <v>99</v>
      </c>
      <c r="E196" s="58">
        <v>7</v>
      </c>
    </row>
    <row r="197" spans="1:5" x14ac:dyDescent="0.25">
      <c r="A197" s="58" t="s">
        <v>393</v>
      </c>
      <c r="B197" s="57" t="s">
        <v>393</v>
      </c>
      <c r="C197" s="57">
        <v>99</v>
      </c>
      <c r="D197" s="58">
        <v>100</v>
      </c>
      <c r="E197" s="58">
        <v>0</v>
      </c>
    </row>
    <row r="198" spans="1:5" x14ac:dyDescent="0.25">
      <c r="A198" s="58" t="s">
        <v>407</v>
      </c>
      <c r="B198" s="57" t="s">
        <v>252</v>
      </c>
      <c r="C198" s="57">
        <v>29</v>
      </c>
      <c r="D198" s="58">
        <v>41</v>
      </c>
      <c r="E198" s="58">
        <v>40</v>
      </c>
    </row>
    <row r="199" spans="1:5" x14ac:dyDescent="0.25">
      <c r="A199" s="57" t="s">
        <v>408</v>
      </c>
      <c r="B199" s="57" t="s">
        <v>285</v>
      </c>
      <c r="C199" s="57">
        <v>100</v>
      </c>
      <c r="D199" s="57">
        <v>99</v>
      </c>
      <c r="E199" s="57">
        <v>1</v>
      </c>
    </row>
    <row r="200" spans="1:5" x14ac:dyDescent="0.25">
      <c r="A200" s="58" t="s">
        <v>409</v>
      </c>
      <c r="B200" s="57" t="s">
        <v>227</v>
      </c>
      <c r="C200" s="57">
        <v>38</v>
      </c>
      <c r="D200" s="58">
        <v>68</v>
      </c>
      <c r="E200" s="58">
        <v>61</v>
      </c>
    </row>
    <row r="201" spans="1:5" x14ac:dyDescent="0.25">
      <c r="A201" s="57" t="s">
        <v>410</v>
      </c>
      <c r="B201" s="57" t="s">
        <v>212</v>
      </c>
      <c r="C201" s="57">
        <v>93</v>
      </c>
      <c r="D201" s="57">
        <v>93</v>
      </c>
      <c r="E201" s="57">
        <v>0</v>
      </c>
    </row>
    <row r="202" spans="1:5" x14ac:dyDescent="0.25">
      <c r="A202" s="57" t="s">
        <v>411</v>
      </c>
      <c r="B202" s="57" t="s">
        <v>412</v>
      </c>
      <c r="C202" s="57">
        <v>100</v>
      </c>
      <c r="D202" s="57">
        <v>100</v>
      </c>
      <c r="E202" s="57">
        <v>100</v>
      </c>
    </row>
    <row r="203" spans="1:5" x14ac:dyDescent="0.25">
      <c r="A203" s="58" t="s">
        <v>413</v>
      </c>
      <c r="B203" s="57" t="s">
        <v>252</v>
      </c>
      <c r="C203" s="57">
        <v>29</v>
      </c>
      <c r="D203" s="58">
        <v>32</v>
      </c>
      <c r="E203" s="58">
        <v>50</v>
      </c>
    </row>
    <row r="204" spans="1:5" x14ac:dyDescent="0.25">
      <c r="A204" s="58" t="s">
        <v>414</v>
      </c>
      <c r="B204" s="57" t="s">
        <v>260</v>
      </c>
      <c r="C204" s="57">
        <v>19</v>
      </c>
      <c r="D204" s="58">
        <v>34</v>
      </c>
      <c r="E204" s="58">
        <v>68</v>
      </c>
    </row>
    <row r="205" spans="1:5" x14ac:dyDescent="0.25">
      <c r="A205" s="57" t="s">
        <v>415</v>
      </c>
      <c r="B205" s="57" t="s">
        <v>244</v>
      </c>
      <c r="C205" s="57">
        <v>97</v>
      </c>
      <c r="D205" s="57">
        <v>96</v>
      </c>
      <c r="E205" s="57">
        <v>5</v>
      </c>
    </row>
    <row r="206" spans="1:5" x14ac:dyDescent="0.25">
      <c r="A206" s="58" t="s">
        <v>416</v>
      </c>
      <c r="B206" s="57" t="s">
        <v>227</v>
      </c>
      <c r="C206" s="57">
        <v>38</v>
      </c>
      <c r="D206" s="58">
        <v>61</v>
      </c>
      <c r="E206" s="58">
        <v>56</v>
      </c>
    </row>
    <row r="207" spans="1:5" x14ac:dyDescent="0.25">
      <c r="A207" s="58" t="s">
        <v>417</v>
      </c>
      <c r="B207" s="57" t="s">
        <v>181</v>
      </c>
      <c r="C207" s="57">
        <v>97</v>
      </c>
      <c r="D207" s="58">
        <v>90</v>
      </c>
      <c r="E207" s="58">
        <v>12</v>
      </c>
    </row>
    <row r="208" spans="1:5" x14ac:dyDescent="0.25">
      <c r="A208" s="57" t="s">
        <v>418</v>
      </c>
      <c r="B208" s="57" t="s">
        <v>242</v>
      </c>
      <c r="C208" s="57">
        <v>75</v>
      </c>
      <c r="D208" s="57">
        <v>93</v>
      </c>
      <c r="E208" s="57">
        <v>0</v>
      </c>
    </row>
    <row r="209" spans="1:5" x14ac:dyDescent="0.25">
      <c r="A209" s="57" t="s">
        <v>419</v>
      </c>
      <c r="B209" s="57" t="s">
        <v>201</v>
      </c>
      <c r="C209" s="57">
        <v>100</v>
      </c>
      <c r="D209" s="57">
        <v>100</v>
      </c>
      <c r="E209" s="57">
        <v>0</v>
      </c>
    </row>
    <row r="210" spans="1:5" x14ac:dyDescent="0.25">
      <c r="A210" s="57" t="s">
        <v>420</v>
      </c>
      <c r="B210" s="57" t="s">
        <v>204</v>
      </c>
      <c r="C210" s="57">
        <v>98</v>
      </c>
      <c r="D210" s="57">
        <v>100</v>
      </c>
      <c r="E210" s="57">
        <v>0</v>
      </c>
    </row>
    <row r="211" spans="1:5" x14ac:dyDescent="0.25">
      <c r="A211" s="58" t="s">
        <v>421</v>
      </c>
      <c r="B211" s="57" t="s">
        <v>185</v>
      </c>
      <c r="C211" s="57">
        <v>21</v>
      </c>
      <c r="D211" s="58">
        <v>5</v>
      </c>
      <c r="E211" s="58">
        <v>26</v>
      </c>
    </row>
    <row r="212" spans="1:5" x14ac:dyDescent="0.25">
      <c r="A212" s="58" t="s">
        <v>422</v>
      </c>
      <c r="B212" s="57" t="s">
        <v>189</v>
      </c>
      <c r="C212" s="57">
        <v>10</v>
      </c>
      <c r="D212" s="58">
        <v>6</v>
      </c>
      <c r="E212" s="58">
        <v>2</v>
      </c>
    </row>
    <row r="213" spans="1:5" x14ac:dyDescent="0.25">
      <c r="A213" s="58" t="s">
        <v>423</v>
      </c>
      <c r="B213" s="57" t="s">
        <v>187</v>
      </c>
      <c r="C213" s="57">
        <v>13</v>
      </c>
      <c r="D213" s="58">
        <v>0</v>
      </c>
      <c r="E213" s="58">
        <v>0</v>
      </c>
    </row>
    <row r="214" spans="1:5" x14ac:dyDescent="0.25">
      <c r="A214" s="58" t="s">
        <v>424</v>
      </c>
      <c r="B214" s="57" t="s">
        <v>330</v>
      </c>
      <c r="C214" s="57">
        <v>5</v>
      </c>
      <c r="D214" s="58">
        <v>13</v>
      </c>
      <c r="E214" s="58">
        <v>85</v>
      </c>
    </row>
    <row r="215" spans="1:5" x14ac:dyDescent="0.25">
      <c r="A215" s="58" t="s">
        <v>425</v>
      </c>
      <c r="B215" s="57" t="s">
        <v>229</v>
      </c>
      <c r="C215" s="57">
        <v>12</v>
      </c>
      <c r="D215" s="58">
        <v>13</v>
      </c>
      <c r="E215" s="58">
        <v>27</v>
      </c>
    </row>
    <row r="216" spans="1:5" x14ac:dyDescent="0.25">
      <c r="A216" s="58" t="s">
        <v>426</v>
      </c>
      <c r="B216" s="57" t="s">
        <v>197</v>
      </c>
      <c r="C216" s="57">
        <v>56</v>
      </c>
      <c r="D216" s="58">
        <v>20</v>
      </c>
      <c r="E216" s="58">
        <v>7</v>
      </c>
    </row>
    <row r="217" spans="1:5" x14ac:dyDescent="0.25">
      <c r="A217" s="58" t="s">
        <v>427</v>
      </c>
      <c r="B217" s="57" t="s">
        <v>227</v>
      </c>
      <c r="C217" s="57">
        <v>38</v>
      </c>
      <c r="D217" s="58">
        <v>20</v>
      </c>
      <c r="E217" s="58">
        <v>26</v>
      </c>
    </row>
    <row r="218" spans="1:5" x14ac:dyDescent="0.25">
      <c r="A218" s="58" t="s">
        <v>428</v>
      </c>
      <c r="B218" s="57" t="s">
        <v>265</v>
      </c>
      <c r="C218" s="57">
        <v>100</v>
      </c>
      <c r="D218" s="58">
        <v>100</v>
      </c>
      <c r="E218" s="58">
        <v>100</v>
      </c>
    </row>
    <row r="219" spans="1:5" x14ac:dyDescent="0.25">
      <c r="A219" s="58" t="s">
        <v>429</v>
      </c>
      <c r="B219" s="57" t="s">
        <v>252</v>
      </c>
      <c r="C219" s="57">
        <v>29</v>
      </c>
      <c r="D219" s="58">
        <v>38</v>
      </c>
      <c r="E219" s="58">
        <v>16</v>
      </c>
    </row>
    <row r="220" spans="1:5" x14ac:dyDescent="0.25">
      <c r="A220" s="58" t="s">
        <v>430</v>
      </c>
      <c r="B220" s="57" t="s">
        <v>330</v>
      </c>
      <c r="C220" s="57">
        <v>5</v>
      </c>
      <c r="D220" s="58">
        <v>1</v>
      </c>
      <c r="E220" s="58">
        <v>0</v>
      </c>
    </row>
    <row r="221" spans="1:5" x14ac:dyDescent="0.25">
      <c r="A221" s="58" t="s">
        <v>431</v>
      </c>
      <c r="B221" s="57" t="s">
        <v>252</v>
      </c>
      <c r="C221" s="57">
        <v>29</v>
      </c>
      <c r="D221" s="58">
        <v>9</v>
      </c>
      <c r="E221" s="58">
        <v>2</v>
      </c>
    </row>
    <row r="222" spans="1:5" x14ac:dyDescent="0.25">
      <c r="A222" s="57" t="s">
        <v>432</v>
      </c>
      <c r="B222" s="57" t="s">
        <v>433</v>
      </c>
      <c r="C222" s="57">
        <v>100</v>
      </c>
      <c r="D222" s="57">
        <v>100</v>
      </c>
      <c r="E222" s="57">
        <v>0</v>
      </c>
    </row>
    <row r="223" spans="1:5" x14ac:dyDescent="0.25">
      <c r="A223" s="58" t="s">
        <v>434</v>
      </c>
      <c r="B223" s="57" t="s">
        <v>177</v>
      </c>
      <c r="C223" s="57">
        <v>52</v>
      </c>
      <c r="D223" s="58">
        <v>26</v>
      </c>
      <c r="E223" s="58">
        <v>2</v>
      </c>
    </row>
    <row r="224" spans="1:5" x14ac:dyDescent="0.25">
      <c r="A224" s="57" t="s">
        <v>435</v>
      </c>
      <c r="B224" s="57" t="s">
        <v>185</v>
      </c>
      <c r="C224" s="57">
        <v>21</v>
      </c>
      <c r="D224" s="57">
        <v>75</v>
      </c>
      <c r="E224" s="57">
        <v>1</v>
      </c>
    </row>
    <row r="225" spans="1:5" x14ac:dyDescent="0.25">
      <c r="A225" s="58" t="s">
        <v>436</v>
      </c>
      <c r="B225" s="57" t="s">
        <v>283</v>
      </c>
      <c r="C225" s="57">
        <v>14</v>
      </c>
      <c r="D225" s="58">
        <v>12</v>
      </c>
      <c r="E225" s="58">
        <v>12</v>
      </c>
    </row>
    <row r="226" spans="1:5" x14ac:dyDescent="0.25">
      <c r="A226" s="58" t="s">
        <v>437</v>
      </c>
      <c r="B226" s="57" t="s">
        <v>229</v>
      </c>
      <c r="C226" s="57">
        <v>12</v>
      </c>
      <c r="D226" s="58">
        <v>9</v>
      </c>
      <c r="E226" s="58">
        <v>7</v>
      </c>
    </row>
    <row r="227" spans="1:5" x14ac:dyDescent="0.25">
      <c r="A227" s="58" t="s">
        <v>438</v>
      </c>
      <c r="B227" s="57" t="s">
        <v>242</v>
      </c>
      <c r="C227" s="57">
        <v>75</v>
      </c>
      <c r="D227" s="58">
        <v>79</v>
      </c>
      <c r="E227" s="58">
        <v>23</v>
      </c>
    </row>
    <row r="228" spans="1:5" x14ac:dyDescent="0.25">
      <c r="A228" s="58" t="s">
        <v>439</v>
      </c>
      <c r="B228" s="57" t="s">
        <v>440</v>
      </c>
      <c r="C228" s="57">
        <v>100</v>
      </c>
      <c r="D228" s="58">
        <v>100</v>
      </c>
      <c r="E228" s="58">
        <v>74</v>
      </c>
    </row>
    <row r="229" spans="1:5" x14ac:dyDescent="0.25">
      <c r="A229" s="58" t="s">
        <v>441</v>
      </c>
      <c r="B229" s="57" t="s">
        <v>170</v>
      </c>
      <c r="C229" s="57">
        <v>15</v>
      </c>
      <c r="D229" s="58">
        <v>41</v>
      </c>
      <c r="E229" s="58">
        <v>41</v>
      </c>
    </row>
    <row r="230" spans="1:5" x14ac:dyDescent="0.25">
      <c r="A230" s="58" t="s">
        <v>442</v>
      </c>
      <c r="B230" s="57" t="s">
        <v>170</v>
      </c>
      <c r="C230" s="57">
        <v>15</v>
      </c>
      <c r="D230" s="58">
        <v>6</v>
      </c>
      <c r="E230" s="58">
        <v>4</v>
      </c>
    </row>
    <row r="231" spans="1:5" x14ac:dyDescent="0.25">
      <c r="A231" s="57" t="s">
        <v>443</v>
      </c>
      <c r="B231" s="57" t="s">
        <v>183</v>
      </c>
      <c r="C231" s="57">
        <v>99</v>
      </c>
      <c r="D231" s="57">
        <v>96</v>
      </c>
      <c r="E231" s="57">
        <v>0</v>
      </c>
    </row>
    <row r="232" spans="1:5" x14ac:dyDescent="0.25">
      <c r="A232" s="58" t="s">
        <v>444</v>
      </c>
      <c r="B232" s="57" t="s">
        <v>445</v>
      </c>
      <c r="C232" s="57">
        <v>100</v>
      </c>
      <c r="D232" s="58">
        <v>100</v>
      </c>
      <c r="E232" s="58">
        <v>47</v>
      </c>
    </row>
    <row r="233" spans="1:5" x14ac:dyDescent="0.25">
      <c r="A233" s="57" t="s">
        <v>446</v>
      </c>
      <c r="B233" s="57" t="s">
        <v>447</v>
      </c>
      <c r="C233" s="57">
        <v>60</v>
      </c>
      <c r="D233" s="57">
        <v>99</v>
      </c>
      <c r="E233" s="57">
        <v>0</v>
      </c>
    </row>
    <row r="234" spans="1:5" x14ac:dyDescent="0.25">
      <c r="A234" s="57" t="s">
        <v>448</v>
      </c>
      <c r="B234" s="57" t="s">
        <v>285</v>
      </c>
      <c r="C234" s="57">
        <v>100</v>
      </c>
      <c r="D234" s="57">
        <v>98</v>
      </c>
      <c r="E234" s="57">
        <v>0</v>
      </c>
    </row>
    <row r="235" spans="1:5" x14ac:dyDescent="0.25">
      <c r="A235" s="57" t="s">
        <v>449</v>
      </c>
      <c r="B235" s="57" t="s">
        <v>201</v>
      </c>
      <c r="C235" s="57">
        <v>100</v>
      </c>
      <c r="D235" s="57">
        <v>100</v>
      </c>
      <c r="E235" s="57">
        <v>0</v>
      </c>
    </row>
    <row r="236" spans="1:5" x14ac:dyDescent="0.25">
      <c r="A236" s="58" t="s">
        <v>450</v>
      </c>
      <c r="B236" s="57" t="s">
        <v>197</v>
      </c>
      <c r="C236" s="57">
        <v>56</v>
      </c>
      <c r="D236" s="58">
        <v>87</v>
      </c>
      <c r="E236" s="58">
        <v>25</v>
      </c>
    </row>
    <row r="237" spans="1:5" x14ac:dyDescent="0.25">
      <c r="A237" s="57" t="s">
        <v>451</v>
      </c>
      <c r="B237" s="57" t="s">
        <v>185</v>
      </c>
      <c r="C237" s="57">
        <v>21</v>
      </c>
      <c r="D237" s="57">
        <v>32</v>
      </c>
      <c r="E237" s="57">
        <v>3</v>
      </c>
    </row>
    <row r="238" spans="1:5" x14ac:dyDescent="0.25">
      <c r="A238" s="58" t="s">
        <v>452</v>
      </c>
      <c r="B238" s="57" t="s">
        <v>265</v>
      </c>
      <c r="C238" s="57">
        <v>100</v>
      </c>
      <c r="D238" s="58">
        <v>100</v>
      </c>
      <c r="E238" s="58">
        <v>17</v>
      </c>
    </row>
    <row r="239" spans="1:5" x14ac:dyDescent="0.25">
      <c r="A239" s="58" t="s">
        <v>453</v>
      </c>
      <c r="B239" s="57" t="s">
        <v>263</v>
      </c>
      <c r="C239" s="57">
        <v>10</v>
      </c>
      <c r="D239" s="58">
        <v>13</v>
      </c>
      <c r="E239" s="58">
        <v>63</v>
      </c>
    </row>
    <row r="240" spans="1:5" x14ac:dyDescent="0.25">
      <c r="A240" s="57" t="s">
        <v>454</v>
      </c>
      <c r="B240" s="62" t="s">
        <v>187</v>
      </c>
      <c r="C240" s="57">
        <v>19</v>
      </c>
      <c r="D240" s="57">
        <v>18</v>
      </c>
      <c r="E240" s="57">
        <v>51</v>
      </c>
    </row>
    <row r="241" spans="1:5" x14ac:dyDescent="0.25">
      <c r="A241" s="58" t="s">
        <v>455</v>
      </c>
      <c r="B241" t="s">
        <v>260</v>
      </c>
      <c r="D241" s="58">
        <v>6</v>
      </c>
      <c r="E241" s="58">
        <v>18</v>
      </c>
    </row>
    <row r="242" spans="1:5" x14ac:dyDescent="0.25">
      <c r="A242" s="57" t="s">
        <v>456</v>
      </c>
      <c r="B242" s="57" t="s">
        <v>201</v>
      </c>
      <c r="C242" s="57">
        <v>100</v>
      </c>
      <c r="D242" s="57">
        <v>100</v>
      </c>
      <c r="E242" s="57">
        <v>0</v>
      </c>
    </row>
    <row r="243" spans="1:5" x14ac:dyDescent="0.25">
      <c r="A243" s="58" t="s">
        <v>457</v>
      </c>
      <c r="B243" s="57" t="s">
        <v>283</v>
      </c>
      <c r="C243" s="57">
        <v>14</v>
      </c>
      <c r="D243" s="58">
        <v>12</v>
      </c>
      <c r="E243" s="58">
        <v>18</v>
      </c>
    </row>
    <row r="244" spans="1:5" x14ac:dyDescent="0.25">
      <c r="A244" s="58" t="s">
        <v>458</v>
      </c>
      <c r="B244" s="57" t="s">
        <v>189</v>
      </c>
      <c r="C244" s="57">
        <v>10</v>
      </c>
      <c r="D244" s="58">
        <v>8</v>
      </c>
      <c r="E244" s="58">
        <v>6</v>
      </c>
    </row>
    <row r="245" spans="1:5" x14ac:dyDescent="0.25">
      <c r="A245" s="58" t="s">
        <v>459</v>
      </c>
      <c r="B245" s="57" t="s">
        <v>173</v>
      </c>
      <c r="C245" s="57">
        <v>14</v>
      </c>
      <c r="D245" s="58">
        <v>39</v>
      </c>
      <c r="E245" s="58">
        <v>33</v>
      </c>
    </row>
    <row r="246" spans="1:5" x14ac:dyDescent="0.25">
      <c r="A246" s="58" t="s">
        <v>460</v>
      </c>
      <c r="B246" s="57" t="s">
        <v>197</v>
      </c>
      <c r="C246" s="57">
        <v>56</v>
      </c>
      <c r="D246" s="58">
        <v>52</v>
      </c>
      <c r="E246" s="58">
        <v>77</v>
      </c>
    </row>
    <row r="247" spans="1:5" x14ac:dyDescent="0.25">
      <c r="A247" s="58" t="s">
        <v>461</v>
      </c>
      <c r="B247" s="57" t="s">
        <v>173</v>
      </c>
      <c r="C247" s="57">
        <v>14</v>
      </c>
      <c r="D247" s="58">
        <v>17</v>
      </c>
      <c r="E247" s="58">
        <v>19</v>
      </c>
    </row>
    <row r="248" spans="1:5" x14ac:dyDescent="0.25">
      <c r="A248" s="58" t="s">
        <v>462</v>
      </c>
      <c r="B248" s="57" t="s">
        <v>463</v>
      </c>
      <c r="C248" s="57">
        <v>100</v>
      </c>
      <c r="D248" s="58">
        <v>100</v>
      </c>
      <c r="E248" s="58">
        <v>68</v>
      </c>
    </row>
    <row r="249" spans="1:5" x14ac:dyDescent="0.25">
      <c r="A249" s="58" t="s">
        <v>464</v>
      </c>
      <c r="B249" s="57" t="s">
        <v>252</v>
      </c>
      <c r="C249" s="57">
        <v>29</v>
      </c>
      <c r="D249" s="58">
        <v>17</v>
      </c>
      <c r="E249" s="58">
        <v>10</v>
      </c>
    </row>
    <row r="250" spans="1:5" x14ac:dyDescent="0.25">
      <c r="A250" s="58" t="s">
        <v>465</v>
      </c>
      <c r="B250" s="57" t="s">
        <v>175</v>
      </c>
      <c r="C250" s="57">
        <v>8</v>
      </c>
      <c r="D250" s="58">
        <v>5</v>
      </c>
      <c r="E250" s="58">
        <v>0</v>
      </c>
    </row>
    <row r="251" spans="1:5" x14ac:dyDescent="0.25">
      <c r="A251" s="58" t="s">
        <v>466</v>
      </c>
      <c r="B251" s="57" t="s">
        <v>393</v>
      </c>
      <c r="C251" s="57">
        <v>99</v>
      </c>
      <c r="D251" s="58">
        <v>88</v>
      </c>
      <c r="E251" s="58">
        <v>0</v>
      </c>
    </row>
    <row r="252" spans="1:5" x14ac:dyDescent="0.25">
      <c r="A252" s="57" t="s">
        <v>467</v>
      </c>
      <c r="B252" s="57" t="s">
        <v>168</v>
      </c>
      <c r="C252" s="57">
        <v>62</v>
      </c>
      <c r="D252" s="57">
        <v>100</v>
      </c>
      <c r="E252" s="57">
        <v>0</v>
      </c>
    </row>
    <row r="253" spans="1:5" x14ac:dyDescent="0.25">
      <c r="A253" s="58" t="s">
        <v>468</v>
      </c>
      <c r="B253" s="57" t="s">
        <v>265</v>
      </c>
      <c r="C253" s="57">
        <v>100</v>
      </c>
      <c r="D253" s="58">
        <v>100</v>
      </c>
      <c r="E253" s="58">
        <v>0</v>
      </c>
    </row>
    <row r="254" spans="1:5" x14ac:dyDescent="0.25">
      <c r="A254" s="58" t="s">
        <v>469</v>
      </c>
      <c r="B254" s="57" t="s">
        <v>470</v>
      </c>
      <c r="C254" s="57">
        <v>100</v>
      </c>
      <c r="D254" s="58">
        <v>100</v>
      </c>
      <c r="E254" s="58">
        <v>62</v>
      </c>
    </row>
    <row r="255" spans="1:5" x14ac:dyDescent="0.25">
      <c r="A255" s="57" t="s">
        <v>471</v>
      </c>
      <c r="B255" s="57" t="s">
        <v>472</v>
      </c>
      <c r="C255" s="57">
        <v>100</v>
      </c>
      <c r="D255" s="57">
        <v>100</v>
      </c>
      <c r="E255" s="57">
        <v>0</v>
      </c>
    </row>
    <row r="256" spans="1:5" x14ac:dyDescent="0.25">
      <c r="A256" s="57" t="s">
        <v>473</v>
      </c>
      <c r="B256" s="57" t="s">
        <v>179</v>
      </c>
      <c r="C256" s="57">
        <v>100</v>
      </c>
      <c r="D256" s="57">
        <v>100</v>
      </c>
      <c r="E256" s="57">
        <v>0</v>
      </c>
    </row>
    <row r="257" spans="1:5" x14ac:dyDescent="0.25">
      <c r="A257" s="57" t="s">
        <v>474</v>
      </c>
      <c r="B257" s="57" t="s">
        <v>212</v>
      </c>
      <c r="C257" s="57">
        <v>93</v>
      </c>
      <c r="D257" s="57">
        <v>99</v>
      </c>
      <c r="E257" s="57">
        <v>0</v>
      </c>
    </row>
    <row r="258" spans="1:5" x14ac:dyDescent="0.25">
      <c r="A258" s="57" t="s">
        <v>475</v>
      </c>
      <c r="B258" s="57" t="s">
        <v>212</v>
      </c>
      <c r="C258" s="57">
        <v>93</v>
      </c>
      <c r="D258" s="57">
        <v>100</v>
      </c>
      <c r="E258" s="57">
        <v>18</v>
      </c>
    </row>
    <row r="259" spans="1:5" x14ac:dyDescent="0.25">
      <c r="A259" s="57" t="s">
        <v>476</v>
      </c>
      <c r="B259" s="57" t="s">
        <v>201</v>
      </c>
      <c r="C259" s="57">
        <v>100</v>
      </c>
      <c r="D259" s="57">
        <v>100</v>
      </c>
      <c r="E259" s="57">
        <v>13</v>
      </c>
    </row>
    <row r="260" spans="1:5" x14ac:dyDescent="0.25">
      <c r="A260" s="58" t="s">
        <v>477</v>
      </c>
      <c r="B260" s="57" t="s">
        <v>185</v>
      </c>
      <c r="C260" s="57">
        <v>21</v>
      </c>
      <c r="D260" s="58">
        <v>6</v>
      </c>
      <c r="E260" s="58">
        <v>19</v>
      </c>
    </row>
    <row r="261" spans="1:5" x14ac:dyDescent="0.25">
      <c r="A261" s="57" t="s">
        <v>478</v>
      </c>
      <c r="B261" s="57" t="s">
        <v>269</v>
      </c>
      <c r="C261" s="57">
        <v>100</v>
      </c>
      <c r="D261" s="57">
        <v>98</v>
      </c>
      <c r="E261" s="57">
        <v>1</v>
      </c>
    </row>
    <row r="262" spans="1:5" x14ac:dyDescent="0.25">
      <c r="A262" s="58" t="s">
        <v>479</v>
      </c>
      <c r="B262" s="57" t="s">
        <v>170</v>
      </c>
      <c r="C262" s="57">
        <v>15</v>
      </c>
      <c r="D262" s="58">
        <v>31</v>
      </c>
      <c r="E262" s="58">
        <v>38</v>
      </c>
    </row>
    <row r="263" spans="1:5" x14ac:dyDescent="0.25">
      <c r="A263" s="57" t="s">
        <v>480</v>
      </c>
      <c r="B263" s="57" t="s">
        <v>258</v>
      </c>
      <c r="C263" s="57">
        <v>97</v>
      </c>
      <c r="D263" s="57">
        <v>86</v>
      </c>
      <c r="E263" s="57">
        <v>7</v>
      </c>
    </row>
    <row r="264" spans="1:5" x14ac:dyDescent="0.25">
      <c r="A264" s="58" t="s">
        <v>481</v>
      </c>
      <c r="B264" s="57" t="s">
        <v>175</v>
      </c>
      <c r="C264" s="57">
        <v>8</v>
      </c>
      <c r="D264" s="58">
        <v>44</v>
      </c>
      <c r="E264" s="58">
        <v>7</v>
      </c>
    </row>
    <row r="265" spans="1:5" x14ac:dyDescent="0.25">
      <c r="A265" s="57" t="s">
        <v>482</v>
      </c>
      <c r="B265" s="57" t="s">
        <v>238</v>
      </c>
      <c r="C265" s="57">
        <v>100</v>
      </c>
      <c r="D265" s="57">
        <v>100</v>
      </c>
      <c r="E265" s="57">
        <v>0</v>
      </c>
    </row>
    <row r="266" spans="1:5" x14ac:dyDescent="0.25">
      <c r="A266" s="58" t="s">
        <v>483</v>
      </c>
      <c r="B266" s="57" t="s">
        <v>177</v>
      </c>
      <c r="C266" s="57">
        <v>52</v>
      </c>
      <c r="D266" s="58">
        <v>52</v>
      </c>
      <c r="E266" s="58">
        <v>68</v>
      </c>
    </row>
    <row r="267" spans="1:5" x14ac:dyDescent="0.25">
      <c r="A267" s="58" t="s">
        <v>484</v>
      </c>
      <c r="B267" s="57" t="s">
        <v>185</v>
      </c>
      <c r="C267" s="57">
        <v>21</v>
      </c>
      <c r="D267" s="58">
        <v>7</v>
      </c>
      <c r="E267" s="58">
        <v>9</v>
      </c>
    </row>
    <row r="268" spans="1:5" x14ac:dyDescent="0.25">
      <c r="A268" s="57" t="s">
        <v>485</v>
      </c>
      <c r="B268" s="57" t="s">
        <v>486</v>
      </c>
      <c r="C268" s="57">
        <v>100</v>
      </c>
      <c r="D268" s="57">
        <v>100</v>
      </c>
      <c r="E268" s="57">
        <v>93</v>
      </c>
    </row>
    <row r="269" spans="1:5" x14ac:dyDescent="0.25">
      <c r="A269" s="58" t="s">
        <v>487</v>
      </c>
      <c r="B269" s="57" t="s">
        <v>252</v>
      </c>
      <c r="C269" s="57">
        <v>29</v>
      </c>
      <c r="D269" s="58">
        <v>16</v>
      </c>
      <c r="E269" s="58">
        <v>6</v>
      </c>
    </row>
    <row r="270" spans="1:5" x14ac:dyDescent="0.25">
      <c r="A270" s="57" t="s">
        <v>488</v>
      </c>
      <c r="B270" s="57" t="s">
        <v>299</v>
      </c>
      <c r="C270" s="57">
        <v>99</v>
      </c>
      <c r="D270" s="57">
        <v>100</v>
      </c>
      <c r="E270" s="57">
        <v>0</v>
      </c>
    </row>
    <row r="271" spans="1:5" x14ac:dyDescent="0.25">
      <c r="A271" s="57" t="s">
        <v>489</v>
      </c>
      <c r="B271" s="57" t="s">
        <v>472</v>
      </c>
      <c r="C271" s="57">
        <v>100</v>
      </c>
      <c r="D271" s="57">
        <v>100</v>
      </c>
      <c r="E271" s="57">
        <v>0</v>
      </c>
    </row>
    <row r="272" spans="1:5" x14ac:dyDescent="0.25">
      <c r="A272" s="58" t="s">
        <v>490</v>
      </c>
      <c r="B272" s="57" t="s">
        <v>260</v>
      </c>
      <c r="C272" s="57">
        <v>19</v>
      </c>
      <c r="D272" s="58">
        <v>10</v>
      </c>
      <c r="E272" s="58">
        <v>9</v>
      </c>
    </row>
    <row r="273" spans="1:5" x14ac:dyDescent="0.25">
      <c r="A273" s="58" t="s">
        <v>491</v>
      </c>
      <c r="B273" s="57" t="s">
        <v>187</v>
      </c>
      <c r="C273" s="57">
        <v>13</v>
      </c>
      <c r="D273" s="58">
        <v>5</v>
      </c>
      <c r="E273" s="58">
        <v>1</v>
      </c>
    </row>
    <row r="274" spans="1:5" x14ac:dyDescent="0.25">
      <c r="A274" s="57" t="s">
        <v>492</v>
      </c>
      <c r="B274" s="57" t="s">
        <v>168</v>
      </c>
      <c r="C274" s="57">
        <v>62</v>
      </c>
      <c r="D274" s="57">
        <v>24</v>
      </c>
      <c r="E274" s="57">
        <v>0</v>
      </c>
    </row>
    <row r="275" spans="1:5" x14ac:dyDescent="0.25">
      <c r="A275" s="57" t="s">
        <v>493</v>
      </c>
      <c r="B275" s="57" t="s">
        <v>285</v>
      </c>
      <c r="C275" s="57">
        <v>100</v>
      </c>
      <c r="D275" s="57">
        <v>99</v>
      </c>
      <c r="E275" s="57">
        <v>0</v>
      </c>
    </row>
    <row r="276" spans="1:5" x14ac:dyDescent="0.25">
      <c r="A276" s="57" t="s">
        <v>494</v>
      </c>
      <c r="B276" s="57" t="s">
        <v>269</v>
      </c>
      <c r="C276" s="57">
        <v>100</v>
      </c>
      <c r="D276" s="57">
        <v>100</v>
      </c>
      <c r="E276" s="57">
        <v>55</v>
      </c>
    </row>
    <row r="277" spans="1:5" x14ac:dyDescent="0.25">
      <c r="A277" s="57" t="s">
        <v>495</v>
      </c>
      <c r="B277" s="57" t="s">
        <v>258</v>
      </c>
      <c r="C277" s="57">
        <v>97</v>
      </c>
      <c r="D277" s="57">
        <v>100</v>
      </c>
      <c r="E277" s="57">
        <v>2</v>
      </c>
    </row>
    <row r="278" spans="1:5" x14ac:dyDescent="0.25">
      <c r="A278" s="57" t="s">
        <v>496</v>
      </c>
      <c r="B278" s="57" t="s">
        <v>412</v>
      </c>
      <c r="C278" s="57">
        <v>100</v>
      </c>
      <c r="D278" s="57">
        <v>100</v>
      </c>
      <c r="E278" s="57">
        <v>0</v>
      </c>
    </row>
    <row r="279" spans="1:5" x14ac:dyDescent="0.25">
      <c r="A279" s="57" t="s">
        <v>497</v>
      </c>
      <c r="B279" s="57" t="s">
        <v>252</v>
      </c>
      <c r="C279" s="57">
        <v>29</v>
      </c>
      <c r="D279" s="57">
        <v>42</v>
      </c>
      <c r="E279" s="57">
        <v>54</v>
      </c>
    </row>
    <row r="280" spans="1:5" x14ac:dyDescent="0.25">
      <c r="A280" s="58" t="s">
        <v>498</v>
      </c>
      <c r="B280" s="57" t="s">
        <v>185</v>
      </c>
      <c r="C280" s="57">
        <v>21</v>
      </c>
      <c r="D280" s="58">
        <v>1</v>
      </c>
      <c r="E280" s="58">
        <v>23</v>
      </c>
    </row>
    <row r="281" spans="1:5" x14ac:dyDescent="0.25">
      <c r="A281" s="58" t="s">
        <v>499</v>
      </c>
      <c r="B281" s="57" t="s">
        <v>197</v>
      </c>
      <c r="C281" s="57">
        <v>56</v>
      </c>
      <c r="D281" s="58">
        <v>46</v>
      </c>
      <c r="E281" s="58">
        <v>17</v>
      </c>
    </row>
    <row r="282" spans="1:5" x14ac:dyDescent="0.25">
      <c r="A282" s="57" t="s">
        <v>500</v>
      </c>
      <c r="B282" s="61" t="s">
        <v>285</v>
      </c>
      <c r="C282" s="57">
        <v>100</v>
      </c>
      <c r="D282" s="57">
        <v>99</v>
      </c>
      <c r="E282" s="57">
        <v>4</v>
      </c>
    </row>
    <row r="283" spans="1:5" x14ac:dyDescent="0.25">
      <c r="A283" s="58" t="s">
        <v>501</v>
      </c>
      <c r="B283" s="57" t="s">
        <v>173</v>
      </c>
      <c r="C283" s="57">
        <v>14</v>
      </c>
      <c r="D283" s="58">
        <v>14</v>
      </c>
      <c r="E283" s="58">
        <v>65</v>
      </c>
    </row>
    <row r="284" spans="1:5" x14ac:dyDescent="0.25">
      <c r="A284" s="58" t="s">
        <v>502</v>
      </c>
      <c r="B284" s="57" t="s">
        <v>175</v>
      </c>
      <c r="C284" s="57">
        <v>8</v>
      </c>
      <c r="D284" s="58">
        <v>51</v>
      </c>
      <c r="E284" s="58">
        <v>3</v>
      </c>
    </row>
    <row r="285" spans="1:5" x14ac:dyDescent="0.25">
      <c r="A285" s="58" t="s">
        <v>503</v>
      </c>
      <c r="B285" s="57" t="s">
        <v>185</v>
      </c>
      <c r="C285" s="57">
        <v>21</v>
      </c>
      <c r="D285" s="58">
        <v>18</v>
      </c>
      <c r="E285" s="58">
        <v>13</v>
      </c>
    </row>
    <row r="286" spans="1:5" x14ac:dyDescent="0.25">
      <c r="A286" s="58" t="s">
        <v>504</v>
      </c>
      <c r="B286" s="57" t="s">
        <v>470</v>
      </c>
      <c r="C286" s="57">
        <v>100</v>
      </c>
      <c r="D286" s="58">
        <v>100</v>
      </c>
      <c r="E286" s="58">
        <v>100</v>
      </c>
    </row>
    <row r="287" spans="1:5" x14ac:dyDescent="0.25">
      <c r="A287" s="58" t="s">
        <v>505</v>
      </c>
      <c r="B287" s="57" t="s">
        <v>393</v>
      </c>
      <c r="C287" s="57">
        <v>99</v>
      </c>
      <c r="D287" s="58">
        <v>100</v>
      </c>
      <c r="E287" s="58">
        <v>44</v>
      </c>
    </row>
    <row r="288" spans="1:5" x14ac:dyDescent="0.25">
      <c r="A288" s="57" t="s">
        <v>506</v>
      </c>
      <c r="B288" s="57" t="s">
        <v>242</v>
      </c>
      <c r="C288" s="57">
        <v>75</v>
      </c>
      <c r="D288" s="57">
        <v>71</v>
      </c>
      <c r="E288" s="57">
        <v>1</v>
      </c>
    </row>
    <row r="289" spans="1:5" x14ac:dyDescent="0.25">
      <c r="A289" s="57" t="s">
        <v>507</v>
      </c>
      <c r="B289" s="57" t="s">
        <v>244</v>
      </c>
      <c r="C289" s="57">
        <v>97</v>
      </c>
      <c r="D289" s="57">
        <v>100</v>
      </c>
      <c r="E289" s="57">
        <v>3</v>
      </c>
    </row>
    <row r="290" spans="1:5" x14ac:dyDescent="0.25">
      <c r="A290" s="58" t="s">
        <v>508</v>
      </c>
      <c r="B290" s="57" t="s">
        <v>175</v>
      </c>
      <c r="C290" s="57">
        <v>8</v>
      </c>
      <c r="D290" s="58">
        <v>0</v>
      </c>
      <c r="E290" s="58">
        <v>0</v>
      </c>
    </row>
    <row r="291" spans="1:5" x14ac:dyDescent="0.25">
      <c r="A291" s="57" t="s">
        <v>509</v>
      </c>
      <c r="B291" s="57" t="s">
        <v>510</v>
      </c>
      <c r="C291" s="57">
        <v>56</v>
      </c>
      <c r="D291" s="57">
        <v>58</v>
      </c>
      <c r="E291" s="57">
        <v>32</v>
      </c>
    </row>
    <row r="292" spans="1:5" x14ac:dyDescent="0.25">
      <c r="A292" s="58" t="s">
        <v>511</v>
      </c>
      <c r="B292" s="57" t="s">
        <v>170</v>
      </c>
      <c r="C292" s="57">
        <v>15</v>
      </c>
      <c r="D292" s="58">
        <v>5</v>
      </c>
      <c r="E292" s="58">
        <v>11</v>
      </c>
    </row>
    <row r="293" spans="1:5" x14ac:dyDescent="0.25">
      <c r="A293" s="58" t="s">
        <v>512</v>
      </c>
      <c r="B293" s="57" t="s">
        <v>189</v>
      </c>
      <c r="C293" s="57">
        <v>10</v>
      </c>
      <c r="D293" s="58">
        <v>9</v>
      </c>
      <c r="E293" s="58">
        <v>0</v>
      </c>
    </row>
    <row r="294" spans="1:5" x14ac:dyDescent="0.25">
      <c r="A294" s="58" t="s">
        <v>513</v>
      </c>
      <c r="B294" s="57" t="s">
        <v>263</v>
      </c>
      <c r="C294" s="57">
        <v>10</v>
      </c>
      <c r="D294" s="58">
        <v>8</v>
      </c>
      <c r="E294" s="58">
        <v>46</v>
      </c>
    </row>
    <row r="295" spans="1:5" x14ac:dyDescent="0.25">
      <c r="A295" s="58" t="s">
        <v>514</v>
      </c>
      <c r="B295" s="57" t="s">
        <v>252</v>
      </c>
      <c r="C295" s="57">
        <v>29</v>
      </c>
      <c r="D295" s="58">
        <v>53</v>
      </c>
      <c r="E295" s="58">
        <v>0</v>
      </c>
    </row>
    <row r="296" spans="1:5" x14ac:dyDescent="0.25">
      <c r="A296" s="58" t="s">
        <v>515</v>
      </c>
      <c r="B296" s="57" t="s">
        <v>229</v>
      </c>
      <c r="C296" s="57">
        <v>12</v>
      </c>
      <c r="D296" s="58">
        <v>11</v>
      </c>
      <c r="E296" s="58">
        <v>26</v>
      </c>
    </row>
    <row r="297" spans="1:5" x14ac:dyDescent="0.25">
      <c r="A297" s="58" t="s">
        <v>516</v>
      </c>
      <c r="B297" s="57" t="s">
        <v>185</v>
      </c>
      <c r="C297" s="57">
        <v>21</v>
      </c>
      <c r="D297" s="58">
        <v>24</v>
      </c>
      <c r="E297" s="58">
        <v>6</v>
      </c>
    </row>
    <row r="298" spans="1:5" x14ac:dyDescent="0.25">
      <c r="A298" s="57" t="s">
        <v>517</v>
      </c>
      <c r="B298" s="57" t="s">
        <v>199</v>
      </c>
      <c r="C298" s="57">
        <v>100</v>
      </c>
      <c r="D298" s="57">
        <v>99</v>
      </c>
      <c r="E298" s="57">
        <v>0</v>
      </c>
    </row>
    <row r="299" spans="1:5" x14ac:dyDescent="0.25">
      <c r="A299" s="58" t="s">
        <v>518</v>
      </c>
      <c r="B299" s="57" t="s">
        <v>229</v>
      </c>
      <c r="C299" s="57">
        <v>12</v>
      </c>
      <c r="D299" s="58">
        <v>10</v>
      </c>
      <c r="E299" s="58">
        <v>5</v>
      </c>
    </row>
    <row r="300" spans="1:5" x14ac:dyDescent="0.25">
      <c r="A300" s="57" t="s">
        <v>519</v>
      </c>
      <c r="B300" s="57" t="s">
        <v>227</v>
      </c>
      <c r="C300" s="57">
        <v>38</v>
      </c>
      <c r="D300" s="57">
        <v>72</v>
      </c>
      <c r="E300" s="57">
        <v>38</v>
      </c>
    </row>
    <row r="301" spans="1:5" x14ac:dyDescent="0.25">
      <c r="A301" s="58" t="s">
        <v>520</v>
      </c>
      <c r="B301" s="57" t="s">
        <v>185</v>
      </c>
      <c r="C301" s="57">
        <v>21</v>
      </c>
      <c r="D301" s="58">
        <v>45</v>
      </c>
      <c r="E301" s="58">
        <v>19</v>
      </c>
    </row>
    <row r="302" spans="1:5" x14ac:dyDescent="0.25">
      <c r="A302" s="58" t="s">
        <v>521</v>
      </c>
      <c r="B302" s="57" t="s">
        <v>185</v>
      </c>
      <c r="C302" s="57">
        <v>21</v>
      </c>
      <c r="D302" s="58">
        <v>10</v>
      </c>
      <c r="E302" s="58">
        <v>15</v>
      </c>
    </row>
    <row r="303" spans="1:5" x14ac:dyDescent="0.25">
      <c r="A303" s="58" t="s">
        <v>522</v>
      </c>
      <c r="B303" s="57" t="s">
        <v>189</v>
      </c>
      <c r="C303" s="57">
        <v>10</v>
      </c>
      <c r="D303" s="58">
        <v>21</v>
      </c>
      <c r="E303" s="58">
        <v>4</v>
      </c>
    </row>
    <row r="304" spans="1:5" x14ac:dyDescent="0.25">
      <c r="A304" s="57" t="s">
        <v>523</v>
      </c>
      <c r="B304" s="57" t="s">
        <v>183</v>
      </c>
      <c r="C304" s="57">
        <v>99</v>
      </c>
      <c r="D304" s="57">
        <v>99</v>
      </c>
      <c r="E304" s="57">
        <v>0</v>
      </c>
    </row>
    <row r="305" spans="1:5" x14ac:dyDescent="0.25">
      <c r="A305" s="57" t="s">
        <v>524</v>
      </c>
      <c r="B305" s="57" t="s">
        <v>524</v>
      </c>
      <c r="C305" s="57">
        <v>100</v>
      </c>
      <c r="D305" s="57">
        <v>100</v>
      </c>
      <c r="E305" s="57">
        <v>84</v>
      </c>
    </row>
    <row r="306" spans="1:5" x14ac:dyDescent="0.25">
      <c r="A306" s="58" t="s">
        <v>525</v>
      </c>
      <c r="B306" s="57" t="s">
        <v>189</v>
      </c>
      <c r="C306" s="57">
        <v>10</v>
      </c>
      <c r="D306" s="58">
        <v>4</v>
      </c>
      <c r="E306" s="58">
        <v>0</v>
      </c>
    </row>
    <row r="307" spans="1:5" x14ac:dyDescent="0.25">
      <c r="A307" s="58" t="s">
        <v>526</v>
      </c>
      <c r="B307" s="57" t="s">
        <v>177</v>
      </c>
      <c r="C307" s="57">
        <v>52</v>
      </c>
      <c r="D307" s="58">
        <v>54</v>
      </c>
      <c r="E307" s="58">
        <v>44</v>
      </c>
    </row>
    <row r="308" spans="1:5" x14ac:dyDescent="0.25">
      <c r="A308" s="58" t="s">
        <v>527</v>
      </c>
      <c r="B308" s="57" t="s">
        <v>185</v>
      </c>
      <c r="C308" s="57">
        <v>21</v>
      </c>
      <c r="D308" s="58">
        <v>30</v>
      </c>
      <c r="E308" s="58">
        <v>1</v>
      </c>
    </row>
    <row r="309" spans="1:5" x14ac:dyDescent="0.25">
      <c r="A309" s="57" t="s">
        <v>528</v>
      </c>
      <c r="B309" s="57" t="s">
        <v>412</v>
      </c>
      <c r="C309" s="57">
        <v>100</v>
      </c>
      <c r="D309" s="57">
        <v>100</v>
      </c>
      <c r="E309" s="57">
        <v>0</v>
      </c>
    </row>
    <row r="310" spans="1:5" x14ac:dyDescent="0.25">
      <c r="A310" s="58" t="s">
        <v>529</v>
      </c>
      <c r="B310" s="57" t="s">
        <v>197</v>
      </c>
      <c r="C310" s="57">
        <v>56</v>
      </c>
      <c r="D310" s="58">
        <v>35</v>
      </c>
      <c r="E310" s="58">
        <v>15</v>
      </c>
    </row>
    <row r="311" spans="1:5" x14ac:dyDescent="0.25">
      <c r="A311" s="57" t="s">
        <v>385</v>
      </c>
      <c r="B311" s="57" t="s">
        <v>385</v>
      </c>
      <c r="C311" s="57">
        <v>93</v>
      </c>
      <c r="D311" s="57">
        <v>100</v>
      </c>
      <c r="E311" s="57">
        <v>21</v>
      </c>
    </row>
    <row r="312" spans="1:5" x14ac:dyDescent="0.25">
      <c r="A312" s="57" t="s">
        <v>530</v>
      </c>
      <c r="B312" s="57" t="s">
        <v>327</v>
      </c>
      <c r="C312" s="57">
        <v>99</v>
      </c>
      <c r="D312" s="57">
        <v>100</v>
      </c>
      <c r="E312" s="57">
        <v>0</v>
      </c>
    </row>
    <row r="313" spans="1:5" x14ac:dyDescent="0.25">
      <c r="A313" s="57" t="s">
        <v>531</v>
      </c>
      <c r="B313" s="57" t="s">
        <v>532</v>
      </c>
      <c r="C313" s="57">
        <v>100</v>
      </c>
      <c r="D313" s="57">
        <v>100</v>
      </c>
      <c r="E313" s="57">
        <v>0</v>
      </c>
    </row>
    <row r="314" spans="1:5" x14ac:dyDescent="0.25">
      <c r="A314" s="58" t="s">
        <v>533</v>
      </c>
      <c r="B314" s="57" t="s">
        <v>185</v>
      </c>
      <c r="C314" s="57">
        <v>21</v>
      </c>
      <c r="D314" s="58">
        <v>47</v>
      </c>
      <c r="E314" s="58">
        <v>0</v>
      </c>
    </row>
    <row r="315" spans="1:5" x14ac:dyDescent="0.25">
      <c r="A315" s="58" t="s">
        <v>534</v>
      </c>
      <c r="B315" s="57" t="s">
        <v>189</v>
      </c>
      <c r="C315" s="57">
        <v>10</v>
      </c>
      <c r="D315" s="58">
        <v>26</v>
      </c>
      <c r="E315" s="58">
        <v>1</v>
      </c>
    </row>
    <row r="316" spans="1:5" x14ac:dyDescent="0.25">
      <c r="A316" s="58" t="s">
        <v>535</v>
      </c>
      <c r="B316" s="57" t="s">
        <v>189</v>
      </c>
      <c r="C316" s="57">
        <v>10</v>
      </c>
      <c r="D316" s="58">
        <v>5</v>
      </c>
      <c r="E316" s="58">
        <v>10</v>
      </c>
    </row>
    <row r="317" spans="1:5" x14ac:dyDescent="0.25">
      <c r="A317" s="57" t="s">
        <v>536</v>
      </c>
      <c r="B317" s="57" t="s">
        <v>299</v>
      </c>
      <c r="C317" s="57">
        <v>99</v>
      </c>
      <c r="D317" s="57">
        <v>100</v>
      </c>
      <c r="E317" s="57">
        <v>0</v>
      </c>
    </row>
    <row r="318" spans="1:5" x14ac:dyDescent="0.25">
      <c r="A318" s="58" t="s">
        <v>537</v>
      </c>
      <c r="B318" s="57" t="s">
        <v>330</v>
      </c>
      <c r="C318" s="57">
        <v>5</v>
      </c>
      <c r="D318" s="58">
        <v>1</v>
      </c>
      <c r="E318" s="58">
        <v>9</v>
      </c>
    </row>
    <row r="319" spans="1:5" x14ac:dyDescent="0.25">
      <c r="A319" s="57" t="s">
        <v>538</v>
      </c>
      <c r="B319" s="57" t="s">
        <v>181</v>
      </c>
      <c r="C319" s="57">
        <v>97</v>
      </c>
      <c r="D319" s="57">
        <v>86</v>
      </c>
      <c r="E319" s="57">
        <v>1</v>
      </c>
    </row>
    <row r="320" spans="1:5" x14ac:dyDescent="0.25">
      <c r="A320" s="58" t="s">
        <v>539</v>
      </c>
      <c r="B320" s="57" t="s">
        <v>207</v>
      </c>
      <c r="C320" s="57">
        <v>47</v>
      </c>
      <c r="D320" s="58">
        <v>71</v>
      </c>
      <c r="E320" s="58">
        <v>92</v>
      </c>
    </row>
    <row r="321" spans="1:5" x14ac:dyDescent="0.25">
      <c r="A321" s="57" t="s">
        <v>540</v>
      </c>
      <c r="B321" s="57" t="s">
        <v>244</v>
      </c>
      <c r="C321" s="57">
        <v>97</v>
      </c>
      <c r="D321" s="57">
        <v>93</v>
      </c>
      <c r="E321" s="57">
        <v>0</v>
      </c>
    </row>
    <row r="322" spans="1:5" x14ac:dyDescent="0.25">
      <c r="A322" s="58" t="s">
        <v>541</v>
      </c>
      <c r="B322" s="57" t="s">
        <v>173</v>
      </c>
      <c r="C322" s="57">
        <v>14</v>
      </c>
      <c r="D322" s="58">
        <v>33</v>
      </c>
      <c r="E322" s="58">
        <v>60</v>
      </c>
    </row>
    <row r="323" spans="1:5" x14ac:dyDescent="0.25">
      <c r="A323" s="58" t="s">
        <v>260</v>
      </c>
      <c r="B323" s="57" t="s">
        <v>260</v>
      </c>
      <c r="C323" s="57">
        <v>19</v>
      </c>
      <c r="D323" s="58">
        <v>6</v>
      </c>
      <c r="E323" s="58">
        <v>0</v>
      </c>
    </row>
    <row r="324" spans="1:5" x14ac:dyDescent="0.25">
      <c r="A324" s="57" t="s">
        <v>542</v>
      </c>
      <c r="B324" s="57" t="s">
        <v>181</v>
      </c>
      <c r="C324" s="57">
        <v>97</v>
      </c>
      <c r="D324" s="57">
        <v>100</v>
      </c>
      <c r="E324" s="57">
        <v>0</v>
      </c>
    </row>
    <row r="325" spans="1:5" x14ac:dyDescent="0.25">
      <c r="A325" s="58" t="s">
        <v>543</v>
      </c>
      <c r="B325" s="57" t="s">
        <v>227</v>
      </c>
      <c r="C325" s="57">
        <v>38</v>
      </c>
      <c r="D325" s="58">
        <v>3</v>
      </c>
      <c r="E325" s="58">
        <v>0</v>
      </c>
    </row>
    <row r="326" spans="1:5" x14ac:dyDescent="0.25">
      <c r="A326" s="57" t="s">
        <v>447</v>
      </c>
      <c r="B326" s="57" t="s">
        <v>447</v>
      </c>
      <c r="C326" s="57">
        <v>60</v>
      </c>
      <c r="D326" s="57">
        <v>2</v>
      </c>
      <c r="E326" s="57">
        <v>51</v>
      </c>
    </row>
    <row r="327" spans="1:5" x14ac:dyDescent="0.25">
      <c r="A327" s="58" t="s">
        <v>544</v>
      </c>
      <c r="B327" s="57" t="s">
        <v>185</v>
      </c>
      <c r="C327" s="57">
        <v>21</v>
      </c>
      <c r="D327" s="58">
        <v>7</v>
      </c>
      <c r="E327" s="58">
        <v>0</v>
      </c>
    </row>
    <row r="328" spans="1:5" x14ac:dyDescent="0.25">
      <c r="A328" s="57" t="s">
        <v>545</v>
      </c>
      <c r="B328" s="57" t="s">
        <v>244</v>
      </c>
      <c r="C328" s="57">
        <v>97</v>
      </c>
      <c r="D328" s="57">
        <v>96</v>
      </c>
      <c r="E328" s="57">
        <v>2</v>
      </c>
    </row>
    <row r="329" spans="1:5" x14ac:dyDescent="0.25">
      <c r="A329" s="58" t="s">
        <v>546</v>
      </c>
      <c r="B329" s="57" t="s">
        <v>252</v>
      </c>
      <c r="C329" s="57">
        <v>29</v>
      </c>
      <c r="D329" s="58">
        <v>30</v>
      </c>
      <c r="E329" s="58">
        <v>0</v>
      </c>
    </row>
    <row r="330" spans="1:5" x14ac:dyDescent="0.25">
      <c r="A330" s="57" t="s">
        <v>547</v>
      </c>
      <c r="B330" s="57" t="s">
        <v>244</v>
      </c>
      <c r="C330" s="57">
        <v>97</v>
      </c>
      <c r="D330" s="57">
        <v>100</v>
      </c>
      <c r="E330" s="57">
        <v>0</v>
      </c>
    </row>
    <row r="331" spans="1:5" x14ac:dyDescent="0.25">
      <c r="A331" s="58" t="s">
        <v>548</v>
      </c>
      <c r="B331" s="57" t="s">
        <v>170</v>
      </c>
      <c r="C331" s="57">
        <v>15</v>
      </c>
      <c r="D331" s="58">
        <v>26</v>
      </c>
      <c r="E331" s="58">
        <v>20</v>
      </c>
    </row>
    <row r="332" spans="1:5" x14ac:dyDescent="0.25">
      <c r="A332" s="58" t="s">
        <v>549</v>
      </c>
      <c r="B332" s="57" t="s">
        <v>289</v>
      </c>
      <c r="C332" s="57">
        <v>18</v>
      </c>
      <c r="D332" s="58">
        <v>6</v>
      </c>
      <c r="E332" s="58">
        <v>6</v>
      </c>
    </row>
    <row r="333" spans="1:5" x14ac:dyDescent="0.25">
      <c r="A333" s="57" t="s">
        <v>550</v>
      </c>
      <c r="B333" s="57" t="s">
        <v>183</v>
      </c>
      <c r="C333" s="57">
        <v>99</v>
      </c>
      <c r="D333" s="57">
        <v>99</v>
      </c>
      <c r="E333" s="57">
        <v>0</v>
      </c>
    </row>
    <row r="334" spans="1:5" x14ac:dyDescent="0.25">
      <c r="A334" s="58" t="s">
        <v>551</v>
      </c>
      <c r="B334" s="57" t="s">
        <v>393</v>
      </c>
      <c r="C334" s="57">
        <v>99</v>
      </c>
      <c r="D334" s="58">
        <v>100</v>
      </c>
      <c r="E334" s="58">
        <v>39</v>
      </c>
    </row>
    <row r="335" spans="1:5" x14ac:dyDescent="0.25">
      <c r="A335" s="57" t="s">
        <v>552</v>
      </c>
      <c r="B335" s="57" t="s">
        <v>470</v>
      </c>
      <c r="C335" s="57">
        <v>100</v>
      </c>
      <c r="D335" s="57">
        <v>100</v>
      </c>
      <c r="E335" s="57">
        <v>29</v>
      </c>
    </row>
    <row r="336" spans="1:5" x14ac:dyDescent="0.25">
      <c r="A336" s="58" t="s">
        <v>553</v>
      </c>
      <c r="B336" s="57" t="s">
        <v>265</v>
      </c>
      <c r="C336" s="57">
        <v>100</v>
      </c>
      <c r="D336" s="58">
        <v>100</v>
      </c>
      <c r="E336" s="58">
        <v>47</v>
      </c>
    </row>
    <row r="337" spans="1:5" x14ac:dyDescent="0.25">
      <c r="A337" s="57" t="s">
        <v>554</v>
      </c>
      <c r="B337" s="57" t="s">
        <v>315</v>
      </c>
      <c r="C337" s="57">
        <v>100</v>
      </c>
      <c r="D337" s="57">
        <v>100</v>
      </c>
      <c r="E337" s="57">
        <v>1</v>
      </c>
    </row>
    <row r="338" spans="1:5" x14ac:dyDescent="0.25">
      <c r="A338" s="57" t="s">
        <v>555</v>
      </c>
      <c r="B338" s="57" t="s">
        <v>332</v>
      </c>
      <c r="C338" s="57">
        <v>99</v>
      </c>
      <c r="D338" s="57">
        <v>99</v>
      </c>
      <c r="E338" s="57">
        <v>0</v>
      </c>
    </row>
    <row r="339" spans="1:5" x14ac:dyDescent="0.25">
      <c r="A339" s="58" t="s">
        <v>556</v>
      </c>
      <c r="B339" s="57" t="s">
        <v>242</v>
      </c>
      <c r="C339" s="57">
        <v>75</v>
      </c>
      <c r="D339" s="58">
        <v>69</v>
      </c>
      <c r="E339" s="58">
        <v>0</v>
      </c>
    </row>
    <row r="340" spans="1:5" x14ac:dyDescent="0.25">
      <c r="A340" s="57" t="s">
        <v>557</v>
      </c>
      <c r="B340" s="57" t="s">
        <v>299</v>
      </c>
      <c r="C340" s="57">
        <v>99</v>
      </c>
      <c r="D340" s="57">
        <v>99</v>
      </c>
      <c r="E340" s="57">
        <v>1</v>
      </c>
    </row>
    <row r="341" spans="1:5" x14ac:dyDescent="0.25">
      <c r="A341" s="57" t="s">
        <v>558</v>
      </c>
      <c r="B341" s="57" t="s">
        <v>559</v>
      </c>
      <c r="C341" s="57">
        <v>100</v>
      </c>
      <c r="D341" s="57">
        <v>100</v>
      </c>
      <c r="E341" s="57">
        <v>0</v>
      </c>
    </row>
    <row r="342" spans="1:5" x14ac:dyDescent="0.25">
      <c r="A342" s="58" t="s">
        <v>560</v>
      </c>
      <c r="B342" s="57" t="s">
        <v>252</v>
      </c>
      <c r="C342" s="57">
        <v>29</v>
      </c>
      <c r="D342" s="58">
        <v>13</v>
      </c>
      <c r="E342" s="58">
        <v>0</v>
      </c>
    </row>
    <row r="343" spans="1:5" x14ac:dyDescent="0.25">
      <c r="A343" s="57" t="s">
        <v>561</v>
      </c>
      <c r="B343" s="57" t="s">
        <v>201</v>
      </c>
      <c r="C343" s="57">
        <v>100</v>
      </c>
      <c r="D343" s="57">
        <v>100</v>
      </c>
      <c r="E343" s="57">
        <v>26</v>
      </c>
    </row>
    <row r="344" spans="1:5" x14ac:dyDescent="0.25">
      <c r="A344" s="57" t="s">
        <v>562</v>
      </c>
      <c r="B344" s="57" t="s">
        <v>332</v>
      </c>
      <c r="C344" s="57">
        <v>99</v>
      </c>
      <c r="D344" s="57">
        <v>100</v>
      </c>
      <c r="E344" s="57">
        <v>0</v>
      </c>
    </row>
    <row r="345" spans="1:5" x14ac:dyDescent="0.25">
      <c r="A345" s="57" t="s">
        <v>563</v>
      </c>
      <c r="B345" s="57" t="s">
        <v>269</v>
      </c>
      <c r="C345" s="57">
        <v>100</v>
      </c>
      <c r="D345" s="57">
        <v>98</v>
      </c>
      <c r="E345" s="57">
        <v>0</v>
      </c>
    </row>
    <row r="346" spans="1:5" x14ac:dyDescent="0.25">
      <c r="A346" s="58" t="s">
        <v>564</v>
      </c>
      <c r="B346" s="57" t="s">
        <v>175</v>
      </c>
      <c r="C346" s="57">
        <v>8</v>
      </c>
      <c r="D346" s="58">
        <v>10</v>
      </c>
      <c r="E346" s="58">
        <v>1</v>
      </c>
    </row>
    <row r="347" spans="1:5" x14ac:dyDescent="0.25">
      <c r="A347" s="58" t="s">
        <v>565</v>
      </c>
      <c r="B347" s="57" t="s">
        <v>185</v>
      </c>
      <c r="C347" s="57">
        <v>21</v>
      </c>
      <c r="D347" s="58">
        <v>4</v>
      </c>
      <c r="E347" s="58">
        <v>7</v>
      </c>
    </row>
    <row r="348" spans="1:5" x14ac:dyDescent="0.25">
      <c r="A348" s="58" t="s">
        <v>566</v>
      </c>
      <c r="B348" s="57" t="s">
        <v>227</v>
      </c>
      <c r="C348" s="57">
        <v>38</v>
      </c>
      <c r="D348" s="58">
        <v>9</v>
      </c>
      <c r="E348" s="58">
        <v>3</v>
      </c>
    </row>
    <row r="349" spans="1:5" x14ac:dyDescent="0.25">
      <c r="A349" s="57" t="s">
        <v>567</v>
      </c>
      <c r="B349" s="57" t="s">
        <v>168</v>
      </c>
      <c r="C349" s="57">
        <v>62</v>
      </c>
      <c r="D349" s="57">
        <v>92</v>
      </c>
      <c r="E349" s="57">
        <v>0</v>
      </c>
    </row>
    <row r="350" spans="1:5" x14ac:dyDescent="0.25">
      <c r="A350" s="57" t="s">
        <v>568</v>
      </c>
      <c r="B350" s="61" t="s">
        <v>244</v>
      </c>
      <c r="C350" s="57">
        <v>97</v>
      </c>
      <c r="D350" s="57">
        <v>95</v>
      </c>
      <c r="E350" s="57">
        <v>3</v>
      </c>
    </row>
    <row r="351" spans="1:5" x14ac:dyDescent="0.25">
      <c r="A351" s="57" t="s">
        <v>569</v>
      </c>
      <c r="B351" s="57" t="s">
        <v>181</v>
      </c>
      <c r="C351" s="57">
        <v>97</v>
      </c>
      <c r="D351" s="57">
        <v>100</v>
      </c>
      <c r="E351" s="57">
        <v>0</v>
      </c>
    </row>
    <row r="352" spans="1:5" x14ac:dyDescent="0.25">
      <c r="A352" s="57" t="s">
        <v>570</v>
      </c>
      <c r="B352" s="57" t="s">
        <v>571</v>
      </c>
      <c r="C352" s="57">
        <v>99</v>
      </c>
      <c r="D352" s="57">
        <v>98</v>
      </c>
      <c r="E352" s="57">
        <v>2</v>
      </c>
    </row>
    <row r="353" spans="1:5" x14ac:dyDescent="0.25">
      <c r="A353" s="57" t="s">
        <v>572</v>
      </c>
      <c r="B353" s="57" t="s">
        <v>242</v>
      </c>
      <c r="C353" s="57">
        <v>75</v>
      </c>
      <c r="D353" s="57">
        <v>58</v>
      </c>
      <c r="E353" s="57">
        <v>0</v>
      </c>
    </row>
    <row r="354" spans="1:5" x14ac:dyDescent="0.25">
      <c r="A354" s="57" t="s">
        <v>573</v>
      </c>
      <c r="B354" s="57" t="s">
        <v>201</v>
      </c>
      <c r="C354" s="57">
        <v>100</v>
      </c>
      <c r="D354" s="57">
        <v>100</v>
      </c>
      <c r="E354" s="57">
        <v>0</v>
      </c>
    </row>
    <row r="355" spans="1:5" x14ac:dyDescent="0.25">
      <c r="A355" s="57" t="s">
        <v>574</v>
      </c>
      <c r="B355" s="57" t="s">
        <v>212</v>
      </c>
      <c r="C355" s="57">
        <v>93</v>
      </c>
      <c r="D355" s="57">
        <v>96</v>
      </c>
      <c r="E355" s="57">
        <v>39</v>
      </c>
    </row>
    <row r="356" spans="1:5" x14ac:dyDescent="0.25">
      <c r="A356" s="57" t="s">
        <v>575</v>
      </c>
      <c r="B356" s="57" t="s">
        <v>199</v>
      </c>
      <c r="C356" s="57">
        <v>100</v>
      </c>
      <c r="D356" s="57">
        <v>100</v>
      </c>
      <c r="E356" s="57">
        <v>0</v>
      </c>
    </row>
    <row r="357" spans="1:5" x14ac:dyDescent="0.25">
      <c r="A357" s="57" t="s">
        <v>576</v>
      </c>
      <c r="B357" s="57" t="s">
        <v>168</v>
      </c>
      <c r="C357" s="57">
        <v>62</v>
      </c>
      <c r="D357" s="57">
        <v>99</v>
      </c>
      <c r="E357" s="57">
        <v>0</v>
      </c>
    </row>
    <row r="358" spans="1:5" x14ac:dyDescent="0.25">
      <c r="A358" s="58" t="s">
        <v>577</v>
      </c>
      <c r="B358" s="57" t="s">
        <v>242</v>
      </c>
      <c r="C358" s="57">
        <v>75</v>
      </c>
      <c r="D358" s="58">
        <v>9</v>
      </c>
      <c r="E358" s="58">
        <v>1</v>
      </c>
    </row>
    <row r="359" spans="1:5" x14ac:dyDescent="0.25">
      <c r="A359" s="57" t="s">
        <v>578</v>
      </c>
      <c r="B359" s="57" t="s">
        <v>327</v>
      </c>
      <c r="C359" s="57">
        <v>99</v>
      </c>
      <c r="D359" s="57">
        <v>100</v>
      </c>
      <c r="E359" s="57">
        <v>0</v>
      </c>
    </row>
    <row r="360" spans="1:5" x14ac:dyDescent="0.25">
      <c r="A360" s="57" t="s">
        <v>579</v>
      </c>
      <c r="B360" s="57" t="s">
        <v>201</v>
      </c>
      <c r="C360" s="57">
        <v>100</v>
      </c>
      <c r="D360" s="57">
        <v>100</v>
      </c>
      <c r="E360" s="57">
        <v>0</v>
      </c>
    </row>
    <row r="361" spans="1:5" x14ac:dyDescent="0.25">
      <c r="A361" s="58" t="s">
        <v>580</v>
      </c>
      <c r="B361" s="57" t="s">
        <v>260</v>
      </c>
      <c r="C361" s="57">
        <v>19</v>
      </c>
      <c r="D361" s="58">
        <v>4</v>
      </c>
      <c r="E361" s="58">
        <v>14</v>
      </c>
    </row>
    <row r="362" spans="1:5" x14ac:dyDescent="0.25">
      <c r="A362" s="58" t="s">
        <v>581</v>
      </c>
      <c r="B362" s="57" t="s">
        <v>227</v>
      </c>
      <c r="C362" s="57">
        <v>38</v>
      </c>
      <c r="D362" s="58">
        <v>18</v>
      </c>
      <c r="E362" s="58">
        <v>14</v>
      </c>
    </row>
    <row r="363" spans="1:5" x14ac:dyDescent="0.25">
      <c r="A363" s="58" t="s">
        <v>582</v>
      </c>
      <c r="B363" s="57" t="s">
        <v>173</v>
      </c>
      <c r="C363" s="57">
        <v>14</v>
      </c>
      <c r="D363" s="58">
        <v>7</v>
      </c>
      <c r="E363" s="58">
        <v>21</v>
      </c>
    </row>
    <row r="364" spans="1:5" x14ac:dyDescent="0.25">
      <c r="A364" s="58" t="s">
        <v>583</v>
      </c>
      <c r="B364" s="57" t="s">
        <v>175</v>
      </c>
      <c r="C364" s="57">
        <v>8</v>
      </c>
      <c r="D364" s="58">
        <v>3</v>
      </c>
      <c r="E364" s="58">
        <v>19</v>
      </c>
    </row>
    <row r="365" spans="1:5" x14ac:dyDescent="0.25">
      <c r="A365" s="58" t="s">
        <v>584</v>
      </c>
      <c r="B365" s="57" t="s">
        <v>185</v>
      </c>
      <c r="C365" s="57">
        <v>21</v>
      </c>
      <c r="D365" s="58">
        <v>9</v>
      </c>
      <c r="E365" s="58">
        <v>23</v>
      </c>
    </row>
    <row r="366" spans="1:5" x14ac:dyDescent="0.25">
      <c r="A366" s="58" t="s">
        <v>585</v>
      </c>
      <c r="B366" s="57" t="s">
        <v>252</v>
      </c>
      <c r="C366" s="57">
        <v>29</v>
      </c>
      <c r="D366" s="58">
        <v>12</v>
      </c>
      <c r="E366" s="58">
        <v>0</v>
      </c>
    </row>
    <row r="367" spans="1:5" x14ac:dyDescent="0.25">
      <c r="A367" s="57" t="s">
        <v>586</v>
      </c>
      <c r="B367" s="57" t="s">
        <v>183</v>
      </c>
      <c r="C367" s="57">
        <v>99</v>
      </c>
      <c r="D367" s="57">
        <v>98</v>
      </c>
      <c r="E367" s="57">
        <v>0</v>
      </c>
    </row>
    <row r="368" spans="1:5" x14ac:dyDescent="0.25">
      <c r="A368" s="57" t="s">
        <v>587</v>
      </c>
      <c r="B368" s="57" t="s">
        <v>212</v>
      </c>
      <c r="C368" s="57">
        <v>93</v>
      </c>
      <c r="D368" s="57">
        <v>95</v>
      </c>
      <c r="E368" s="57">
        <v>0</v>
      </c>
    </row>
    <row r="369" spans="1:5" x14ac:dyDescent="0.25">
      <c r="A369" s="57" t="s">
        <v>588</v>
      </c>
      <c r="B369" s="57" t="s">
        <v>589</v>
      </c>
      <c r="C369" s="57">
        <v>100</v>
      </c>
      <c r="D369" s="57">
        <v>100</v>
      </c>
      <c r="E369" s="57">
        <v>0</v>
      </c>
    </row>
    <row r="370" spans="1:5" x14ac:dyDescent="0.25">
      <c r="A370" s="58" t="s">
        <v>590</v>
      </c>
      <c r="B370" s="57" t="s">
        <v>189</v>
      </c>
      <c r="C370" s="57">
        <v>10</v>
      </c>
      <c r="D370" s="58">
        <v>3</v>
      </c>
      <c r="E370" s="58">
        <v>1</v>
      </c>
    </row>
    <row r="371" spans="1:5" x14ac:dyDescent="0.25">
      <c r="A371" s="58" t="s">
        <v>591</v>
      </c>
      <c r="B371" s="57" t="s">
        <v>252</v>
      </c>
      <c r="C371" s="57">
        <v>29</v>
      </c>
      <c r="D371" s="58">
        <v>68</v>
      </c>
      <c r="E371" s="58">
        <v>82</v>
      </c>
    </row>
    <row r="372" spans="1:5" x14ac:dyDescent="0.25">
      <c r="A372" s="58" t="s">
        <v>219</v>
      </c>
      <c r="B372" s="57" t="s">
        <v>219</v>
      </c>
      <c r="C372" s="57">
        <v>98</v>
      </c>
      <c r="D372" s="58">
        <v>100</v>
      </c>
      <c r="E372" s="58">
        <v>100</v>
      </c>
    </row>
    <row r="373" spans="1:5" x14ac:dyDescent="0.25">
      <c r="A373" s="58" t="s">
        <v>592</v>
      </c>
      <c r="B373" s="57" t="s">
        <v>252</v>
      </c>
      <c r="C373" s="57">
        <v>29</v>
      </c>
      <c r="D373" s="58">
        <v>20</v>
      </c>
      <c r="E373" s="58">
        <v>9</v>
      </c>
    </row>
    <row r="374" spans="1:5" x14ac:dyDescent="0.25">
      <c r="A374" s="57" t="s">
        <v>593</v>
      </c>
      <c r="B374" s="57" t="s">
        <v>285</v>
      </c>
      <c r="C374" s="57">
        <v>100</v>
      </c>
      <c r="D374" s="57">
        <v>99</v>
      </c>
      <c r="E374" s="57">
        <v>0</v>
      </c>
    </row>
    <row r="375" spans="1:5" x14ac:dyDescent="0.25">
      <c r="A375" s="57" t="s">
        <v>594</v>
      </c>
      <c r="B375" s="57" t="s">
        <v>472</v>
      </c>
      <c r="C375" s="57">
        <v>100</v>
      </c>
      <c r="D375" s="57">
        <v>100</v>
      </c>
      <c r="E375" s="57">
        <v>0</v>
      </c>
    </row>
    <row r="376" spans="1:5" x14ac:dyDescent="0.25">
      <c r="A376" s="58" t="s">
        <v>595</v>
      </c>
      <c r="B376" s="57" t="s">
        <v>252</v>
      </c>
      <c r="C376" s="57">
        <v>29</v>
      </c>
      <c r="D376" s="58">
        <v>2</v>
      </c>
      <c r="E376" s="58">
        <v>0</v>
      </c>
    </row>
    <row r="377" spans="1:5" x14ac:dyDescent="0.25">
      <c r="A377" s="57" t="s">
        <v>596</v>
      </c>
      <c r="B377" s="57" t="s">
        <v>320</v>
      </c>
      <c r="C377" s="57">
        <v>99</v>
      </c>
      <c r="D377" s="57">
        <v>99</v>
      </c>
      <c r="E377" s="57">
        <v>57</v>
      </c>
    </row>
    <row r="378" spans="1:5" x14ac:dyDescent="0.25">
      <c r="A378" s="57" t="s">
        <v>597</v>
      </c>
      <c r="B378" s="57" t="s">
        <v>244</v>
      </c>
      <c r="C378" s="57">
        <v>97</v>
      </c>
      <c r="D378" s="57">
        <v>80</v>
      </c>
      <c r="E378" s="57">
        <v>1</v>
      </c>
    </row>
    <row r="379" spans="1:5" x14ac:dyDescent="0.25">
      <c r="A379" s="57" t="s">
        <v>598</v>
      </c>
      <c r="B379" s="57" t="s">
        <v>332</v>
      </c>
      <c r="C379" s="57">
        <v>99</v>
      </c>
      <c r="D379" s="57">
        <v>100</v>
      </c>
      <c r="E379" s="57">
        <v>13</v>
      </c>
    </row>
    <row r="380" spans="1:5" x14ac:dyDescent="0.25">
      <c r="A380" s="57" t="s">
        <v>599</v>
      </c>
      <c r="B380" s="57" t="s">
        <v>201</v>
      </c>
      <c r="C380" s="57">
        <v>100</v>
      </c>
      <c r="D380" s="57">
        <v>100</v>
      </c>
      <c r="E380" s="57">
        <v>11</v>
      </c>
    </row>
    <row r="381" spans="1:5" x14ac:dyDescent="0.25">
      <c r="A381" s="58" t="s">
        <v>600</v>
      </c>
      <c r="B381" s="57" t="s">
        <v>189</v>
      </c>
      <c r="C381" s="57">
        <v>10</v>
      </c>
      <c r="D381" s="58">
        <v>10</v>
      </c>
      <c r="E381" s="58">
        <v>0</v>
      </c>
    </row>
    <row r="382" spans="1:5" x14ac:dyDescent="0.25">
      <c r="A382" s="58" t="s">
        <v>601</v>
      </c>
      <c r="B382" s="57" t="s">
        <v>289</v>
      </c>
      <c r="C382" s="57">
        <v>18</v>
      </c>
      <c r="D382" s="58">
        <v>10</v>
      </c>
      <c r="E382" s="58">
        <v>5</v>
      </c>
    </row>
    <row r="383" spans="1:5" x14ac:dyDescent="0.25">
      <c r="A383" s="57" t="s">
        <v>602</v>
      </c>
      <c r="B383" s="57" t="s">
        <v>201</v>
      </c>
      <c r="C383" s="57">
        <v>100</v>
      </c>
      <c r="D383" s="57">
        <v>100</v>
      </c>
      <c r="E383" s="57">
        <v>0</v>
      </c>
    </row>
    <row r="384" spans="1:5" x14ac:dyDescent="0.25">
      <c r="A384" s="57" t="s">
        <v>603</v>
      </c>
      <c r="B384" s="57" t="s">
        <v>244</v>
      </c>
      <c r="C384" s="57">
        <v>97</v>
      </c>
      <c r="D384" s="57">
        <v>100</v>
      </c>
      <c r="E384" s="57">
        <v>0</v>
      </c>
    </row>
    <row r="385" spans="1:5" x14ac:dyDescent="0.25">
      <c r="A385" s="57" t="s">
        <v>604</v>
      </c>
      <c r="B385" s="57" t="s">
        <v>181</v>
      </c>
      <c r="C385" s="57">
        <v>97</v>
      </c>
      <c r="D385" s="57">
        <v>100</v>
      </c>
      <c r="E385" s="57">
        <v>0</v>
      </c>
    </row>
  </sheetData>
  <pageMargins left="0.7" right="0.7" top="0.75" bottom="0.75" header="0.3" footer="0.3"/>
  <headerFooter>
    <oddHeader>&amp;C&amp;"Arial"&amp;12&amp;KA80000 OFFICIAL&amp;1#_x000D_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6180"/>
  <sheetViews>
    <sheetView workbookViewId="0">
      <selection activeCell="B2" sqref="B2"/>
    </sheetView>
  </sheetViews>
  <sheetFormatPr defaultColWidth="9.140625" defaultRowHeight="15" x14ac:dyDescent="0.25"/>
  <cols>
    <col min="1" max="1" width="59.140625" style="82" customWidth="1"/>
    <col min="2" max="2" width="9.140625" style="82"/>
    <col min="3" max="3" width="20.28515625" style="82" customWidth="1"/>
    <col min="4" max="4" width="23.140625" style="82" customWidth="1"/>
    <col min="5" max="5" width="17.7109375" style="82" bestFit="1" customWidth="1"/>
    <col min="6" max="7" width="16.42578125" style="213" bestFit="1" customWidth="1"/>
    <col min="8" max="16384" width="9.140625" style="82"/>
  </cols>
  <sheetData>
    <row r="1" spans="1:7" x14ac:dyDescent="0.25">
      <c r="A1" s="82" t="s">
        <v>878</v>
      </c>
      <c r="B1" s="82" t="s">
        <v>879</v>
      </c>
      <c r="C1" s="82" t="s">
        <v>880</v>
      </c>
      <c r="D1" s="82" t="s">
        <v>1</v>
      </c>
      <c r="E1" s="82" t="s">
        <v>881</v>
      </c>
      <c r="F1" s="213" t="s">
        <v>874</v>
      </c>
      <c r="G1" s="213" t="s">
        <v>882</v>
      </c>
    </row>
    <row r="2" spans="1:7" x14ac:dyDescent="0.25">
      <c r="A2" s="216" t="s">
        <v>869</v>
      </c>
      <c r="B2" s="216" t="s">
        <v>622</v>
      </c>
      <c r="C2" s="82" t="s">
        <v>769</v>
      </c>
      <c r="D2" s="82" t="s">
        <v>782</v>
      </c>
      <c r="E2" s="82" t="s">
        <v>866</v>
      </c>
      <c r="F2" s="214" t="s">
        <v>870</v>
      </c>
      <c r="G2" s="214" t="s">
        <v>870</v>
      </c>
    </row>
    <row r="3" spans="1:7" x14ac:dyDescent="0.25">
      <c r="A3" s="216" t="s">
        <v>23</v>
      </c>
      <c r="B3" s="83" t="s">
        <v>623</v>
      </c>
      <c r="C3" s="82" t="s">
        <v>769</v>
      </c>
      <c r="D3" s="82" t="s">
        <v>783</v>
      </c>
      <c r="F3" s="214" t="s">
        <v>870</v>
      </c>
      <c r="G3" s="214" t="s">
        <v>870</v>
      </c>
    </row>
    <row r="4" spans="1:7" x14ac:dyDescent="0.25">
      <c r="A4" s="216" t="s">
        <v>24</v>
      </c>
      <c r="B4" s="83" t="s">
        <v>624</v>
      </c>
      <c r="C4" s="82" t="s">
        <v>769</v>
      </c>
      <c r="D4" s="82" t="s">
        <v>784</v>
      </c>
      <c r="F4" s="214" t="s">
        <v>870</v>
      </c>
      <c r="G4" s="214" t="s">
        <v>870</v>
      </c>
    </row>
    <row r="5" spans="1:7" x14ac:dyDescent="0.25">
      <c r="A5" s="216" t="s">
        <v>25</v>
      </c>
      <c r="B5" s="83" t="s">
        <v>625</v>
      </c>
      <c r="C5" s="82" t="s">
        <v>769</v>
      </c>
      <c r="D5" s="82" t="s">
        <v>785</v>
      </c>
      <c r="F5" s="214" t="s">
        <v>870</v>
      </c>
      <c r="G5" s="214" t="s">
        <v>870</v>
      </c>
    </row>
    <row r="6" spans="1:7" x14ac:dyDescent="0.25">
      <c r="A6" s="216" t="s">
        <v>26</v>
      </c>
      <c r="B6" s="83" t="s">
        <v>626</v>
      </c>
      <c r="C6" s="82" t="s">
        <v>769</v>
      </c>
      <c r="D6" s="82" t="s">
        <v>786</v>
      </c>
      <c r="F6" s="214" t="s">
        <v>870</v>
      </c>
      <c r="G6" s="214" t="s">
        <v>870</v>
      </c>
    </row>
    <row r="7" spans="1:7" x14ac:dyDescent="0.25">
      <c r="A7" s="216" t="s">
        <v>27</v>
      </c>
      <c r="B7" s="83" t="s">
        <v>627</v>
      </c>
      <c r="C7" s="82" t="s">
        <v>769</v>
      </c>
      <c r="D7" s="82" t="s">
        <v>787</v>
      </c>
      <c r="F7" s="214" t="s">
        <v>870</v>
      </c>
      <c r="G7" s="214" t="s">
        <v>870</v>
      </c>
    </row>
    <row r="8" spans="1:7" x14ac:dyDescent="0.25">
      <c r="A8" s="216" t="s">
        <v>28</v>
      </c>
      <c r="B8" s="83" t="s">
        <v>628</v>
      </c>
      <c r="C8" s="82" t="s">
        <v>769</v>
      </c>
      <c r="D8" s="82" t="s">
        <v>788</v>
      </c>
      <c r="F8" s="214" t="s">
        <v>870</v>
      </c>
      <c r="G8" s="214" t="s">
        <v>870</v>
      </c>
    </row>
    <row r="9" spans="1:7" x14ac:dyDescent="0.25">
      <c r="A9" s="216" t="s">
        <v>29</v>
      </c>
      <c r="B9" s="83" t="s">
        <v>629</v>
      </c>
      <c r="C9" s="82" t="s">
        <v>769</v>
      </c>
      <c r="D9" s="82" t="s">
        <v>789</v>
      </c>
      <c r="F9" s="214" t="s">
        <v>870</v>
      </c>
      <c r="G9" s="214" t="s">
        <v>870</v>
      </c>
    </row>
    <row r="10" spans="1:7" x14ac:dyDescent="0.25">
      <c r="A10" s="216" t="s">
        <v>630</v>
      </c>
      <c r="B10" s="83" t="s">
        <v>631</v>
      </c>
      <c r="C10" s="82" t="s">
        <v>770</v>
      </c>
      <c r="D10" s="82" t="s">
        <v>790</v>
      </c>
      <c r="E10" s="82" t="s">
        <v>837</v>
      </c>
      <c r="F10" s="214" t="s">
        <v>870</v>
      </c>
      <c r="G10" s="214" t="s">
        <v>870</v>
      </c>
    </row>
    <row r="11" spans="1:7" x14ac:dyDescent="0.25">
      <c r="A11" s="216" t="s">
        <v>30</v>
      </c>
      <c r="B11" s="83" t="s">
        <v>632</v>
      </c>
      <c r="C11" s="82" t="s">
        <v>771</v>
      </c>
      <c r="D11" s="82" t="s">
        <v>791</v>
      </c>
      <c r="F11" s="214" t="s">
        <v>870</v>
      </c>
      <c r="G11" s="214" t="s">
        <v>870</v>
      </c>
    </row>
    <row r="12" spans="1:7" x14ac:dyDescent="0.25">
      <c r="A12" s="216" t="s">
        <v>31</v>
      </c>
      <c r="B12" s="83" t="s">
        <v>633</v>
      </c>
      <c r="C12" s="82" t="s">
        <v>771</v>
      </c>
      <c r="D12" s="82" t="s">
        <v>792</v>
      </c>
      <c r="F12" s="214" t="s">
        <v>870</v>
      </c>
      <c r="G12" s="214" t="s">
        <v>870</v>
      </c>
    </row>
    <row r="13" spans="1:7" x14ac:dyDescent="0.25">
      <c r="A13" s="216" t="s">
        <v>634</v>
      </c>
      <c r="B13" s="83" t="s">
        <v>635</v>
      </c>
      <c r="C13" s="82" t="s">
        <v>772</v>
      </c>
      <c r="D13" s="82" t="s">
        <v>793</v>
      </c>
      <c r="F13" s="214" t="s">
        <v>870</v>
      </c>
      <c r="G13" s="214" t="s">
        <v>870</v>
      </c>
    </row>
    <row r="14" spans="1:7" x14ac:dyDescent="0.25">
      <c r="A14" s="216" t="s">
        <v>636</v>
      </c>
      <c r="B14" s="83" t="s">
        <v>637</v>
      </c>
      <c r="C14" s="82" t="s">
        <v>773</v>
      </c>
      <c r="D14" s="82" t="s">
        <v>794</v>
      </c>
      <c r="F14" s="214" t="s">
        <v>870</v>
      </c>
      <c r="G14" s="214" t="s">
        <v>870</v>
      </c>
    </row>
    <row r="15" spans="1:7" x14ac:dyDescent="0.25">
      <c r="A15" s="216" t="s">
        <v>638</v>
      </c>
      <c r="B15" s="83" t="s">
        <v>639</v>
      </c>
      <c r="C15" s="82" t="s">
        <v>774</v>
      </c>
      <c r="D15" s="82" t="s">
        <v>795</v>
      </c>
      <c r="F15" s="214" t="s">
        <v>870</v>
      </c>
      <c r="G15" s="214" t="s">
        <v>870</v>
      </c>
    </row>
    <row r="16" spans="1:7" x14ac:dyDescent="0.25">
      <c r="A16" s="216" t="s">
        <v>120</v>
      </c>
      <c r="B16" s="83" t="s">
        <v>640</v>
      </c>
      <c r="C16" s="82" t="s">
        <v>775</v>
      </c>
      <c r="D16" s="82" t="s">
        <v>796</v>
      </c>
      <c r="F16" s="214" t="s">
        <v>870</v>
      </c>
      <c r="G16" s="214" t="s">
        <v>870</v>
      </c>
    </row>
    <row r="17" spans="1:7" x14ac:dyDescent="0.25">
      <c r="A17" s="216" t="s">
        <v>641</v>
      </c>
      <c r="B17" s="83" t="s">
        <v>642</v>
      </c>
      <c r="C17" s="82" t="s">
        <v>775</v>
      </c>
      <c r="D17" s="82" t="s">
        <v>797</v>
      </c>
      <c r="F17" s="214" t="s">
        <v>870</v>
      </c>
      <c r="G17" s="214" t="s">
        <v>870</v>
      </c>
    </row>
    <row r="18" spans="1:7" x14ac:dyDescent="0.25">
      <c r="A18" s="216" t="s">
        <v>121</v>
      </c>
      <c r="B18" s="83" t="s">
        <v>645</v>
      </c>
      <c r="C18" s="82" t="s">
        <v>775</v>
      </c>
      <c r="D18" s="82" t="s">
        <v>798</v>
      </c>
      <c r="F18" s="214" t="s">
        <v>870</v>
      </c>
      <c r="G18" s="214" t="s">
        <v>870</v>
      </c>
    </row>
    <row r="19" spans="1:7" x14ac:dyDescent="0.25">
      <c r="A19" s="216" t="s">
        <v>37</v>
      </c>
      <c r="B19" s="83" t="s">
        <v>646</v>
      </c>
      <c r="C19" s="82" t="s">
        <v>776</v>
      </c>
      <c r="D19" s="82" t="s">
        <v>799</v>
      </c>
      <c r="F19" s="214" t="s">
        <v>870</v>
      </c>
      <c r="G19" s="214" t="s">
        <v>870</v>
      </c>
    </row>
    <row r="20" spans="1:7" x14ac:dyDescent="0.25">
      <c r="A20" s="216" t="s">
        <v>38</v>
      </c>
      <c r="B20" s="83" t="s">
        <v>647</v>
      </c>
      <c r="C20" s="82" t="s">
        <v>777</v>
      </c>
      <c r="D20" s="82" t="s">
        <v>800</v>
      </c>
      <c r="F20" s="214" t="s">
        <v>870</v>
      </c>
      <c r="G20" s="214" t="s">
        <v>870</v>
      </c>
    </row>
    <row r="21" spans="1:7" x14ac:dyDescent="0.25">
      <c r="A21" s="216" t="s">
        <v>648</v>
      </c>
      <c r="B21" s="83" t="s">
        <v>649</v>
      </c>
      <c r="C21" s="82" t="s">
        <v>777</v>
      </c>
      <c r="D21" s="82" t="s">
        <v>801</v>
      </c>
      <c r="F21" s="214" t="s">
        <v>870</v>
      </c>
      <c r="G21" s="214" t="s">
        <v>870</v>
      </c>
    </row>
    <row r="22" spans="1:7" x14ac:dyDescent="0.25">
      <c r="A22" s="216" t="s">
        <v>650</v>
      </c>
      <c r="B22" s="83" t="s">
        <v>651</v>
      </c>
      <c r="C22" s="82" t="s">
        <v>777</v>
      </c>
      <c r="D22" s="82" t="s">
        <v>802</v>
      </c>
      <c r="F22" s="214" t="s">
        <v>870</v>
      </c>
      <c r="G22" s="214" t="s">
        <v>870</v>
      </c>
    </row>
    <row r="23" spans="1:7" x14ac:dyDescent="0.25">
      <c r="A23" s="216" t="s">
        <v>96</v>
      </c>
      <c r="B23" s="83" t="s">
        <v>652</v>
      </c>
      <c r="C23" s="82" t="s">
        <v>777</v>
      </c>
      <c r="D23" s="82" t="s">
        <v>803</v>
      </c>
      <c r="F23" s="214" t="s">
        <v>144</v>
      </c>
      <c r="G23" s="214" t="s">
        <v>870</v>
      </c>
    </row>
    <row r="24" spans="1:7" x14ac:dyDescent="0.25">
      <c r="A24" s="216" t="s">
        <v>142</v>
      </c>
      <c r="B24" s="83" t="s">
        <v>653</v>
      </c>
      <c r="C24" s="82" t="s">
        <v>777</v>
      </c>
      <c r="D24" s="82" t="s">
        <v>804</v>
      </c>
      <c r="F24" s="214" t="s">
        <v>870</v>
      </c>
      <c r="G24" s="214" t="s">
        <v>870</v>
      </c>
    </row>
    <row r="25" spans="1:7" x14ac:dyDescent="0.25">
      <c r="A25" s="216" t="s">
        <v>654</v>
      </c>
      <c r="B25" s="83" t="s">
        <v>655</v>
      </c>
      <c r="C25" s="82" t="s">
        <v>777</v>
      </c>
      <c r="D25" s="82" t="s">
        <v>805</v>
      </c>
      <c r="E25" s="82" t="s">
        <v>838</v>
      </c>
      <c r="F25" s="214" t="s">
        <v>870</v>
      </c>
      <c r="G25" s="214" t="s">
        <v>870</v>
      </c>
    </row>
    <row r="26" spans="1:7" x14ac:dyDescent="0.25">
      <c r="A26" s="216" t="s">
        <v>657</v>
      </c>
      <c r="B26" s="83" t="s">
        <v>658</v>
      </c>
      <c r="C26" s="82" t="s">
        <v>777</v>
      </c>
      <c r="D26" s="82" t="s">
        <v>806</v>
      </c>
      <c r="E26" s="82" t="s">
        <v>839</v>
      </c>
      <c r="F26" s="214" t="s">
        <v>870</v>
      </c>
      <c r="G26" s="214" t="s">
        <v>870</v>
      </c>
    </row>
    <row r="27" spans="1:7" x14ac:dyDescent="0.25">
      <c r="A27" s="216" t="s">
        <v>659</v>
      </c>
      <c r="B27" s="83" t="s">
        <v>660</v>
      </c>
      <c r="C27" s="82" t="s">
        <v>777</v>
      </c>
      <c r="D27" s="82" t="s">
        <v>807</v>
      </c>
      <c r="F27" s="214" t="s">
        <v>870</v>
      </c>
      <c r="G27" s="214" t="s">
        <v>870</v>
      </c>
    </row>
    <row r="28" spans="1:7" x14ac:dyDescent="0.25">
      <c r="A28" s="216" t="s">
        <v>47</v>
      </c>
      <c r="B28" s="83" t="s">
        <v>661</v>
      </c>
      <c r="C28" s="82" t="s">
        <v>777</v>
      </c>
      <c r="D28" s="82" t="s">
        <v>808</v>
      </c>
      <c r="F28" s="214" t="s">
        <v>870</v>
      </c>
      <c r="G28" s="214" t="s">
        <v>870</v>
      </c>
    </row>
    <row r="29" spans="1:7" x14ac:dyDescent="0.25">
      <c r="A29" s="216" t="s">
        <v>48</v>
      </c>
      <c r="B29" s="83" t="s">
        <v>662</v>
      </c>
      <c r="C29" s="82" t="s">
        <v>777</v>
      </c>
      <c r="D29" s="82" t="s">
        <v>809</v>
      </c>
      <c r="F29" s="214" t="s">
        <v>870</v>
      </c>
      <c r="G29" s="214" t="s">
        <v>870</v>
      </c>
    </row>
    <row r="30" spans="1:7" x14ac:dyDescent="0.25">
      <c r="A30" s="216" t="s">
        <v>49</v>
      </c>
      <c r="B30" s="83" t="s">
        <v>663</v>
      </c>
      <c r="C30" s="82" t="s">
        <v>777</v>
      </c>
      <c r="D30" s="82" t="s">
        <v>810</v>
      </c>
      <c r="F30" s="214" t="s">
        <v>870</v>
      </c>
      <c r="G30" s="214" t="s">
        <v>870</v>
      </c>
    </row>
    <row r="31" spans="1:7" x14ac:dyDescent="0.25">
      <c r="A31" s="216" t="s">
        <v>664</v>
      </c>
      <c r="B31" s="83" t="s">
        <v>665</v>
      </c>
      <c r="C31" s="82" t="s">
        <v>777</v>
      </c>
      <c r="D31" s="82" t="s">
        <v>811</v>
      </c>
      <c r="E31" s="82" t="s">
        <v>840</v>
      </c>
      <c r="F31" s="214" t="s">
        <v>144</v>
      </c>
      <c r="G31" s="214" t="s">
        <v>870</v>
      </c>
    </row>
    <row r="32" spans="1:7" x14ac:dyDescent="0.25">
      <c r="A32" s="216" t="s">
        <v>666</v>
      </c>
      <c r="B32" s="83" t="s">
        <v>667</v>
      </c>
      <c r="C32" s="82" t="s">
        <v>777</v>
      </c>
      <c r="D32" s="82" t="s">
        <v>812</v>
      </c>
      <c r="E32" s="82" t="s">
        <v>841</v>
      </c>
      <c r="F32" s="214" t="s">
        <v>870</v>
      </c>
      <c r="G32" s="214" t="s">
        <v>870</v>
      </c>
    </row>
    <row r="33" spans="1:7" x14ac:dyDescent="0.25">
      <c r="A33" s="216" t="s">
        <v>128</v>
      </c>
      <c r="B33" s="83" t="s">
        <v>668</v>
      </c>
      <c r="C33" s="82" t="s">
        <v>777</v>
      </c>
      <c r="D33" s="82" t="s">
        <v>813</v>
      </c>
      <c r="F33" s="214" t="s">
        <v>870</v>
      </c>
      <c r="G33" s="214" t="s">
        <v>870</v>
      </c>
    </row>
    <row r="34" spans="1:7" x14ac:dyDescent="0.25">
      <c r="A34" s="216" t="s">
        <v>705</v>
      </c>
      <c r="B34" s="83" t="s">
        <v>706</v>
      </c>
      <c r="C34" s="82" t="s">
        <v>777</v>
      </c>
      <c r="D34" s="82" t="s">
        <v>830</v>
      </c>
      <c r="F34" s="214" t="s">
        <v>870</v>
      </c>
      <c r="G34" s="214" t="s">
        <v>870</v>
      </c>
    </row>
    <row r="35" spans="1:7" x14ac:dyDescent="0.25">
      <c r="A35" s="216" t="s">
        <v>97</v>
      </c>
      <c r="B35" s="83" t="s">
        <v>669</v>
      </c>
      <c r="C35" s="82" t="s">
        <v>777</v>
      </c>
      <c r="D35" s="82" t="s">
        <v>814</v>
      </c>
      <c r="F35" s="214" t="s">
        <v>144</v>
      </c>
      <c r="G35" s="214" t="s">
        <v>870</v>
      </c>
    </row>
    <row r="36" spans="1:7" x14ac:dyDescent="0.25">
      <c r="A36" s="216" t="s">
        <v>670</v>
      </c>
      <c r="B36" s="83" t="s">
        <v>671</v>
      </c>
      <c r="C36" s="82" t="s">
        <v>777</v>
      </c>
      <c r="D36" s="82" t="s">
        <v>815</v>
      </c>
      <c r="E36" s="82" t="s">
        <v>848</v>
      </c>
      <c r="F36" s="214" t="s">
        <v>870</v>
      </c>
      <c r="G36" s="214" t="s">
        <v>870</v>
      </c>
    </row>
    <row r="37" spans="1:7" x14ac:dyDescent="0.25">
      <c r="A37" s="216" t="s">
        <v>143</v>
      </c>
      <c r="B37" s="83" t="s">
        <v>672</v>
      </c>
      <c r="C37" s="82" t="s">
        <v>777</v>
      </c>
      <c r="D37" s="82" t="s">
        <v>797</v>
      </c>
      <c r="F37" s="214" t="s">
        <v>870</v>
      </c>
      <c r="G37" s="214" t="s">
        <v>870</v>
      </c>
    </row>
    <row r="38" spans="1:7" x14ac:dyDescent="0.25">
      <c r="A38" s="216" t="s">
        <v>56</v>
      </c>
      <c r="B38" s="83" t="s">
        <v>673</v>
      </c>
      <c r="C38" s="82" t="s">
        <v>777</v>
      </c>
      <c r="D38" s="82" t="s">
        <v>816</v>
      </c>
      <c r="F38" s="214" t="s">
        <v>870</v>
      </c>
      <c r="G38" s="214" t="s">
        <v>870</v>
      </c>
    </row>
    <row r="39" spans="1:7" x14ac:dyDescent="0.25">
      <c r="A39" s="216" t="s">
        <v>57</v>
      </c>
      <c r="B39" s="83" t="s">
        <v>674</v>
      </c>
      <c r="C39" s="82" t="s">
        <v>777</v>
      </c>
      <c r="D39" s="82" t="s">
        <v>817</v>
      </c>
      <c r="F39" s="214" t="s">
        <v>870</v>
      </c>
      <c r="G39" s="214" t="s">
        <v>870</v>
      </c>
    </row>
    <row r="40" spans="1:7" x14ac:dyDescent="0.25">
      <c r="A40" s="216" t="s">
        <v>58</v>
      </c>
      <c r="B40" s="83" t="s">
        <v>675</v>
      </c>
      <c r="C40" s="82" t="s">
        <v>777</v>
      </c>
      <c r="D40" s="82" t="s">
        <v>818</v>
      </c>
      <c r="F40" s="214" t="s">
        <v>870</v>
      </c>
      <c r="G40" s="214" t="s">
        <v>870</v>
      </c>
    </row>
    <row r="41" spans="1:7" x14ac:dyDescent="0.25">
      <c r="A41" s="216" t="s">
        <v>676</v>
      </c>
      <c r="B41" s="83" t="s">
        <v>677</v>
      </c>
      <c r="C41" s="82" t="s">
        <v>777</v>
      </c>
      <c r="D41" s="82" t="s">
        <v>819</v>
      </c>
      <c r="E41" s="82" t="s">
        <v>842</v>
      </c>
      <c r="F41" s="214" t="s">
        <v>870</v>
      </c>
      <c r="G41" s="214" t="s">
        <v>870</v>
      </c>
    </row>
    <row r="42" spans="1:7" x14ac:dyDescent="0.25">
      <c r="A42" s="216" t="s">
        <v>678</v>
      </c>
      <c r="B42" s="83" t="s">
        <v>679</v>
      </c>
      <c r="C42" s="82" t="s">
        <v>777</v>
      </c>
      <c r="D42" s="82" t="s">
        <v>819</v>
      </c>
      <c r="E42" s="82" t="s">
        <v>843</v>
      </c>
      <c r="F42" s="214" t="s">
        <v>144</v>
      </c>
      <c r="G42" s="214" t="s">
        <v>870</v>
      </c>
    </row>
    <row r="43" spans="1:7" x14ac:dyDescent="0.25">
      <c r="A43" s="216" t="s">
        <v>680</v>
      </c>
      <c r="B43" s="83" t="s">
        <v>681</v>
      </c>
      <c r="C43" s="82" t="s">
        <v>777</v>
      </c>
      <c r="D43" s="82" t="s">
        <v>819</v>
      </c>
      <c r="E43" s="82" t="s">
        <v>844</v>
      </c>
      <c r="F43" s="214" t="s">
        <v>870</v>
      </c>
      <c r="G43" s="214" t="s">
        <v>870</v>
      </c>
    </row>
    <row r="44" spans="1:7" x14ac:dyDescent="0.25">
      <c r="A44" s="216" t="s">
        <v>682</v>
      </c>
      <c r="B44" s="83" t="s">
        <v>683</v>
      </c>
      <c r="C44" s="82" t="s">
        <v>777</v>
      </c>
      <c r="D44" s="82" t="s">
        <v>819</v>
      </c>
      <c r="E44" s="82" t="s">
        <v>845</v>
      </c>
      <c r="F44" s="214" t="s">
        <v>870</v>
      </c>
      <c r="G44" s="214" t="s">
        <v>870</v>
      </c>
    </row>
    <row r="45" spans="1:7" x14ac:dyDescent="0.25">
      <c r="A45" s="216" t="s">
        <v>63</v>
      </c>
      <c r="B45" s="83" t="s">
        <v>684</v>
      </c>
      <c r="C45" s="82" t="s">
        <v>777</v>
      </c>
      <c r="D45" s="82" t="s">
        <v>820</v>
      </c>
      <c r="F45" s="214" t="s">
        <v>870</v>
      </c>
      <c r="G45" s="214" t="s">
        <v>870</v>
      </c>
    </row>
    <row r="46" spans="1:7" x14ac:dyDescent="0.25">
      <c r="A46" s="216" t="s">
        <v>685</v>
      </c>
      <c r="B46" s="83" t="s">
        <v>686</v>
      </c>
      <c r="C46" s="82" t="s">
        <v>777</v>
      </c>
      <c r="D46" s="82" t="s">
        <v>821</v>
      </c>
      <c r="F46" s="214" t="s">
        <v>870</v>
      </c>
      <c r="G46" s="214" t="s">
        <v>870</v>
      </c>
    </row>
    <row r="47" spans="1:7" x14ac:dyDescent="0.25">
      <c r="A47" s="216" t="s">
        <v>68</v>
      </c>
      <c r="B47" s="83" t="s">
        <v>687</v>
      </c>
      <c r="C47" s="82" t="s">
        <v>777</v>
      </c>
      <c r="D47" s="82" t="s">
        <v>822</v>
      </c>
      <c r="F47" s="214" t="s">
        <v>870</v>
      </c>
      <c r="G47" s="214" t="s">
        <v>870</v>
      </c>
    </row>
    <row r="48" spans="1:7" x14ac:dyDescent="0.25">
      <c r="A48" s="216" t="s">
        <v>688</v>
      </c>
      <c r="B48" s="83" t="s">
        <v>689</v>
      </c>
      <c r="C48" s="82" t="s">
        <v>777</v>
      </c>
      <c r="D48" s="82" t="s">
        <v>823</v>
      </c>
      <c r="E48" s="82" t="s">
        <v>848</v>
      </c>
      <c r="F48" s="214" t="s">
        <v>870</v>
      </c>
      <c r="G48" s="214" t="s">
        <v>870</v>
      </c>
    </row>
    <row r="49" spans="1:7" x14ac:dyDescent="0.25">
      <c r="A49" s="216" t="s">
        <v>690</v>
      </c>
      <c r="B49" s="83" t="s">
        <v>691</v>
      </c>
      <c r="C49" s="82" t="s">
        <v>777</v>
      </c>
      <c r="D49" s="82" t="s">
        <v>824</v>
      </c>
      <c r="E49" s="82" t="s">
        <v>848</v>
      </c>
      <c r="F49" s="214" t="s">
        <v>870</v>
      </c>
      <c r="G49" s="214" t="s">
        <v>870</v>
      </c>
    </row>
    <row r="50" spans="1:7" x14ac:dyDescent="0.25">
      <c r="A50" s="216" t="s">
        <v>871</v>
      </c>
      <c r="B50" s="83" t="s">
        <v>872</v>
      </c>
      <c r="C50" s="82" t="s">
        <v>777</v>
      </c>
      <c r="D50" s="82" t="s">
        <v>873</v>
      </c>
      <c r="F50" s="214" t="s">
        <v>870</v>
      </c>
      <c r="G50" s="214" t="s">
        <v>870</v>
      </c>
    </row>
    <row r="51" spans="1:7" x14ac:dyDescent="0.25">
      <c r="A51" s="216" t="s">
        <v>692</v>
      </c>
      <c r="B51" s="83" t="s">
        <v>693</v>
      </c>
      <c r="C51" s="82" t="s">
        <v>777</v>
      </c>
      <c r="D51" s="82" t="s">
        <v>825</v>
      </c>
      <c r="E51" s="82" t="s">
        <v>848</v>
      </c>
      <c r="F51" s="214" t="s">
        <v>870</v>
      </c>
      <c r="G51" s="214" t="s">
        <v>870</v>
      </c>
    </row>
    <row r="52" spans="1:7" x14ac:dyDescent="0.25">
      <c r="A52" s="216" t="s">
        <v>72</v>
      </c>
      <c r="B52" s="83" t="s">
        <v>694</v>
      </c>
      <c r="C52" s="82" t="s">
        <v>777</v>
      </c>
      <c r="D52" s="82" t="s">
        <v>826</v>
      </c>
      <c r="F52" s="214" t="s">
        <v>870</v>
      </c>
      <c r="G52" s="214" t="s">
        <v>870</v>
      </c>
    </row>
    <row r="53" spans="1:7" x14ac:dyDescent="0.25">
      <c r="A53" s="216" t="s">
        <v>695</v>
      </c>
      <c r="B53" s="83" t="s">
        <v>696</v>
      </c>
      <c r="C53" s="82" t="s">
        <v>777</v>
      </c>
      <c r="D53" s="82" t="s">
        <v>827</v>
      </c>
      <c r="F53" s="214" t="s">
        <v>870</v>
      </c>
      <c r="G53" s="214" t="s">
        <v>870</v>
      </c>
    </row>
    <row r="54" spans="1:7" x14ac:dyDescent="0.25">
      <c r="A54" s="216" t="s">
        <v>697</v>
      </c>
      <c r="B54" s="83" t="s">
        <v>698</v>
      </c>
      <c r="C54" s="82" t="s">
        <v>777</v>
      </c>
      <c r="D54" s="82" t="s">
        <v>828</v>
      </c>
      <c r="E54" s="82" t="s">
        <v>848</v>
      </c>
      <c r="F54" s="214" t="s">
        <v>870</v>
      </c>
      <c r="G54" s="214" t="s">
        <v>870</v>
      </c>
    </row>
    <row r="55" spans="1:7" x14ac:dyDescent="0.25">
      <c r="A55" s="216" t="s">
        <v>699</v>
      </c>
      <c r="B55" s="83" t="s">
        <v>700</v>
      </c>
      <c r="C55" s="82" t="s">
        <v>777</v>
      </c>
      <c r="D55" s="82" t="s">
        <v>829</v>
      </c>
      <c r="E55" s="82" t="s">
        <v>846</v>
      </c>
      <c r="F55" s="214" t="s">
        <v>870</v>
      </c>
      <c r="G55" s="214" t="s">
        <v>870</v>
      </c>
    </row>
    <row r="56" spans="1:7" x14ac:dyDescent="0.25">
      <c r="A56" s="216" t="s">
        <v>701</v>
      </c>
      <c r="B56" s="83" t="s">
        <v>702</v>
      </c>
      <c r="C56" s="82" t="s">
        <v>777</v>
      </c>
      <c r="D56" s="82" t="s">
        <v>829</v>
      </c>
      <c r="E56" s="82" t="s">
        <v>847</v>
      </c>
      <c r="F56" s="214" t="s">
        <v>144</v>
      </c>
      <c r="G56" s="214" t="s">
        <v>870</v>
      </c>
    </row>
    <row r="57" spans="1:7" x14ac:dyDescent="0.25">
      <c r="A57" s="216" t="s">
        <v>707</v>
      </c>
      <c r="B57" s="83" t="s">
        <v>708</v>
      </c>
      <c r="C57" s="82" t="s">
        <v>778</v>
      </c>
      <c r="D57" s="82" t="s">
        <v>831</v>
      </c>
      <c r="F57" s="214" t="s">
        <v>870</v>
      </c>
      <c r="G57" s="214" t="s">
        <v>870</v>
      </c>
    </row>
    <row r="58" spans="1:7" x14ac:dyDescent="0.25">
      <c r="A58" s="216" t="s">
        <v>79</v>
      </c>
      <c r="B58" s="83" t="s">
        <v>709</v>
      </c>
      <c r="C58" s="82" t="s">
        <v>779</v>
      </c>
      <c r="D58" s="82" t="s">
        <v>832</v>
      </c>
      <c r="F58" s="214" t="s">
        <v>870</v>
      </c>
      <c r="G58" s="214" t="s">
        <v>870</v>
      </c>
    </row>
    <row r="59" spans="1:7" x14ac:dyDescent="0.25">
      <c r="A59" s="216" t="s">
        <v>100</v>
      </c>
      <c r="B59" s="83" t="s">
        <v>710</v>
      </c>
      <c r="C59" s="82" t="s">
        <v>779</v>
      </c>
      <c r="D59" s="82" t="s">
        <v>833</v>
      </c>
      <c r="F59" s="214" t="s">
        <v>870</v>
      </c>
      <c r="G59" s="214" t="s">
        <v>870</v>
      </c>
    </row>
    <row r="60" spans="1:7" x14ac:dyDescent="0.25">
      <c r="A60" s="216" t="s">
        <v>711</v>
      </c>
      <c r="B60" s="83" t="s">
        <v>712</v>
      </c>
      <c r="C60" s="82" t="s">
        <v>779</v>
      </c>
      <c r="D60" s="82" t="s">
        <v>834</v>
      </c>
      <c r="F60" s="214" t="s">
        <v>870</v>
      </c>
      <c r="G60" s="214" t="s">
        <v>870</v>
      </c>
    </row>
    <row r="61" spans="1:7" x14ac:dyDescent="0.25">
      <c r="A61" s="216" t="s">
        <v>713</v>
      </c>
      <c r="B61" s="83" t="s">
        <v>714</v>
      </c>
      <c r="C61" s="82" t="s">
        <v>780</v>
      </c>
      <c r="D61" s="82" t="s">
        <v>835</v>
      </c>
      <c r="E61" s="82" t="s">
        <v>848</v>
      </c>
      <c r="F61" s="214" t="s">
        <v>870</v>
      </c>
      <c r="G61" s="214" t="s">
        <v>870</v>
      </c>
    </row>
    <row r="62" spans="1:7" x14ac:dyDescent="0.25">
      <c r="A62" s="216" t="s">
        <v>122</v>
      </c>
      <c r="B62" s="83" t="s">
        <v>715</v>
      </c>
      <c r="C62" s="82" t="s">
        <v>781</v>
      </c>
      <c r="D62" s="82" t="s">
        <v>836</v>
      </c>
      <c r="F62" s="214" t="s">
        <v>870</v>
      </c>
      <c r="G62" s="214" t="s">
        <v>870</v>
      </c>
    </row>
    <row r="63" spans="1:7" x14ac:dyDescent="0.25">
      <c r="A63" s="217"/>
      <c r="B63" s="217"/>
      <c r="F63" s="215"/>
      <c r="G63" s="215"/>
    </row>
    <row r="64" spans="1:7" x14ac:dyDescent="0.25">
      <c r="F64" s="210"/>
      <c r="G64" s="210"/>
    </row>
    <row r="65" spans="1:7" x14ac:dyDescent="0.25">
      <c r="F65" s="210"/>
      <c r="G65" s="210"/>
    </row>
    <row r="66" spans="1:7" x14ac:dyDescent="0.25">
      <c r="F66" s="210"/>
      <c r="G66" s="210"/>
    </row>
    <row r="67" spans="1:7" x14ac:dyDescent="0.25">
      <c r="F67" s="210"/>
      <c r="G67" s="210"/>
    </row>
    <row r="68" spans="1:7" x14ac:dyDescent="0.25">
      <c r="F68" s="210"/>
      <c r="G68" s="210"/>
    </row>
    <row r="69" spans="1:7" x14ac:dyDescent="0.25">
      <c r="A69" s="210"/>
      <c r="B69" s="210"/>
      <c r="C69" s="210"/>
      <c r="F69" s="210"/>
      <c r="G69" s="210"/>
    </row>
    <row r="70" spans="1:7" x14ac:dyDescent="0.25">
      <c r="A70" s="210"/>
      <c r="B70" s="210"/>
      <c r="C70" s="210"/>
      <c r="F70" s="210"/>
      <c r="G70" s="210"/>
    </row>
    <row r="71" spans="1:7" x14ac:dyDescent="0.25">
      <c r="A71" s="210"/>
      <c r="B71" s="210"/>
      <c r="C71" s="210"/>
      <c r="F71" s="210"/>
      <c r="G71" s="210"/>
    </row>
    <row r="72" spans="1:7" x14ac:dyDescent="0.25">
      <c r="A72" s="210"/>
      <c r="B72" s="210"/>
      <c r="C72" s="210"/>
      <c r="F72" s="210"/>
      <c r="G72" s="210"/>
    </row>
    <row r="73" spans="1:7" x14ac:dyDescent="0.25">
      <c r="A73" s="210"/>
      <c r="B73" s="210"/>
      <c r="C73" s="210"/>
      <c r="F73" s="210"/>
      <c r="G73" s="210"/>
    </row>
    <row r="74" spans="1:7" x14ac:dyDescent="0.25">
      <c r="A74" s="210"/>
      <c r="B74" s="210"/>
      <c r="C74" s="210"/>
      <c r="F74" s="210"/>
      <c r="G74" s="210"/>
    </row>
    <row r="75" spans="1:7" x14ac:dyDescent="0.25">
      <c r="A75" s="210"/>
      <c r="B75" s="210"/>
      <c r="C75" s="210"/>
      <c r="F75" s="210"/>
      <c r="G75" s="210"/>
    </row>
    <row r="76" spans="1:7" x14ac:dyDescent="0.25">
      <c r="A76" s="210"/>
      <c r="B76" s="210"/>
      <c r="C76" s="210"/>
      <c r="F76" s="210"/>
      <c r="G76" s="210"/>
    </row>
    <row r="77" spans="1:7" x14ac:dyDescent="0.25">
      <c r="A77" s="210"/>
      <c r="B77" s="210"/>
      <c r="C77" s="210"/>
      <c r="F77" s="210"/>
      <c r="G77" s="210"/>
    </row>
    <row r="78" spans="1:7" x14ac:dyDescent="0.25">
      <c r="A78" s="210"/>
      <c r="B78" s="210"/>
      <c r="C78" s="210"/>
      <c r="F78" s="210"/>
      <c r="G78" s="210"/>
    </row>
    <row r="79" spans="1:7" x14ac:dyDescent="0.25">
      <c r="A79" s="210"/>
      <c r="B79" s="210"/>
      <c r="C79" s="210"/>
      <c r="F79" s="210"/>
      <c r="G79" s="210"/>
    </row>
    <row r="80" spans="1:7" x14ac:dyDescent="0.25">
      <c r="A80" s="210"/>
      <c r="B80" s="210"/>
      <c r="C80" s="210"/>
      <c r="F80" s="210"/>
      <c r="G80" s="210"/>
    </row>
    <row r="81" spans="1:7" x14ac:dyDescent="0.25">
      <c r="A81" s="210"/>
      <c r="B81" s="210"/>
      <c r="C81" s="210"/>
      <c r="F81" s="210"/>
      <c r="G81" s="210"/>
    </row>
    <row r="82" spans="1:7" x14ac:dyDescent="0.25">
      <c r="A82" s="210"/>
      <c r="B82" s="210"/>
      <c r="C82" s="210"/>
      <c r="F82" s="210"/>
      <c r="G82" s="210"/>
    </row>
    <row r="83" spans="1:7" x14ac:dyDescent="0.25">
      <c r="A83" s="210"/>
      <c r="B83" s="210"/>
      <c r="C83" s="210"/>
      <c r="F83" s="210"/>
      <c r="G83" s="210"/>
    </row>
    <row r="84" spans="1:7" x14ac:dyDescent="0.25">
      <c r="A84" s="210"/>
      <c r="B84" s="210"/>
      <c r="C84" s="210"/>
      <c r="F84" s="210"/>
      <c r="G84" s="210"/>
    </row>
    <row r="85" spans="1:7" x14ac:dyDescent="0.25">
      <c r="A85" s="210"/>
      <c r="B85" s="210"/>
      <c r="C85" s="210"/>
      <c r="F85" s="210"/>
      <c r="G85" s="210"/>
    </row>
    <row r="86" spans="1:7" x14ac:dyDescent="0.25">
      <c r="A86" s="210"/>
      <c r="B86" s="210"/>
      <c r="C86" s="210"/>
      <c r="F86" s="210"/>
      <c r="G86" s="210"/>
    </row>
    <row r="87" spans="1:7" x14ac:dyDescent="0.25">
      <c r="A87" s="210"/>
      <c r="B87" s="210"/>
      <c r="C87" s="210"/>
      <c r="F87" s="210"/>
      <c r="G87" s="210"/>
    </row>
    <row r="88" spans="1:7" x14ac:dyDescent="0.25">
      <c r="A88" s="210"/>
      <c r="B88" s="210"/>
      <c r="C88" s="210"/>
      <c r="F88" s="210"/>
      <c r="G88" s="210"/>
    </row>
    <row r="89" spans="1:7" x14ac:dyDescent="0.25">
      <c r="A89" s="210"/>
      <c r="B89" s="210"/>
      <c r="C89" s="210"/>
      <c r="F89" s="210"/>
      <c r="G89" s="210"/>
    </row>
    <row r="90" spans="1:7" x14ac:dyDescent="0.25">
      <c r="A90" s="210"/>
      <c r="B90" s="210"/>
      <c r="C90" s="210"/>
      <c r="F90" s="210"/>
      <c r="G90" s="210"/>
    </row>
    <row r="91" spans="1:7" x14ac:dyDescent="0.25">
      <c r="A91" s="210"/>
      <c r="B91" s="210"/>
      <c r="C91" s="210"/>
      <c r="F91" s="210"/>
      <c r="G91" s="210"/>
    </row>
    <row r="92" spans="1:7" x14ac:dyDescent="0.25">
      <c r="A92" s="210"/>
      <c r="B92" s="210"/>
      <c r="C92" s="210"/>
      <c r="F92" s="210"/>
      <c r="G92" s="210"/>
    </row>
    <row r="93" spans="1:7" x14ac:dyDescent="0.25">
      <c r="A93" s="210"/>
      <c r="B93" s="210"/>
      <c r="C93" s="210"/>
      <c r="F93" s="210"/>
      <c r="G93" s="210"/>
    </row>
    <row r="94" spans="1:7" x14ac:dyDescent="0.25">
      <c r="A94" s="210"/>
      <c r="B94" s="210"/>
      <c r="C94" s="210"/>
      <c r="F94" s="210"/>
      <c r="G94" s="210"/>
    </row>
    <row r="95" spans="1:7" x14ac:dyDescent="0.25">
      <c r="A95" s="210"/>
      <c r="B95" s="210"/>
      <c r="C95" s="210"/>
      <c r="F95" s="210"/>
      <c r="G95" s="210"/>
    </row>
    <row r="96" spans="1:7" x14ac:dyDescent="0.25">
      <c r="A96" s="210"/>
      <c r="B96" s="210"/>
      <c r="C96" s="210"/>
      <c r="F96" s="210"/>
      <c r="G96" s="210"/>
    </row>
    <row r="97" spans="1:7" x14ac:dyDescent="0.25">
      <c r="A97" s="210"/>
      <c r="B97" s="210"/>
      <c r="C97" s="210"/>
      <c r="F97" s="210"/>
      <c r="G97" s="210"/>
    </row>
    <row r="98" spans="1:7" x14ac:dyDescent="0.25">
      <c r="A98" s="210"/>
      <c r="B98" s="210"/>
      <c r="C98" s="210"/>
      <c r="F98" s="210"/>
      <c r="G98" s="210"/>
    </row>
    <row r="99" spans="1:7" x14ac:dyDescent="0.25">
      <c r="A99" s="210"/>
      <c r="B99" s="210"/>
      <c r="C99" s="210"/>
      <c r="F99" s="210"/>
      <c r="G99" s="210"/>
    </row>
    <row r="100" spans="1:7" x14ac:dyDescent="0.25">
      <c r="A100" s="210"/>
      <c r="B100" s="210"/>
      <c r="C100" s="210"/>
      <c r="F100" s="210"/>
      <c r="G100" s="210"/>
    </row>
    <row r="101" spans="1:7" x14ac:dyDescent="0.25">
      <c r="A101" s="210"/>
      <c r="B101" s="210"/>
      <c r="C101" s="210"/>
      <c r="F101" s="210"/>
      <c r="G101" s="210"/>
    </row>
    <row r="102" spans="1:7" x14ac:dyDescent="0.25">
      <c r="A102" s="210"/>
      <c r="B102" s="210"/>
      <c r="C102" s="210"/>
      <c r="F102" s="210"/>
      <c r="G102" s="210"/>
    </row>
    <row r="103" spans="1:7" x14ac:dyDescent="0.25">
      <c r="A103" s="210"/>
      <c r="B103" s="210"/>
      <c r="C103" s="210"/>
      <c r="F103" s="210"/>
      <c r="G103" s="210"/>
    </row>
    <row r="104" spans="1:7" x14ac:dyDescent="0.25">
      <c r="A104" s="210"/>
      <c r="B104" s="210"/>
      <c r="C104" s="210"/>
      <c r="F104" s="210"/>
      <c r="G104" s="210"/>
    </row>
    <row r="105" spans="1:7" x14ac:dyDescent="0.25">
      <c r="A105" s="210"/>
      <c r="B105" s="210"/>
      <c r="C105" s="210"/>
      <c r="F105" s="210"/>
      <c r="G105" s="210"/>
    </row>
    <row r="106" spans="1:7" x14ac:dyDescent="0.25">
      <c r="A106" s="210"/>
      <c r="B106" s="210"/>
      <c r="C106" s="210"/>
      <c r="F106" s="210"/>
      <c r="G106" s="210"/>
    </row>
    <row r="107" spans="1:7" x14ac:dyDescent="0.25">
      <c r="A107" s="210"/>
      <c r="B107" s="210"/>
      <c r="C107" s="210"/>
      <c r="F107" s="210"/>
      <c r="G107" s="210"/>
    </row>
    <row r="108" spans="1:7" x14ac:dyDescent="0.25">
      <c r="A108" s="210"/>
      <c r="B108" s="210"/>
      <c r="C108" s="210"/>
      <c r="F108" s="210"/>
      <c r="G108" s="210"/>
    </row>
    <row r="109" spans="1:7" x14ac:dyDescent="0.25">
      <c r="A109" s="210"/>
      <c r="B109" s="210"/>
      <c r="C109" s="210"/>
      <c r="F109" s="210"/>
      <c r="G109" s="210"/>
    </row>
    <row r="110" spans="1:7" x14ac:dyDescent="0.25">
      <c r="A110" s="210"/>
      <c r="B110" s="210"/>
      <c r="C110" s="210"/>
      <c r="F110" s="210"/>
      <c r="G110" s="210"/>
    </row>
    <row r="111" spans="1:7" x14ac:dyDescent="0.25">
      <c r="A111" s="210"/>
      <c r="B111" s="210"/>
      <c r="C111" s="210"/>
      <c r="F111" s="210"/>
      <c r="G111" s="210"/>
    </row>
    <row r="112" spans="1:7" x14ac:dyDescent="0.25">
      <c r="A112" s="210"/>
      <c r="B112" s="210"/>
      <c r="C112" s="210"/>
      <c r="F112" s="210"/>
      <c r="G112" s="210"/>
    </row>
    <row r="113" spans="1:7" x14ac:dyDescent="0.25">
      <c r="A113" s="210"/>
      <c r="B113" s="210"/>
      <c r="C113" s="210"/>
      <c r="F113" s="210"/>
      <c r="G113" s="210"/>
    </row>
    <row r="114" spans="1:7" x14ac:dyDescent="0.25">
      <c r="A114" s="210"/>
      <c r="B114" s="210"/>
      <c r="C114" s="210"/>
      <c r="F114" s="210"/>
      <c r="G114" s="210"/>
    </row>
    <row r="115" spans="1:7" x14ac:dyDescent="0.25">
      <c r="A115" s="210"/>
      <c r="B115" s="210"/>
      <c r="C115" s="210"/>
      <c r="F115" s="210"/>
      <c r="G115" s="210"/>
    </row>
    <row r="116" spans="1:7" x14ac:dyDescent="0.25">
      <c r="A116" s="210"/>
      <c r="B116" s="210"/>
      <c r="C116" s="210"/>
      <c r="F116" s="210"/>
      <c r="G116" s="210"/>
    </row>
    <row r="117" spans="1:7" x14ac:dyDescent="0.25">
      <c r="A117" s="210"/>
      <c r="B117" s="210"/>
      <c r="C117" s="210"/>
      <c r="F117" s="210"/>
      <c r="G117" s="210"/>
    </row>
    <row r="118" spans="1:7" x14ac:dyDescent="0.25">
      <c r="A118" s="210"/>
      <c r="B118" s="210"/>
      <c r="C118" s="210"/>
      <c r="F118" s="210"/>
      <c r="G118" s="210"/>
    </row>
    <row r="119" spans="1:7" x14ac:dyDescent="0.25">
      <c r="A119" s="210"/>
      <c r="B119" s="210"/>
      <c r="C119" s="210"/>
      <c r="F119" s="210"/>
      <c r="G119" s="210"/>
    </row>
    <row r="120" spans="1:7" x14ac:dyDescent="0.25">
      <c r="A120" s="210"/>
      <c r="B120" s="210"/>
      <c r="C120" s="210"/>
      <c r="F120" s="210"/>
      <c r="G120" s="210"/>
    </row>
    <row r="121" spans="1:7" x14ac:dyDescent="0.25">
      <c r="A121" s="210"/>
      <c r="B121" s="210"/>
      <c r="C121" s="210"/>
      <c r="F121" s="210"/>
      <c r="G121" s="210"/>
    </row>
    <row r="122" spans="1:7" x14ac:dyDescent="0.25">
      <c r="A122" s="210"/>
      <c r="B122" s="210"/>
      <c r="C122" s="210"/>
      <c r="F122" s="210"/>
      <c r="G122" s="210"/>
    </row>
    <row r="123" spans="1:7" x14ac:dyDescent="0.25">
      <c r="A123" s="210"/>
      <c r="B123" s="210"/>
      <c r="C123" s="210"/>
      <c r="F123" s="210"/>
      <c r="G123" s="210"/>
    </row>
    <row r="124" spans="1:7" x14ac:dyDescent="0.25">
      <c r="A124" s="210"/>
      <c r="B124" s="210"/>
      <c r="C124" s="210"/>
      <c r="F124" s="210"/>
      <c r="G124" s="210"/>
    </row>
    <row r="125" spans="1:7" x14ac:dyDescent="0.25">
      <c r="A125" s="210"/>
      <c r="B125" s="210"/>
      <c r="C125" s="210"/>
      <c r="F125" s="210"/>
      <c r="G125" s="210"/>
    </row>
    <row r="126" spans="1:7" x14ac:dyDescent="0.25">
      <c r="A126" s="210"/>
      <c r="B126" s="210"/>
      <c r="C126" s="210"/>
      <c r="F126" s="210"/>
      <c r="G126" s="210"/>
    </row>
    <row r="127" spans="1:7" x14ac:dyDescent="0.25">
      <c r="A127" s="210"/>
      <c r="B127" s="210"/>
      <c r="C127" s="210"/>
      <c r="F127" s="210"/>
      <c r="G127" s="210"/>
    </row>
    <row r="128" spans="1:7" x14ac:dyDescent="0.25">
      <c r="A128" s="210"/>
      <c r="B128" s="210"/>
      <c r="C128" s="210"/>
      <c r="F128" s="210"/>
      <c r="G128" s="210"/>
    </row>
    <row r="129" spans="6:7" x14ac:dyDescent="0.25">
      <c r="F129" s="210"/>
      <c r="G129" s="210"/>
    </row>
    <row r="130" spans="6:7" x14ac:dyDescent="0.25">
      <c r="F130" s="210"/>
      <c r="G130" s="210"/>
    </row>
    <row r="131" spans="6:7" x14ac:dyDescent="0.25">
      <c r="F131" s="210"/>
      <c r="G131" s="210"/>
    </row>
    <row r="132" spans="6:7" x14ac:dyDescent="0.25">
      <c r="F132" s="210"/>
      <c r="G132" s="210"/>
    </row>
    <row r="133" spans="6:7" x14ac:dyDescent="0.25">
      <c r="F133" s="210"/>
      <c r="G133" s="210"/>
    </row>
    <row r="134" spans="6:7" x14ac:dyDescent="0.25">
      <c r="F134" s="210"/>
      <c r="G134" s="210"/>
    </row>
    <row r="135" spans="6:7" x14ac:dyDescent="0.25">
      <c r="F135" s="210"/>
      <c r="G135" s="210"/>
    </row>
    <row r="136" spans="6:7" x14ac:dyDescent="0.25">
      <c r="F136" s="210"/>
      <c r="G136" s="210"/>
    </row>
    <row r="137" spans="6:7" x14ac:dyDescent="0.25">
      <c r="F137" s="210"/>
      <c r="G137" s="210"/>
    </row>
    <row r="138" spans="6:7" x14ac:dyDescent="0.25">
      <c r="F138" s="210"/>
      <c r="G138" s="210"/>
    </row>
    <row r="139" spans="6:7" x14ac:dyDescent="0.25">
      <c r="F139" s="210"/>
      <c r="G139" s="210"/>
    </row>
    <row r="140" spans="6:7" x14ac:dyDescent="0.25">
      <c r="F140" s="210"/>
      <c r="G140" s="210"/>
    </row>
    <row r="141" spans="6:7" x14ac:dyDescent="0.25">
      <c r="F141" s="210"/>
      <c r="G141" s="210"/>
    </row>
    <row r="142" spans="6:7" x14ac:dyDescent="0.25">
      <c r="F142" s="210"/>
      <c r="G142" s="210"/>
    </row>
    <row r="143" spans="6:7" x14ac:dyDescent="0.25">
      <c r="F143" s="210"/>
      <c r="G143" s="210"/>
    </row>
    <row r="144" spans="6:7" x14ac:dyDescent="0.25">
      <c r="F144" s="210"/>
      <c r="G144" s="210"/>
    </row>
    <row r="145" spans="6:7" x14ac:dyDescent="0.25">
      <c r="F145" s="210"/>
      <c r="G145" s="210"/>
    </row>
    <row r="146" spans="6:7" x14ac:dyDescent="0.25">
      <c r="F146" s="210"/>
      <c r="G146" s="210"/>
    </row>
    <row r="147" spans="6:7" x14ac:dyDescent="0.25">
      <c r="F147" s="210"/>
      <c r="G147" s="210"/>
    </row>
    <row r="148" spans="6:7" x14ac:dyDescent="0.25">
      <c r="F148" s="210"/>
      <c r="G148" s="210"/>
    </row>
    <row r="149" spans="6:7" x14ac:dyDescent="0.25">
      <c r="F149" s="210"/>
      <c r="G149" s="210"/>
    </row>
    <row r="150" spans="6:7" x14ac:dyDescent="0.25">
      <c r="F150" s="210"/>
      <c r="G150" s="210"/>
    </row>
    <row r="151" spans="6:7" x14ac:dyDescent="0.25">
      <c r="F151" s="210"/>
      <c r="G151" s="210"/>
    </row>
    <row r="152" spans="6:7" x14ac:dyDescent="0.25">
      <c r="F152" s="210"/>
      <c r="G152" s="210"/>
    </row>
    <row r="153" spans="6:7" x14ac:dyDescent="0.25">
      <c r="F153" s="210"/>
      <c r="G153" s="210"/>
    </row>
    <row r="154" spans="6:7" x14ac:dyDescent="0.25">
      <c r="F154" s="210"/>
      <c r="G154" s="210"/>
    </row>
    <row r="155" spans="6:7" x14ac:dyDescent="0.25">
      <c r="F155" s="210"/>
      <c r="G155" s="210"/>
    </row>
    <row r="156" spans="6:7" x14ac:dyDescent="0.25">
      <c r="F156" s="210"/>
      <c r="G156" s="210"/>
    </row>
    <row r="157" spans="6:7" x14ac:dyDescent="0.25">
      <c r="F157" s="210"/>
      <c r="G157" s="210"/>
    </row>
    <row r="158" spans="6:7" x14ac:dyDescent="0.25">
      <c r="F158" s="210"/>
      <c r="G158" s="210"/>
    </row>
    <row r="159" spans="6:7" x14ac:dyDescent="0.25">
      <c r="F159" s="210"/>
      <c r="G159" s="210"/>
    </row>
    <row r="160" spans="6:7" x14ac:dyDescent="0.25">
      <c r="F160" s="210"/>
      <c r="G160" s="210"/>
    </row>
    <row r="161" spans="6:7" x14ac:dyDescent="0.25">
      <c r="F161" s="210"/>
      <c r="G161" s="210"/>
    </row>
    <row r="162" spans="6:7" x14ac:dyDescent="0.25">
      <c r="F162" s="210"/>
      <c r="G162" s="210"/>
    </row>
    <row r="163" spans="6:7" x14ac:dyDescent="0.25">
      <c r="F163" s="210"/>
      <c r="G163" s="210"/>
    </row>
    <row r="164" spans="6:7" x14ac:dyDescent="0.25">
      <c r="F164" s="210"/>
      <c r="G164" s="210"/>
    </row>
    <row r="165" spans="6:7" x14ac:dyDescent="0.25">
      <c r="F165" s="210"/>
      <c r="G165" s="210"/>
    </row>
    <row r="166" spans="6:7" x14ac:dyDescent="0.25">
      <c r="F166" s="210"/>
      <c r="G166" s="210"/>
    </row>
    <row r="167" spans="6:7" x14ac:dyDescent="0.25">
      <c r="F167" s="210"/>
      <c r="G167" s="210"/>
    </row>
    <row r="168" spans="6:7" x14ac:dyDescent="0.25">
      <c r="F168" s="210"/>
      <c r="G168" s="210"/>
    </row>
    <row r="169" spans="6:7" x14ac:dyDescent="0.25">
      <c r="F169" s="210"/>
      <c r="G169" s="210"/>
    </row>
    <row r="170" spans="6:7" x14ac:dyDescent="0.25">
      <c r="F170" s="210"/>
      <c r="G170" s="210"/>
    </row>
    <row r="171" spans="6:7" x14ac:dyDescent="0.25">
      <c r="F171" s="210"/>
      <c r="G171" s="210"/>
    </row>
    <row r="172" spans="6:7" x14ac:dyDescent="0.25">
      <c r="F172" s="210"/>
      <c r="G172" s="210"/>
    </row>
    <row r="173" spans="6:7" x14ac:dyDescent="0.25">
      <c r="F173" s="210"/>
      <c r="G173" s="210"/>
    </row>
    <row r="174" spans="6:7" x14ac:dyDescent="0.25">
      <c r="F174" s="210"/>
      <c r="G174" s="210"/>
    </row>
    <row r="175" spans="6:7" x14ac:dyDescent="0.25">
      <c r="F175" s="210"/>
      <c r="G175" s="210"/>
    </row>
    <row r="176" spans="6:7" x14ac:dyDescent="0.25">
      <c r="F176" s="210"/>
      <c r="G176" s="210"/>
    </row>
    <row r="177" spans="6:7" x14ac:dyDescent="0.25">
      <c r="F177" s="210"/>
      <c r="G177" s="210"/>
    </row>
    <row r="178" spans="6:7" x14ac:dyDescent="0.25">
      <c r="F178" s="210"/>
      <c r="G178" s="210"/>
    </row>
    <row r="179" spans="6:7" x14ac:dyDescent="0.25">
      <c r="F179" s="210"/>
      <c r="G179" s="210"/>
    </row>
    <row r="180" spans="6:7" x14ac:dyDescent="0.25">
      <c r="F180" s="210"/>
      <c r="G180" s="210"/>
    </row>
    <row r="181" spans="6:7" x14ac:dyDescent="0.25">
      <c r="F181" s="210"/>
      <c r="G181" s="210"/>
    </row>
    <row r="182" spans="6:7" x14ac:dyDescent="0.25">
      <c r="F182" s="210"/>
      <c r="G182" s="210"/>
    </row>
    <row r="183" spans="6:7" x14ac:dyDescent="0.25">
      <c r="F183" s="210"/>
      <c r="G183" s="210"/>
    </row>
    <row r="184" spans="6:7" x14ac:dyDescent="0.25">
      <c r="F184" s="210"/>
      <c r="G184" s="210"/>
    </row>
    <row r="185" spans="6:7" x14ac:dyDescent="0.25">
      <c r="F185" s="210"/>
      <c r="G185" s="210"/>
    </row>
    <row r="186" spans="6:7" x14ac:dyDescent="0.25">
      <c r="F186" s="210"/>
      <c r="G186" s="210"/>
    </row>
    <row r="187" spans="6:7" x14ac:dyDescent="0.25">
      <c r="F187" s="210"/>
      <c r="G187" s="210"/>
    </row>
    <row r="188" spans="6:7" x14ac:dyDescent="0.25">
      <c r="F188" s="210"/>
      <c r="G188" s="210"/>
    </row>
    <row r="189" spans="6:7" x14ac:dyDescent="0.25">
      <c r="F189" s="210"/>
      <c r="G189" s="210"/>
    </row>
    <row r="190" spans="6:7" x14ac:dyDescent="0.25">
      <c r="F190" s="210"/>
      <c r="G190" s="210"/>
    </row>
    <row r="191" spans="6:7" x14ac:dyDescent="0.25">
      <c r="F191" s="210"/>
      <c r="G191" s="210"/>
    </row>
    <row r="192" spans="6:7" x14ac:dyDescent="0.25">
      <c r="F192" s="210"/>
      <c r="G192" s="210"/>
    </row>
    <row r="193" spans="6:7" x14ac:dyDescent="0.25">
      <c r="F193" s="210"/>
      <c r="G193" s="210"/>
    </row>
    <row r="194" spans="6:7" x14ac:dyDescent="0.25">
      <c r="F194" s="210"/>
      <c r="G194" s="210"/>
    </row>
    <row r="195" spans="6:7" x14ac:dyDescent="0.25">
      <c r="F195" s="210"/>
      <c r="G195" s="210"/>
    </row>
    <row r="196" spans="6:7" x14ac:dyDescent="0.25">
      <c r="F196" s="210"/>
      <c r="G196" s="210"/>
    </row>
    <row r="197" spans="6:7" x14ac:dyDescent="0.25">
      <c r="F197" s="210"/>
      <c r="G197" s="210"/>
    </row>
    <row r="198" spans="6:7" x14ac:dyDescent="0.25">
      <c r="F198" s="210"/>
      <c r="G198" s="210"/>
    </row>
    <row r="199" spans="6:7" x14ac:dyDescent="0.25">
      <c r="F199" s="210"/>
      <c r="G199" s="210"/>
    </row>
    <row r="200" spans="6:7" x14ac:dyDescent="0.25">
      <c r="F200" s="210"/>
      <c r="G200" s="210"/>
    </row>
    <row r="201" spans="6:7" x14ac:dyDescent="0.25">
      <c r="F201" s="210"/>
      <c r="G201" s="210"/>
    </row>
    <row r="202" spans="6:7" x14ac:dyDescent="0.25">
      <c r="F202" s="210"/>
      <c r="G202" s="210"/>
    </row>
    <row r="203" spans="6:7" x14ac:dyDescent="0.25">
      <c r="F203" s="210"/>
      <c r="G203" s="210"/>
    </row>
    <row r="204" spans="6:7" x14ac:dyDescent="0.25">
      <c r="F204" s="210"/>
      <c r="G204" s="210"/>
    </row>
    <row r="205" spans="6:7" x14ac:dyDescent="0.25">
      <c r="F205" s="210"/>
      <c r="G205" s="210"/>
    </row>
    <row r="206" spans="6:7" x14ac:dyDescent="0.25">
      <c r="F206" s="210"/>
      <c r="G206" s="210"/>
    </row>
    <row r="207" spans="6:7" x14ac:dyDescent="0.25">
      <c r="F207" s="210"/>
      <c r="G207" s="210"/>
    </row>
    <row r="208" spans="6:7" x14ac:dyDescent="0.25">
      <c r="F208" s="210"/>
      <c r="G208" s="210"/>
    </row>
    <row r="209" spans="6:7" x14ac:dyDescent="0.25">
      <c r="F209" s="210"/>
      <c r="G209" s="210"/>
    </row>
    <row r="210" spans="6:7" x14ac:dyDescent="0.25">
      <c r="F210" s="210"/>
      <c r="G210" s="210"/>
    </row>
    <row r="211" spans="6:7" x14ac:dyDescent="0.25">
      <c r="F211" s="210"/>
      <c r="G211" s="210"/>
    </row>
    <row r="212" spans="6:7" x14ac:dyDescent="0.25">
      <c r="F212" s="210"/>
      <c r="G212" s="210"/>
    </row>
    <row r="213" spans="6:7" x14ac:dyDescent="0.25">
      <c r="F213" s="210"/>
      <c r="G213" s="210"/>
    </row>
    <row r="214" spans="6:7" x14ac:dyDescent="0.25">
      <c r="F214" s="210"/>
      <c r="G214" s="210"/>
    </row>
    <row r="215" spans="6:7" x14ac:dyDescent="0.25">
      <c r="F215" s="210"/>
      <c r="G215" s="210"/>
    </row>
    <row r="216" spans="6:7" x14ac:dyDescent="0.25">
      <c r="F216" s="210"/>
      <c r="G216" s="210"/>
    </row>
    <row r="217" spans="6:7" x14ac:dyDescent="0.25">
      <c r="F217" s="210"/>
      <c r="G217" s="210"/>
    </row>
    <row r="218" spans="6:7" x14ac:dyDescent="0.25">
      <c r="F218" s="210"/>
      <c r="G218" s="210"/>
    </row>
    <row r="219" spans="6:7" x14ac:dyDescent="0.25">
      <c r="F219" s="210"/>
      <c r="G219" s="210"/>
    </row>
    <row r="220" spans="6:7" x14ac:dyDescent="0.25">
      <c r="F220" s="210"/>
      <c r="G220" s="210"/>
    </row>
    <row r="221" spans="6:7" x14ac:dyDescent="0.25">
      <c r="F221" s="210"/>
      <c r="G221" s="210"/>
    </row>
    <row r="222" spans="6:7" x14ac:dyDescent="0.25">
      <c r="F222" s="210"/>
      <c r="G222" s="210"/>
    </row>
    <row r="223" spans="6:7" x14ac:dyDescent="0.25">
      <c r="F223" s="210"/>
      <c r="G223" s="210"/>
    </row>
    <row r="224" spans="6:7" x14ac:dyDescent="0.25">
      <c r="F224" s="210"/>
      <c r="G224" s="210"/>
    </row>
    <row r="225" spans="6:7" x14ac:dyDescent="0.25">
      <c r="F225" s="210"/>
      <c r="G225" s="210"/>
    </row>
    <row r="226" spans="6:7" x14ac:dyDescent="0.25">
      <c r="F226" s="210"/>
      <c r="G226" s="210"/>
    </row>
    <row r="227" spans="6:7" x14ac:dyDescent="0.25">
      <c r="F227" s="210"/>
      <c r="G227" s="210"/>
    </row>
    <row r="228" spans="6:7" x14ac:dyDescent="0.25">
      <c r="F228" s="210"/>
      <c r="G228" s="210"/>
    </row>
    <row r="229" spans="6:7" x14ac:dyDescent="0.25">
      <c r="F229" s="210"/>
      <c r="G229" s="210"/>
    </row>
    <row r="230" spans="6:7" x14ac:dyDescent="0.25">
      <c r="F230" s="210"/>
      <c r="G230" s="210"/>
    </row>
    <row r="231" spans="6:7" x14ac:dyDescent="0.25">
      <c r="F231" s="210"/>
      <c r="G231" s="210"/>
    </row>
    <row r="232" spans="6:7" x14ac:dyDescent="0.25">
      <c r="F232" s="210"/>
      <c r="G232" s="210"/>
    </row>
    <row r="233" spans="6:7" x14ac:dyDescent="0.25">
      <c r="F233" s="210"/>
      <c r="G233" s="210"/>
    </row>
    <row r="234" spans="6:7" x14ac:dyDescent="0.25">
      <c r="F234" s="210"/>
      <c r="G234" s="210"/>
    </row>
    <row r="235" spans="6:7" x14ac:dyDescent="0.25">
      <c r="F235" s="210"/>
      <c r="G235" s="210"/>
    </row>
    <row r="236" spans="6:7" x14ac:dyDescent="0.25">
      <c r="F236" s="210"/>
      <c r="G236" s="210"/>
    </row>
    <row r="237" spans="6:7" x14ac:dyDescent="0.25">
      <c r="F237" s="210"/>
      <c r="G237" s="210"/>
    </row>
    <row r="238" spans="6:7" x14ac:dyDescent="0.25">
      <c r="F238" s="210"/>
      <c r="G238" s="210"/>
    </row>
    <row r="239" spans="6:7" x14ac:dyDescent="0.25">
      <c r="F239" s="210"/>
      <c r="G239" s="210"/>
    </row>
    <row r="240" spans="6:7" x14ac:dyDescent="0.25">
      <c r="F240" s="210"/>
      <c r="G240" s="210"/>
    </row>
    <row r="241" spans="6:7" x14ac:dyDescent="0.25">
      <c r="F241" s="210"/>
      <c r="G241" s="210"/>
    </row>
    <row r="242" spans="6:7" x14ac:dyDescent="0.25">
      <c r="F242" s="210"/>
      <c r="G242" s="210"/>
    </row>
    <row r="243" spans="6:7" x14ac:dyDescent="0.25">
      <c r="F243" s="210"/>
      <c r="G243" s="210"/>
    </row>
    <row r="244" spans="6:7" x14ac:dyDescent="0.25">
      <c r="F244" s="210"/>
      <c r="G244" s="210"/>
    </row>
    <row r="245" spans="6:7" x14ac:dyDescent="0.25">
      <c r="F245" s="210"/>
      <c r="G245" s="210"/>
    </row>
    <row r="246" spans="6:7" x14ac:dyDescent="0.25">
      <c r="F246" s="210"/>
      <c r="G246" s="210"/>
    </row>
    <row r="247" spans="6:7" x14ac:dyDescent="0.25">
      <c r="F247" s="210"/>
      <c r="G247" s="210"/>
    </row>
    <row r="248" spans="6:7" x14ac:dyDescent="0.25">
      <c r="F248" s="210"/>
      <c r="G248" s="210"/>
    </row>
    <row r="249" spans="6:7" x14ac:dyDescent="0.25">
      <c r="F249" s="210"/>
      <c r="G249" s="210"/>
    </row>
    <row r="250" spans="6:7" x14ac:dyDescent="0.25">
      <c r="F250" s="210"/>
      <c r="G250" s="210"/>
    </row>
    <row r="251" spans="6:7" x14ac:dyDescent="0.25">
      <c r="F251" s="210"/>
      <c r="G251" s="210"/>
    </row>
    <row r="252" spans="6:7" x14ac:dyDescent="0.25">
      <c r="F252" s="210"/>
      <c r="G252" s="210"/>
    </row>
    <row r="253" spans="6:7" x14ac:dyDescent="0.25">
      <c r="F253" s="210"/>
      <c r="G253" s="210"/>
    </row>
    <row r="254" spans="6:7" x14ac:dyDescent="0.25">
      <c r="F254" s="210"/>
      <c r="G254" s="210"/>
    </row>
    <row r="255" spans="6:7" x14ac:dyDescent="0.25">
      <c r="F255" s="210"/>
      <c r="G255" s="210"/>
    </row>
    <row r="256" spans="6:7" x14ac:dyDescent="0.25">
      <c r="F256" s="210"/>
      <c r="G256" s="210"/>
    </row>
    <row r="257" spans="6:7" x14ac:dyDescent="0.25">
      <c r="F257" s="210"/>
      <c r="G257" s="210"/>
    </row>
    <row r="258" spans="6:7" x14ac:dyDescent="0.25">
      <c r="F258" s="210"/>
      <c r="G258" s="210"/>
    </row>
    <row r="259" spans="6:7" x14ac:dyDescent="0.25">
      <c r="F259" s="210"/>
      <c r="G259" s="210"/>
    </row>
    <row r="260" spans="6:7" x14ac:dyDescent="0.25">
      <c r="F260" s="210"/>
      <c r="G260" s="210"/>
    </row>
    <row r="261" spans="6:7" x14ac:dyDescent="0.25">
      <c r="F261" s="210"/>
      <c r="G261" s="210"/>
    </row>
    <row r="262" spans="6:7" x14ac:dyDescent="0.25">
      <c r="F262" s="210"/>
      <c r="G262" s="210"/>
    </row>
    <row r="263" spans="6:7" x14ac:dyDescent="0.25">
      <c r="F263" s="210"/>
      <c r="G263" s="210"/>
    </row>
    <row r="264" spans="6:7" x14ac:dyDescent="0.25">
      <c r="F264" s="210"/>
      <c r="G264" s="210"/>
    </row>
    <row r="265" spans="6:7" x14ac:dyDescent="0.25">
      <c r="F265" s="210"/>
      <c r="G265" s="210"/>
    </row>
    <row r="266" spans="6:7" x14ac:dyDescent="0.25">
      <c r="F266" s="210"/>
      <c r="G266" s="210"/>
    </row>
    <row r="267" spans="6:7" x14ac:dyDescent="0.25">
      <c r="F267" s="210"/>
      <c r="G267" s="210"/>
    </row>
    <row r="268" spans="6:7" x14ac:dyDescent="0.25">
      <c r="F268" s="210"/>
      <c r="G268" s="210"/>
    </row>
    <row r="269" spans="6:7" x14ac:dyDescent="0.25">
      <c r="F269" s="210"/>
      <c r="G269" s="210"/>
    </row>
    <row r="270" spans="6:7" x14ac:dyDescent="0.25">
      <c r="F270" s="210"/>
      <c r="G270" s="210"/>
    </row>
    <row r="271" spans="6:7" x14ac:dyDescent="0.25">
      <c r="F271" s="210"/>
      <c r="G271" s="210"/>
    </row>
    <row r="272" spans="6:7" x14ac:dyDescent="0.25">
      <c r="F272" s="210"/>
      <c r="G272" s="210"/>
    </row>
    <row r="273" spans="6:7" x14ac:dyDescent="0.25">
      <c r="F273" s="210"/>
      <c r="G273" s="210"/>
    </row>
    <row r="274" spans="6:7" x14ac:dyDescent="0.25">
      <c r="F274" s="210"/>
      <c r="G274" s="210"/>
    </row>
    <row r="275" spans="6:7" x14ac:dyDescent="0.25">
      <c r="F275" s="210"/>
      <c r="G275" s="210"/>
    </row>
    <row r="276" spans="6:7" x14ac:dyDescent="0.25">
      <c r="F276" s="210"/>
      <c r="G276" s="210"/>
    </row>
    <row r="277" spans="6:7" x14ac:dyDescent="0.25">
      <c r="F277" s="210"/>
      <c r="G277" s="210"/>
    </row>
    <row r="278" spans="6:7" x14ac:dyDescent="0.25">
      <c r="F278" s="210"/>
      <c r="G278" s="210"/>
    </row>
    <row r="279" spans="6:7" x14ac:dyDescent="0.25">
      <c r="F279" s="210"/>
      <c r="G279" s="210"/>
    </row>
    <row r="280" spans="6:7" x14ac:dyDescent="0.25">
      <c r="F280" s="210"/>
      <c r="G280" s="210"/>
    </row>
    <row r="281" spans="6:7" x14ac:dyDescent="0.25">
      <c r="F281" s="210"/>
      <c r="G281" s="210"/>
    </row>
    <row r="282" spans="6:7" x14ac:dyDescent="0.25">
      <c r="F282" s="210"/>
      <c r="G282" s="210"/>
    </row>
    <row r="283" spans="6:7" x14ac:dyDescent="0.25">
      <c r="F283" s="210"/>
      <c r="G283" s="210"/>
    </row>
    <row r="284" spans="6:7" x14ac:dyDescent="0.25">
      <c r="F284" s="210"/>
      <c r="G284" s="210"/>
    </row>
    <row r="285" spans="6:7" x14ac:dyDescent="0.25">
      <c r="F285" s="210"/>
      <c r="G285" s="210"/>
    </row>
    <row r="286" spans="6:7" x14ac:dyDescent="0.25">
      <c r="F286" s="210"/>
      <c r="G286" s="210"/>
    </row>
    <row r="287" spans="6:7" x14ac:dyDescent="0.25">
      <c r="F287" s="210"/>
      <c r="G287" s="210"/>
    </row>
    <row r="288" spans="6:7" x14ac:dyDescent="0.25">
      <c r="F288" s="210"/>
      <c r="G288" s="210"/>
    </row>
    <row r="289" spans="6:7" x14ac:dyDescent="0.25">
      <c r="F289" s="210"/>
      <c r="G289" s="210"/>
    </row>
    <row r="290" spans="6:7" x14ac:dyDescent="0.25">
      <c r="F290" s="210"/>
      <c r="G290" s="210"/>
    </row>
    <row r="291" spans="6:7" x14ac:dyDescent="0.25">
      <c r="F291" s="210"/>
      <c r="G291" s="210"/>
    </row>
    <row r="292" spans="6:7" x14ac:dyDescent="0.25">
      <c r="F292" s="210"/>
      <c r="G292" s="210"/>
    </row>
    <row r="293" spans="6:7" x14ac:dyDescent="0.25">
      <c r="F293" s="210"/>
      <c r="G293" s="210"/>
    </row>
    <row r="294" spans="6:7" x14ac:dyDescent="0.25">
      <c r="F294" s="210"/>
      <c r="G294" s="210"/>
    </row>
    <row r="295" spans="6:7" x14ac:dyDescent="0.25">
      <c r="F295" s="210"/>
      <c r="G295" s="210"/>
    </row>
    <row r="296" spans="6:7" x14ac:dyDescent="0.25">
      <c r="F296" s="210"/>
      <c r="G296" s="210"/>
    </row>
    <row r="297" spans="6:7" x14ac:dyDescent="0.25">
      <c r="F297" s="210"/>
      <c r="G297" s="210"/>
    </row>
    <row r="298" spans="6:7" x14ac:dyDescent="0.25">
      <c r="F298" s="210"/>
      <c r="G298" s="210"/>
    </row>
    <row r="299" spans="6:7" x14ac:dyDescent="0.25">
      <c r="F299" s="210"/>
      <c r="G299" s="210"/>
    </row>
    <row r="300" spans="6:7" x14ac:dyDescent="0.25">
      <c r="F300" s="210"/>
      <c r="G300" s="210"/>
    </row>
    <row r="301" spans="6:7" x14ac:dyDescent="0.25">
      <c r="F301" s="210"/>
      <c r="G301" s="210"/>
    </row>
    <row r="302" spans="6:7" x14ac:dyDescent="0.25">
      <c r="F302" s="210"/>
      <c r="G302" s="210"/>
    </row>
    <row r="303" spans="6:7" x14ac:dyDescent="0.25">
      <c r="F303" s="210"/>
      <c r="G303" s="210"/>
    </row>
    <row r="304" spans="6:7" x14ac:dyDescent="0.25">
      <c r="F304" s="210"/>
      <c r="G304" s="210"/>
    </row>
    <row r="305" spans="6:7" x14ac:dyDescent="0.25">
      <c r="F305" s="210"/>
      <c r="G305" s="210"/>
    </row>
    <row r="306" spans="6:7" x14ac:dyDescent="0.25">
      <c r="F306" s="210"/>
      <c r="G306" s="210"/>
    </row>
    <row r="307" spans="6:7" x14ac:dyDescent="0.25">
      <c r="F307" s="210"/>
      <c r="G307" s="210"/>
    </row>
    <row r="308" spans="6:7" x14ac:dyDescent="0.25">
      <c r="F308" s="210"/>
      <c r="G308" s="210"/>
    </row>
    <row r="309" spans="6:7" x14ac:dyDescent="0.25">
      <c r="F309" s="210"/>
      <c r="G309" s="210"/>
    </row>
    <row r="310" spans="6:7" x14ac:dyDescent="0.25">
      <c r="F310" s="210"/>
      <c r="G310" s="210"/>
    </row>
    <row r="311" spans="6:7" x14ac:dyDescent="0.25">
      <c r="F311" s="210"/>
      <c r="G311" s="210"/>
    </row>
    <row r="312" spans="6:7" x14ac:dyDescent="0.25">
      <c r="F312" s="210"/>
      <c r="G312" s="210"/>
    </row>
    <row r="313" spans="6:7" x14ac:dyDescent="0.25">
      <c r="F313" s="210"/>
      <c r="G313" s="210"/>
    </row>
    <row r="314" spans="6:7" x14ac:dyDescent="0.25">
      <c r="F314" s="210"/>
      <c r="G314" s="210"/>
    </row>
    <row r="315" spans="6:7" x14ac:dyDescent="0.25">
      <c r="F315" s="210"/>
      <c r="G315" s="210"/>
    </row>
    <row r="316" spans="6:7" x14ac:dyDescent="0.25">
      <c r="F316" s="210"/>
      <c r="G316" s="210"/>
    </row>
    <row r="317" spans="6:7" x14ac:dyDescent="0.25">
      <c r="F317" s="210"/>
      <c r="G317" s="210"/>
    </row>
    <row r="318" spans="6:7" x14ac:dyDescent="0.25">
      <c r="F318" s="210"/>
      <c r="G318" s="210"/>
    </row>
    <row r="319" spans="6:7" x14ac:dyDescent="0.25">
      <c r="F319" s="210"/>
      <c r="G319" s="210"/>
    </row>
    <row r="320" spans="6:7" x14ac:dyDescent="0.25">
      <c r="F320" s="210"/>
      <c r="G320" s="210"/>
    </row>
    <row r="321" spans="6:7" x14ac:dyDescent="0.25">
      <c r="F321" s="210"/>
      <c r="G321" s="210"/>
    </row>
    <row r="322" spans="6:7" x14ac:dyDescent="0.25">
      <c r="F322" s="210"/>
      <c r="G322" s="210"/>
    </row>
    <row r="323" spans="6:7" x14ac:dyDescent="0.25">
      <c r="F323" s="210"/>
      <c r="G323" s="210"/>
    </row>
    <row r="324" spans="6:7" x14ac:dyDescent="0.25">
      <c r="F324" s="210"/>
      <c r="G324" s="210"/>
    </row>
    <row r="325" spans="6:7" x14ac:dyDescent="0.25">
      <c r="F325" s="210"/>
      <c r="G325" s="210"/>
    </row>
    <row r="326" spans="6:7" x14ac:dyDescent="0.25">
      <c r="F326" s="210"/>
      <c r="G326" s="210"/>
    </row>
    <row r="327" spans="6:7" x14ac:dyDescent="0.25">
      <c r="F327" s="210"/>
      <c r="G327" s="210"/>
    </row>
    <row r="328" spans="6:7" x14ac:dyDescent="0.25">
      <c r="F328" s="210"/>
      <c r="G328" s="210"/>
    </row>
    <row r="329" spans="6:7" x14ac:dyDescent="0.25">
      <c r="F329" s="210"/>
      <c r="G329" s="210"/>
    </row>
    <row r="330" spans="6:7" x14ac:dyDescent="0.25">
      <c r="F330" s="210"/>
      <c r="G330" s="210"/>
    </row>
    <row r="331" spans="6:7" x14ac:dyDescent="0.25">
      <c r="F331" s="210"/>
      <c r="G331" s="210"/>
    </row>
    <row r="332" spans="6:7" x14ac:dyDescent="0.25">
      <c r="F332" s="210"/>
      <c r="G332" s="210"/>
    </row>
    <row r="333" spans="6:7" x14ac:dyDescent="0.25">
      <c r="F333" s="210"/>
      <c r="G333" s="210"/>
    </row>
    <row r="334" spans="6:7" x14ac:dyDescent="0.25">
      <c r="F334" s="210"/>
      <c r="G334" s="210"/>
    </row>
    <row r="335" spans="6:7" x14ac:dyDescent="0.25">
      <c r="F335" s="210"/>
      <c r="G335" s="210"/>
    </row>
    <row r="336" spans="6:7" x14ac:dyDescent="0.25">
      <c r="F336" s="210"/>
      <c r="G336" s="210"/>
    </row>
    <row r="337" spans="6:7" x14ac:dyDescent="0.25">
      <c r="F337" s="210"/>
      <c r="G337" s="210"/>
    </row>
    <row r="338" spans="6:7" x14ac:dyDescent="0.25">
      <c r="F338" s="210"/>
      <c r="G338" s="210"/>
    </row>
    <row r="339" spans="6:7" x14ac:dyDescent="0.25">
      <c r="F339" s="210"/>
      <c r="G339" s="210"/>
    </row>
    <row r="340" spans="6:7" x14ac:dyDescent="0.25">
      <c r="F340" s="210"/>
      <c r="G340" s="210"/>
    </row>
    <row r="341" spans="6:7" x14ac:dyDescent="0.25">
      <c r="F341" s="210"/>
      <c r="G341" s="210"/>
    </row>
    <row r="342" spans="6:7" x14ac:dyDescent="0.25">
      <c r="F342" s="210"/>
      <c r="G342" s="210"/>
    </row>
    <row r="343" spans="6:7" x14ac:dyDescent="0.25">
      <c r="F343" s="210"/>
      <c r="G343" s="210"/>
    </row>
    <row r="344" spans="6:7" x14ac:dyDescent="0.25">
      <c r="F344" s="210"/>
      <c r="G344" s="210"/>
    </row>
    <row r="345" spans="6:7" x14ac:dyDescent="0.25">
      <c r="F345" s="210"/>
      <c r="G345" s="210"/>
    </row>
    <row r="346" spans="6:7" x14ac:dyDescent="0.25">
      <c r="F346" s="210"/>
      <c r="G346" s="210"/>
    </row>
    <row r="347" spans="6:7" x14ac:dyDescent="0.25">
      <c r="F347" s="210"/>
      <c r="G347" s="210"/>
    </row>
    <row r="348" spans="6:7" x14ac:dyDescent="0.25">
      <c r="F348" s="210"/>
      <c r="G348" s="210"/>
    </row>
    <row r="349" spans="6:7" x14ac:dyDescent="0.25">
      <c r="F349" s="210"/>
      <c r="G349" s="210"/>
    </row>
    <row r="350" spans="6:7" x14ac:dyDescent="0.25">
      <c r="F350" s="210"/>
      <c r="G350" s="210"/>
    </row>
    <row r="351" spans="6:7" x14ac:dyDescent="0.25">
      <c r="F351" s="210"/>
      <c r="G351" s="210"/>
    </row>
    <row r="352" spans="6:7" x14ac:dyDescent="0.25">
      <c r="F352" s="210"/>
      <c r="G352" s="210"/>
    </row>
    <row r="353" spans="6:7" x14ac:dyDescent="0.25">
      <c r="F353" s="210"/>
      <c r="G353" s="210"/>
    </row>
    <row r="354" spans="6:7" x14ac:dyDescent="0.25">
      <c r="F354" s="210"/>
      <c r="G354" s="210"/>
    </row>
    <row r="355" spans="6:7" x14ac:dyDescent="0.25">
      <c r="F355" s="210"/>
      <c r="G355" s="210"/>
    </row>
    <row r="356" spans="6:7" x14ac:dyDescent="0.25">
      <c r="F356" s="210"/>
      <c r="G356" s="210"/>
    </row>
    <row r="357" spans="6:7" x14ac:dyDescent="0.25">
      <c r="F357" s="210"/>
      <c r="G357" s="210"/>
    </row>
    <row r="358" spans="6:7" x14ac:dyDescent="0.25">
      <c r="F358" s="210"/>
      <c r="G358" s="210"/>
    </row>
    <row r="359" spans="6:7" x14ac:dyDescent="0.25">
      <c r="F359" s="210"/>
      <c r="G359" s="210"/>
    </row>
    <row r="360" spans="6:7" x14ac:dyDescent="0.25">
      <c r="F360" s="210"/>
      <c r="G360" s="210"/>
    </row>
    <row r="361" spans="6:7" x14ac:dyDescent="0.25">
      <c r="F361" s="210"/>
      <c r="G361" s="210"/>
    </row>
    <row r="362" spans="6:7" x14ac:dyDescent="0.25">
      <c r="F362" s="210"/>
      <c r="G362" s="210"/>
    </row>
    <row r="363" spans="6:7" x14ac:dyDescent="0.25">
      <c r="F363" s="210"/>
      <c r="G363" s="210"/>
    </row>
    <row r="364" spans="6:7" x14ac:dyDescent="0.25">
      <c r="F364" s="210"/>
      <c r="G364" s="210"/>
    </row>
    <row r="365" spans="6:7" x14ac:dyDescent="0.25">
      <c r="F365" s="210"/>
      <c r="G365" s="210"/>
    </row>
    <row r="366" spans="6:7" x14ac:dyDescent="0.25">
      <c r="F366" s="210"/>
      <c r="G366" s="210"/>
    </row>
    <row r="367" spans="6:7" x14ac:dyDescent="0.25">
      <c r="F367" s="210"/>
      <c r="G367" s="210"/>
    </row>
    <row r="368" spans="6:7" x14ac:dyDescent="0.25">
      <c r="F368" s="210"/>
      <c r="G368" s="210"/>
    </row>
    <row r="369" spans="6:7" x14ac:dyDescent="0.25">
      <c r="F369" s="210"/>
      <c r="G369" s="210"/>
    </row>
    <row r="370" spans="6:7" x14ac:dyDescent="0.25">
      <c r="F370" s="210"/>
      <c r="G370" s="210"/>
    </row>
    <row r="371" spans="6:7" x14ac:dyDescent="0.25">
      <c r="F371" s="210"/>
      <c r="G371" s="210"/>
    </row>
    <row r="372" spans="6:7" x14ac:dyDescent="0.25">
      <c r="F372" s="210"/>
      <c r="G372" s="210"/>
    </row>
    <row r="373" spans="6:7" x14ac:dyDescent="0.25">
      <c r="F373" s="210"/>
      <c r="G373" s="210"/>
    </row>
    <row r="374" spans="6:7" x14ac:dyDescent="0.25">
      <c r="F374" s="210"/>
      <c r="G374" s="210"/>
    </row>
    <row r="375" spans="6:7" x14ac:dyDescent="0.25">
      <c r="F375" s="210"/>
      <c r="G375" s="210"/>
    </row>
    <row r="376" spans="6:7" x14ac:dyDescent="0.25">
      <c r="F376" s="210"/>
      <c r="G376" s="210"/>
    </row>
    <row r="377" spans="6:7" x14ac:dyDescent="0.25">
      <c r="F377" s="210"/>
      <c r="G377" s="210"/>
    </row>
    <row r="378" spans="6:7" x14ac:dyDescent="0.25">
      <c r="F378" s="210"/>
      <c r="G378" s="210"/>
    </row>
    <row r="379" spans="6:7" x14ac:dyDescent="0.25">
      <c r="F379" s="210"/>
      <c r="G379" s="210"/>
    </row>
    <row r="380" spans="6:7" x14ac:dyDescent="0.25">
      <c r="F380" s="210"/>
      <c r="G380" s="210"/>
    </row>
    <row r="381" spans="6:7" x14ac:dyDescent="0.25">
      <c r="F381" s="210"/>
      <c r="G381" s="210"/>
    </row>
    <row r="382" spans="6:7" x14ac:dyDescent="0.25">
      <c r="F382" s="210"/>
      <c r="G382" s="210"/>
    </row>
    <row r="383" spans="6:7" x14ac:dyDescent="0.25">
      <c r="F383" s="210"/>
      <c r="G383" s="210"/>
    </row>
    <row r="384" spans="6:7" x14ac:dyDescent="0.25">
      <c r="F384" s="210"/>
      <c r="G384" s="210"/>
    </row>
    <row r="385" spans="6:7" x14ac:dyDescent="0.25">
      <c r="F385" s="210"/>
      <c r="G385" s="210"/>
    </row>
    <row r="386" spans="6:7" x14ac:dyDescent="0.25">
      <c r="F386" s="210"/>
      <c r="G386" s="210"/>
    </row>
    <row r="387" spans="6:7" x14ac:dyDescent="0.25">
      <c r="F387" s="210"/>
      <c r="G387" s="210"/>
    </row>
    <row r="388" spans="6:7" x14ac:dyDescent="0.25">
      <c r="F388" s="210"/>
      <c r="G388" s="210"/>
    </row>
    <row r="389" spans="6:7" x14ac:dyDescent="0.25">
      <c r="F389" s="210"/>
      <c r="G389" s="210"/>
    </row>
    <row r="390" spans="6:7" x14ac:dyDescent="0.25">
      <c r="F390" s="210"/>
      <c r="G390" s="210"/>
    </row>
    <row r="391" spans="6:7" x14ac:dyDescent="0.25">
      <c r="F391" s="210"/>
      <c r="G391" s="210"/>
    </row>
    <row r="392" spans="6:7" x14ac:dyDescent="0.25">
      <c r="F392" s="210"/>
      <c r="G392" s="210"/>
    </row>
    <row r="393" spans="6:7" x14ac:dyDescent="0.25">
      <c r="F393" s="210"/>
      <c r="G393" s="210"/>
    </row>
    <row r="394" spans="6:7" x14ac:dyDescent="0.25">
      <c r="F394" s="210"/>
      <c r="G394" s="210"/>
    </row>
    <row r="395" spans="6:7" x14ac:dyDescent="0.25">
      <c r="F395" s="210"/>
      <c r="G395" s="210"/>
    </row>
    <row r="396" spans="6:7" x14ac:dyDescent="0.25">
      <c r="F396" s="210"/>
      <c r="G396" s="210"/>
    </row>
    <row r="397" spans="6:7" x14ac:dyDescent="0.25">
      <c r="F397" s="210"/>
      <c r="G397" s="210"/>
    </row>
    <row r="398" spans="6:7" x14ac:dyDescent="0.25">
      <c r="F398" s="210"/>
      <c r="G398" s="210"/>
    </row>
    <row r="399" spans="6:7" x14ac:dyDescent="0.25">
      <c r="F399" s="210"/>
      <c r="G399" s="210"/>
    </row>
    <row r="400" spans="6:7" x14ac:dyDescent="0.25">
      <c r="F400" s="210"/>
      <c r="G400" s="210"/>
    </row>
    <row r="401" spans="6:7" x14ac:dyDescent="0.25">
      <c r="F401" s="210"/>
      <c r="G401" s="210"/>
    </row>
    <row r="402" spans="6:7" x14ac:dyDescent="0.25">
      <c r="F402" s="210"/>
      <c r="G402" s="210"/>
    </row>
    <row r="403" spans="6:7" x14ac:dyDescent="0.25">
      <c r="F403" s="210"/>
      <c r="G403" s="210"/>
    </row>
    <row r="404" spans="6:7" x14ac:dyDescent="0.25">
      <c r="F404" s="210"/>
      <c r="G404" s="210"/>
    </row>
    <row r="405" spans="6:7" x14ac:dyDescent="0.25">
      <c r="F405" s="210"/>
      <c r="G405" s="210"/>
    </row>
    <row r="406" spans="6:7" x14ac:dyDescent="0.25">
      <c r="F406" s="210"/>
      <c r="G406" s="210"/>
    </row>
    <row r="407" spans="6:7" x14ac:dyDescent="0.25">
      <c r="F407" s="210"/>
      <c r="G407" s="210"/>
    </row>
    <row r="408" spans="6:7" x14ac:dyDescent="0.25">
      <c r="F408" s="210"/>
      <c r="G408" s="210"/>
    </row>
    <row r="409" spans="6:7" x14ac:dyDescent="0.25">
      <c r="F409" s="210"/>
      <c r="G409" s="210"/>
    </row>
    <row r="410" spans="6:7" x14ac:dyDescent="0.25">
      <c r="F410" s="210"/>
      <c r="G410" s="210"/>
    </row>
    <row r="411" spans="6:7" x14ac:dyDescent="0.25">
      <c r="F411" s="210"/>
      <c r="G411" s="210"/>
    </row>
    <row r="412" spans="6:7" x14ac:dyDescent="0.25">
      <c r="F412" s="210"/>
      <c r="G412" s="210"/>
    </row>
    <row r="413" spans="6:7" x14ac:dyDescent="0.25">
      <c r="F413" s="210"/>
      <c r="G413" s="210"/>
    </row>
    <row r="414" spans="6:7" x14ac:dyDescent="0.25">
      <c r="F414" s="210"/>
      <c r="G414" s="210"/>
    </row>
    <row r="415" spans="6:7" x14ac:dyDescent="0.25">
      <c r="F415" s="210"/>
      <c r="G415" s="210"/>
    </row>
    <row r="416" spans="6:7" x14ac:dyDescent="0.25">
      <c r="F416" s="210"/>
      <c r="G416" s="210"/>
    </row>
    <row r="417" spans="6:7" x14ac:dyDescent="0.25">
      <c r="F417" s="210"/>
      <c r="G417" s="210"/>
    </row>
    <row r="418" spans="6:7" x14ac:dyDescent="0.25">
      <c r="F418" s="210"/>
      <c r="G418" s="210"/>
    </row>
    <row r="419" spans="6:7" x14ac:dyDescent="0.25">
      <c r="F419" s="210"/>
      <c r="G419" s="210"/>
    </row>
    <row r="420" spans="6:7" x14ac:dyDescent="0.25">
      <c r="F420" s="210"/>
      <c r="G420" s="210"/>
    </row>
    <row r="421" spans="6:7" x14ac:dyDescent="0.25">
      <c r="F421" s="210"/>
      <c r="G421" s="210"/>
    </row>
    <row r="422" spans="6:7" x14ac:dyDescent="0.25">
      <c r="F422" s="210"/>
      <c r="G422" s="210"/>
    </row>
    <row r="423" spans="6:7" x14ac:dyDescent="0.25">
      <c r="F423" s="210"/>
      <c r="G423" s="210"/>
    </row>
    <row r="424" spans="6:7" x14ac:dyDescent="0.25">
      <c r="F424" s="210"/>
      <c r="G424" s="210"/>
    </row>
    <row r="425" spans="6:7" x14ac:dyDescent="0.25">
      <c r="F425" s="210"/>
      <c r="G425" s="210"/>
    </row>
    <row r="426" spans="6:7" x14ac:dyDescent="0.25">
      <c r="F426" s="210"/>
      <c r="G426" s="210"/>
    </row>
    <row r="427" spans="6:7" x14ac:dyDescent="0.25">
      <c r="F427" s="210"/>
      <c r="G427" s="210"/>
    </row>
    <row r="428" spans="6:7" x14ac:dyDescent="0.25">
      <c r="F428" s="210"/>
      <c r="G428" s="210"/>
    </row>
    <row r="429" spans="6:7" x14ac:dyDescent="0.25">
      <c r="F429" s="210"/>
      <c r="G429" s="210"/>
    </row>
    <row r="430" spans="6:7" x14ac:dyDescent="0.25">
      <c r="F430" s="210"/>
      <c r="G430" s="210"/>
    </row>
    <row r="431" spans="6:7" x14ac:dyDescent="0.25">
      <c r="F431" s="210"/>
      <c r="G431" s="210"/>
    </row>
    <row r="432" spans="6:7" x14ac:dyDescent="0.25">
      <c r="F432" s="210"/>
      <c r="G432" s="210"/>
    </row>
    <row r="433" spans="6:7" x14ac:dyDescent="0.25">
      <c r="F433" s="210"/>
      <c r="G433" s="210"/>
    </row>
    <row r="434" spans="6:7" x14ac:dyDescent="0.25">
      <c r="F434" s="210"/>
      <c r="G434" s="210"/>
    </row>
    <row r="435" spans="6:7" x14ac:dyDescent="0.25">
      <c r="F435" s="210"/>
      <c r="G435" s="210"/>
    </row>
    <row r="436" spans="6:7" x14ac:dyDescent="0.25">
      <c r="F436" s="210"/>
      <c r="G436" s="210"/>
    </row>
    <row r="437" spans="6:7" x14ac:dyDescent="0.25">
      <c r="F437" s="210"/>
      <c r="G437" s="210"/>
    </row>
    <row r="438" spans="6:7" x14ac:dyDescent="0.25">
      <c r="F438" s="210"/>
      <c r="G438" s="210"/>
    </row>
    <row r="439" spans="6:7" x14ac:dyDescent="0.25">
      <c r="F439" s="210"/>
      <c r="G439" s="210"/>
    </row>
    <row r="440" spans="6:7" x14ac:dyDescent="0.25">
      <c r="F440" s="210"/>
      <c r="G440" s="210"/>
    </row>
    <row r="441" spans="6:7" x14ac:dyDescent="0.25">
      <c r="F441" s="210"/>
      <c r="G441" s="210"/>
    </row>
    <row r="442" spans="6:7" x14ac:dyDescent="0.25">
      <c r="F442" s="210"/>
      <c r="G442" s="210"/>
    </row>
    <row r="443" spans="6:7" x14ac:dyDescent="0.25">
      <c r="F443" s="210"/>
      <c r="G443" s="210"/>
    </row>
    <row r="444" spans="6:7" x14ac:dyDescent="0.25">
      <c r="F444" s="210"/>
      <c r="G444" s="210"/>
    </row>
    <row r="445" spans="6:7" x14ac:dyDescent="0.25">
      <c r="F445" s="210"/>
      <c r="G445" s="210"/>
    </row>
    <row r="446" spans="6:7" x14ac:dyDescent="0.25">
      <c r="F446" s="210"/>
      <c r="G446" s="210"/>
    </row>
    <row r="447" spans="6:7" x14ac:dyDescent="0.25">
      <c r="F447" s="210"/>
      <c r="G447" s="210"/>
    </row>
    <row r="448" spans="6:7" x14ac:dyDescent="0.25">
      <c r="F448" s="210"/>
      <c r="G448" s="210"/>
    </row>
    <row r="449" spans="6:7" x14ac:dyDescent="0.25">
      <c r="F449" s="210"/>
      <c r="G449" s="210"/>
    </row>
    <row r="450" spans="6:7" x14ac:dyDescent="0.25">
      <c r="F450" s="210"/>
      <c r="G450" s="210"/>
    </row>
    <row r="451" spans="6:7" x14ac:dyDescent="0.25">
      <c r="F451" s="210"/>
      <c r="G451" s="210"/>
    </row>
    <row r="452" spans="6:7" x14ac:dyDescent="0.25">
      <c r="F452" s="210"/>
      <c r="G452" s="210"/>
    </row>
    <row r="453" spans="6:7" x14ac:dyDescent="0.25">
      <c r="F453" s="210"/>
      <c r="G453" s="210"/>
    </row>
    <row r="454" spans="6:7" x14ac:dyDescent="0.25">
      <c r="F454" s="210"/>
      <c r="G454" s="210"/>
    </row>
    <row r="455" spans="6:7" x14ac:dyDescent="0.25">
      <c r="F455" s="210"/>
      <c r="G455" s="210"/>
    </row>
    <row r="456" spans="6:7" x14ac:dyDescent="0.25">
      <c r="F456" s="210"/>
      <c r="G456" s="210"/>
    </row>
    <row r="457" spans="6:7" x14ac:dyDescent="0.25">
      <c r="F457" s="210"/>
      <c r="G457" s="210"/>
    </row>
    <row r="458" spans="6:7" x14ac:dyDescent="0.25">
      <c r="F458" s="210"/>
      <c r="G458" s="210"/>
    </row>
    <row r="459" spans="6:7" x14ac:dyDescent="0.25">
      <c r="F459" s="210"/>
      <c r="G459" s="210"/>
    </row>
    <row r="460" spans="6:7" x14ac:dyDescent="0.25">
      <c r="F460" s="210"/>
      <c r="G460" s="210"/>
    </row>
    <row r="461" spans="6:7" x14ac:dyDescent="0.25">
      <c r="F461" s="210"/>
      <c r="G461" s="210"/>
    </row>
    <row r="462" spans="6:7" x14ac:dyDescent="0.25">
      <c r="F462" s="210"/>
      <c r="G462" s="210"/>
    </row>
    <row r="463" spans="6:7" x14ac:dyDescent="0.25">
      <c r="F463" s="210"/>
      <c r="G463" s="210"/>
    </row>
    <row r="464" spans="6:7" x14ac:dyDescent="0.25">
      <c r="F464" s="210"/>
      <c r="G464" s="210"/>
    </row>
    <row r="465" spans="6:7" x14ac:dyDescent="0.25">
      <c r="F465" s="210"/>
      <c r="G465" s="210"/>
    </row>
    <row r="466" spans="6:7" x14ac:dyDescent="0.25">
      <c r="F466" s="210"/>
      <c r="G466" s="210"/>
    </row>
    <row r="467" spans="6:7" x14ac:dyDescent="0.25">
      <c r="F467" s="210"/>
      <c r="G467" s="210"/>
    </row>
    <row r="468" spans="6:7" x14ac:dyDescent="0.25">
      <c r="F468" s="210"/>
      <c r="G468" s="210"/>
    </row>
    <row r="469" spans="6:7" x14ac:dyDescent="0.25">
      <c r="F469" s="210"/>
      <c r="G469" s="210"/>
    </row>
    <row r="470" spans="6:7" x14ac:dyDescent="0.25">
      <c r="F470" s="210"/>
      <c r="G470" s="210"/>
    </row>
    <row r="471" spans="6:7" x14ac:dyDescent="0.25">
      <c r="F471" s="210"/>
      <c r="G471" s="210"/>
    </row>
    <row r="472" spans="6:7" x14ac:dyDescent="0.25">
      <c r="F472" s="210"/>
      <c r="G472" s="210"/>
    </row>
    <row r="473" spans="6:7" x14ac:dyDescent="0.25">
      <c r="F473" s="210"/>
      <c r="G473" s="210"/>
    </row>
    <row r="474" spans="6:7" x14ac:dyDescent="0.25">
      <c r="F474" s="210"/>
      <c r="G474" s="210"/>
    </row>
    <row r="475" spans="6:7" x14ac:dyDescent="0.25">
      <c r="F475" s="210"/>
      <c r="G475" s="210"/>
    </row>
    <row r="476" spans="6:7" x14ac:dyDescent="0.25">
      <c r="F476" s="210"/>
      <c r="G476" s="210"/>
    </row>
    <row r="477" spans="6:7" x14ac:dyDescent="0.25">
      <c r="F477" s="210"/>
      <c r="G477" s="210"/>
    </row>
    <row r="478" spans="6:7" x14ac:dyDescent="0.25">
      <c r="F478" s="210"/>
      <c r="G478" s="210"/>
    </row>
    <row r="479" spans="6:7" x14ac:dyDescent="0.25">
      <c r="F479" s="210"/>
      <c r="G479" s="210"/>
    </row>
    <row r="480" spans="6:7" x14ac:dyDescent="0.25">
      <c r="F480" s="210"/>
      <c r="G480" s="210"/>
    </row>
    <row r="481" spans="6:7" x14ac:dyDescent="0.25">
      <c r="F481" s="210"/>
      <c r="G481" s="210"/>
    </row>
    <row r="482" spans="6:7" x14ac:dyDescent="0.25">
      <c r="F482" s="210"/>
      <c r="G482" s="210"/>
    </row>
    <row r="483" spans="6:7" x14ac:dyDescent="0.25">
      <c r="F483" s="210"/>
      <c r="G483" s="210"/>
    </row>
    <row r="484" spans="6:7" x14ac:dyDescent="0.25">
      <c r="F484" s="210"/>
      <c r="G484" s="210"/>
    </row>
    <row r="485" spans="6:7" x14ac:dyDescent="0.25">
      <c r="F485" s="210"/>
      <c r="G485" s="210"/>
    </row>
    <row r="486" spans="6:7" x14ac:dyDescent="0.25">
      <c r="F486" s="210"/>
      <c r="G486" s="210"/>
    </row>
    <row r="487" spans="6:7" x14ac:dyDescent="0.25">
      <c r="F487" s="210"/>
      <c r="G487" s="210"/>
    </row>
    <row r="488" spans="6:7" x14ac:dyDescent="0.25">
      <c r="F488" s="210"/>
      <c r="G488" s="210"/>
    </row>
    <row r="489" spans="6:7" x14ac:dyDescent="0.25">
      <c r="F489" s="210"/>
      <c r="G489" s="210"/>
    </row>
    <row r="490" spans="6:7" x14ac:dyDescent="0.25">
      <c r="F490" s="210"/>
      <c r="G490" s="210"/>
    </row>
    <row r="491" spans="6:7" x14ac:dyDescent="0.25">
      <c r="F491" s="210"/>
      <c r="G491" s="210"/>
    </row>
    <row r="492" spans="6:7" x14ac:dyDescent="0.25">
      <c r="F492" s="210"/>
      <c r="G492" s="210"/>
    </row>
    <row r="493" spans="6:7" x14ac:dyDescent="0.25">
      <c r="F493" s="210"/>
      <c r="G493" s="210"/>
    </row>
    <row r="494" spans="6:7" x14ac:dyDescent="0.25">
      <c r="F494" s="210"/>
      <c r="G494" s="210"/>
    </row>
    <row r="495" spans="6:7" x14ac:dyDescent="0.25">
      <c r="F495" s="210"/>
      <c r="G495" s="210"/>
    </row>
    <row r="496" spans="6:7" x14ac:dyDescent="0.25">
      <c r="F496" s="210"/>
      <c r="G496" s="210"/>
    </row>
    <row r="497" spans="6:7" x14ac:dyDescent="0.25">
      <c r="F497" s="211"/>
      <c r="G497" s="211"/>
    </row>
    <row r="498" spans="6:7" x14ac:dyDescent="0.25">
      <c r="F498" s="210"/>
      <c r="G498" s="210"/>
    </row>
    <row r="499" spans="6:7" x14ac:dyDescent="0.25">
      <c r="F499" s="210"/>
      <c r="G499" s="210"/>
    </row>
    <row r="500" spans="6:7" x14ac:dyDescent="0.25">
      <c r="F500" s="210"/>
      <c r="G500" s="210"/>
    </row>
    <row r="501" spans="6:7" x14ac:dyDescent="0.25">
      <c r="F501" s="210"/>
      <c r="G501" s="210"/>
    </row>
    <row r="502" spans="6:7" x14ac:dyDescent="0.25">
      <c r="F502" s="210"/>
      <c r="G502" s="210"/>
    </row>
    <row r="503" spans="6:7" x14ac:dyDescent="0.25">
      <c r="F503" s="210"/>
      <c r="G503" s="210"/>
    </row>
    <row r="504" spans="6:7" x14ac:dyDescent="0.25">
      <c r="F504" s="210"/>
      <c r="G504" s="210"/>
    </row>
    <row r="505" spans="6:7" x14ac:dyDescent="0.25">
      <c r="F505" s="210"/>
      <c r="G505" s="210"/>
    </row>
    <row r="506" spans="6:7" x14ac:dyDescent="0.25">
      <c r="F506" s="210"/>
      <c r="G506" s="210"/>
    </row>
    <row r="507" spans="6:7" x14ac:dyDescent="0.25">
      <c r="F507" s="210"/>
      <c r="G507" s="210"/>
    </row>
    <row r="508" spans="6:7" x14ac:dyDescent="0.25">
      <c r="F508" s="210"/>
      <c r="G508" s="210"/>
    </row>
    <row r="509" spans="6:7" x14ac:dyDescent="0.25">
      <c r="F509" s="210"/>
      <c r="G509" s="210"/>
    </row>
    <row r="510" spans="6:7" x14ac:dyDescent="0.25">
      <c r="F510" s="210"/>
      <c r="G510" s="210"/>
    </row>
    <row r="511" spans="6:7" x14ac:dyDescent="0.25">
      <c r="F511" s="210"/>
      <c r="G511" s="210"/>
    </row>
    <row r="512" spans="6:7" x14ac:dyDescent="0.25">
      <c r="F512" s="210"/>
      <c r="G512" s="210"/>
    </row>
    <row r="513" spans="6:7" x14ac:dyDescent="0.25">
      <c r="F513" s="210"/>
      <c r="G513" s="210"/>
    </row>
    <row r="514" spans="6:7" x14ac:dyDescent="0.25">
      <c r="F514" s="210"/>
      <c r="G514" s="210"/>
    </row>
    <row r="515" spans="6:7" x14ac:dyDescent="0.25">
      <c r="F515" s="210"/>
      <c r="G515" s="210"/>
    </row>
    <row r="516" spans="6:7" x14ac:dyDescent="0.25">
      <c r="F516" s="210"/>
      <c r="G516" s="210"/>
    </row>
    <row r="517" spans="6:7" x14ac:dyDescent="0.25">
      <c r="F517" s="210"/>
      <c r="G517" s="210"/>
    </row>
    <row r="518" spans="6:7" x14ac:dyDescent="0.25">
      <c r="F518" s="210"/>
      <c r="G518" s="210"/>
    </row>
    <row r="519" spans="6:7" x14ac:dyDescent="0.25">
      <c r="F519" s="210"/>
      <c r="G519" s="210"/>
    </row>
    <row r="520" spans="6:7" x14ac:dyDescent="0.25">
      <c r="F520" s="210"/>
      <c r="G520" s="210"/>
    </row>
    <row r="521" spans="6:7" x14ac:dyDescent="0.25">
      <c r="F521" s="210"/>
      <c r="G521" s="210"/>
    </row>
    <row r="522" spans="6:7" x14ac:dyDescent="0.25">
      <c r="F522" s="210"/>
      <c r="G522" s="210"/>
    </row>
    <row r="523" spans="6:7" x14ac:dyDescent="0.25">
      <c r="F523" s="210"/>
      <c r="G523" s="210"/>
    </row>
    <row r="524" spans="6:7" x14ac:dyDescent="0.25">
      <c r="F524" s="210"/>
      <c r="G524" s="210"/>
    </row>
    <row r="525" spans="6:7" x14ac:dyDescent="0.25">
      <c r="F525" s="210"/>
      <c r="G525" s="210"/>
    </row>
    <row r="526" spans="6:7" x14ac:dyDescent="0.25">
      <c r="F526" s="210"/>
      <c r="G526" s="210"/>
    </row>
    <row r="527" spans="6:7" x14ac:dyDescent="0.25">
      <c r="F527" s="210"/>
      <c r="G527" s="210"/>
    </row>
    <row r="528" spans="6:7" x14ac:dyDescent="0.25">
      <c r="F528" s="210"/>
      <c r="G528" s="210"/>
    </row>
    <row r="529" spans="6:7" x14ac:dyDescent="0.25">
      <c r="F529" s="210"/>
      <c r="G529" s="210"/>
    </row>
    <row r="530" spans="6:7" x14ac:dyDescent="0.25">
      <c r="F530" s="210"/>
      <c r="G530" s="210"/>
    </row>
    <row r="531" spans="6:7" x14ac:dyDescent="0.25">
      <c r="F531" s="210"/>
      <c r="G531" s="210"/>
    </row>
    <row r="532" spans="6:7" x14ac:dyDescent="0.25">
      <c r="F532" s="210"/>
      <c r="G532" s="210"/>
    </row>
    <row r="533" spans="6:7" x14ac:dyDescent="0.25">
      <c r="F533" s="210"/>
      <c r="G533" s="210"/>
    </row>
    <row r="534" spans="6:7" x14ac:dyDescent="0.25">
      <c r="F534" s="210"/>
      <c r="G534" s="210"/>
    </row>
    <row r="535" spans="6:7" x14ac:dyDescent="0.25">
      <c r="F535" s="210"/>
      <c r="G535" s="210"/>
    </row>
    <row r="536" spans="6:7" x14ac:dyDescent="0.25">
      <c r="F536" s="210"/>
      <c r="G536" s="210"/>
    </row>
    <row r="537" spans="6:7" x14ac:dyDescent="0.25">
      <c r="F537" s="210"/>
      <c r="G537" s="210"/>
    </row>
    <row r="538" spans="6:7" x14ac:dyDescent="0.25">
      <c r="F538" s="210"/>
      <c r="G538" s="210"/>
    </row>
    <row r="539" spans="6:7" x14ac:dyDescent="0.25">
      <c r="F539" s="210"/>
      <c r="G539" s="210"/>
    </row>
    <row r="540" spans="6:7" x14ac:dyDescent="0.25">
      <c r="F540" s="210"/>
      <c r="G540" s="210"/>
    </row>
    <row r="541" spans="6:7" x14ac:dyDescent="0.25">
      <c r="F541" s="210"/>
      <c r="G541" s="210"/>
    </row>
    <row r="542" spans="6:7" x14ac:dyDescent="0.25">
      <c r="F542" s="210"/>
      <c r="G542" s="210"/>
    </row>
    <row r="543" spans="6:7" x14ac:dyDescent="0.25">
      <c r="F543" s="210"/>
      <c r="G543" s="210"/>
    </row>
    <row r="544" spans="6:7" x14ac:dyDescent="0.25">
      <c r="F544" s="210"/>
      <c r="G544" s="210"/>
    </row>
    <row r="545" spans="6:7" x14ac:dyDescent="0.25">
      <c r="F545" s="210"/>
      <c r="G545" s="210"/>
    </row>
    <row r="546" spans="6:7" x14ac:dyDescent="0.25">
      <c r="F546" s="210"/>
      <c r="G546" s="210"/>
    </row>
    <row r="547" spans="6:7" x14ac:dyDescent="0.25">
      <c r="F547" s="210"/>
      <c r="G547" s="210"/>
    </row>
    <row r="548" spans="6:7" x14ac:dyDescent="0.25">
      <c r="F548" s="210"/>
      <c r="G548" s="210"/>
    </row>
    <row r="549" spans="6:7" x14ac:dyDescent="0.25">
      <c r="F549" s="210"/>
      <c r="G549" s="210"/>
    </row>
    <row r="550" spans="6:7" x14ac:dyDescent="0.25">
      <c r="F550" s="210"/>
      <c r="G550" s="210"/>
    </row>
    <row r="551" spans="6:7" x14ac:dyDescent="0.25">
      <c r="F551" s="210"/>
      <c r="G551" s="210"/>
    </row>
    <row r="552" spans="6:7" x14ac:dyDescent="0.25">
      <c r="F552" s="210"/>
      <c r="G552" s="210"/>
    </row>
    <row r="553" spans="6:7" x14ac:dyDescent="0.25">
      <c r="F553" s="210"/>
      <c r="G553" s="210"/>
    </row>
    <row r="554" spans="6:7" x14ac:dyDescent="0.25">
      <c r="F554" s="210"/>
      <c r="G554" s="210"/>
    </row>
    <row r="555" spans="6:7" x14ac:dyDescent="0.25">
      <c r="F555" s="210"/>
      <c r="G555" s="210"/>
    </row>
    <row r="556" spans="6:7" x14ac:dyDescent="0.25">
      <c r="F556" s="210"/>
      <c r="G556" s="210"/>
    </row>
    <row r="557" spans="6:7" x14ac:dyDescent="0.25">
      <c r="F557" s="210"/>
      <c r="G557" s="210"/>
    </row>
    <row r="558" spans="6:7" x14ac:dyDescent="0.25">
      <c r="F558" s="210"/>
      <c r="G558" s="210"/>
    </row>
    <row r="559" spans="6:7" x14ac:dyDescent="0.25">
      <c r="F559" s="210"/>
      <c r="G559" s="210"/>
    </row>
    <row r="560" spans="6:7" x14ac:dyDescent="0.25">
      <c r="F560" s="210"/>
      <c r="G560" s="210"/>
    </row>
    <row r="561" spans="6:7" x14ac:dyDescent="0.25">
      <c r="F561" s="210"/>
      <c r="G561" s="210"/>
    </row>
    <row r="562" spans="6:7" x14ac:dyDescent="0.25">
      <c r="F562" s="210"/>
      <c r="G562" s="210"/>
    </row>
    <row r="563" spans="6:7" x14ac:dyDescent="0.25">
      <c r="F563" s="210"/>
      <c r="G563" s="210"/>
    </row>
    <row r="564" spans="6:7" x14ac:dyDescent="0.25">
      <c r="F564" s="210"/>
      <c r="G564" s="210"/>
    </row>
    <row r="565" spans="6:7" x14ac:dyDescent="0.25">
      <c r="F565" s="210"/>
      <c r="G565" s="210"/>
    </row>
    <row r="566" spans="6:7" x14ac:dyDescent="0.25">
      <c r="F566" s="210"/>
      <c r="G566" s="210"/>
    </row>
    <row r="567" spans="6:7" x14ac:dyDescent="0.25">
      <c r="F567" s="210"/>
      <c r="G567" s="210"/>
    </row>
    <row r="568" spans="6:7" x14ac:dyDescent="0.25">
      <c r="F568" s="210"/>
      <c r="G568" s="210"/>
    </row>
    <row r="569" spans="6:7" x14ac:dyDescent="0.25">
      <c r="F569" s="210"/>
      <c r="G569" s="210"/>
    </row>
    <row r="570" spans="6:7" x14ac:dyDescent="0.25">
      <c r="F570" s="210"/>
      <c r="G570" s="210"/>
    </row>
    <row r="571" spans="6:7" x14ac:dyDescent="0.25">
      <c r="F571" s="210"/>
      <c r="G571" s="210"/>
    </row>
    <row r="572" spans="6:7" x14ac:dyDescent="0.25">
      <c r="F572" s="210"/>
      <c r="G572" s="210"/>
    </row>
    <row r="573" spans="6:7" x14ac:dyDescent="0.25">
      <c r="F573" s="210"/>
      <c r="G573" s="210"/>
    </row>
    <row r="574" spans="6:7" x14ac:dyDescent="0.25">
      <c r="F574" s="210"/>
      <c r="G574" s="210"/>
    </row>
    <row r="575" spans="6:7" x14ac:dyDescent="0.25">
      <c r="F575" s="210"/>
      <c r="G575" s="210"/>
    </row>
    <row r="576" spans="6:7" x14ac:dyDescent="0.25">
      <c r="F576" s="210"/>
      <c r="G576" s="210"/>
    </row>
    <row r="577" spans="6:7" x14ac:dyDescent="0.25">
      <c r="F577" s="210"/>
      <c r="G577" s="210"/>
    </row>
    <row r="578" spans="6:7" x14ac:dyDescent="0.25">
      <c r="F578" s="210"/>
      <c r="G578" s="210"/>
    </row>
    <row r="579" spans="6:7" x14ac:dyDescent="0.25">
      <c r="F579" s="210"/>
      <c r="G579" s="210"/>
    </row>
    <row r="580" spans="6:7" x14ac:dyDescent="0.25">
      <c r="F580" s="210"/>
      <c r="G580" s="210"/>
    </row>
    <row r="581" spans="6:7" x14ac:dyDescent="0.25">
      <c r="F581" s="210"/>
      <c r="G581" s="210"/>
    </row>
    <row r="582" spans="6:7" x14ac:dyDescent="0.25">
      <c r="F582" s="210"/>
      <c r="G582" s="210"/>
    </row>
    <row r="583" spans="6:7" x14ac:dyDescent="0.25">
      <c r="F583" s="210"/>
      <c r="G583" s="210"/>
    </row>
    <row r="584" spans="6:7" x14ac:dyDescent="0.25">
      <c r="F584" s="210"/>
      <c r="G584" s="210"/>
    </row>
    <row r="585" spans="6:7" x14ac:dyDescent="0.25">
      <c r="F585" s="210"/>
      <c r="G585" s="210"/>
    </row>
    <row r="586" spans="6:7" x14ac:dyDescent="0.25">
      <c r="F586" s="210"/>
      <c r="G586" s="210"/>
    </row>
    <row r="587" spans="6:7" x14ac:dyDescent="0.25">
      <c r="F587" s="210"/>
      <c r="G587" s="210"/>
    </row>
    <row r="588" spans="6:7" x14ac:dyDescent="0.25">
      <c r="F588" s="210"/>
      <c r="G588" s="210"/>
    </row>
    <row r="589" spans="6:7" x14ac:dyDescent="0.25">
      <c r="F589" s="210"/>
      <c r="G589" s="210"/>
    </row>
    <row r="590" spans="6:7" x14ac:dyDescent="0.25">
      <c r="F590" s="210"/>
      <c r="G590" s="210"/>
    </row>
    <row r="591" spans="6:7" x14ac:dyDescent="0.25">
      <c r="F591" s="210"/>
      <c r="G591" s="210"/>
    </row>
    <row r="592" spans="6:7" x14ac:dyDescent="0.25">
      <c r="F592" s="210"/>
      <c r="G592" s="210"/>
    </row>
    <row r="593" spans="6:7" x14ac:dyDescent="0.25">
      <c r="F593" s="210"/>
      <c r="G593" s="210"/>
    </row>
    <row r="594" spans="6:7" x14ac:dyDescent="0.25">
      <c r="F594" s="210"/>
      <c r="G594" s="210"/>
    </row>
    <row r="595" spans="6:7" x14ac:dyDescent="0.25">
      <c r="F595" s="210"/>
      <c r="G595" s="210"/>
    </row>
    <row r="596" spans="6:7" x14ac:dyDescent="0.25">
      <c r="F596" s="210"/>
      <c r="G596" s="210"/>
    </row>
    <row r="597" spans="6:7" x14ac:dyDescent="0.25">
      <c r="F597" s="210"/>
      <c r="G597" s="210"/>
    </row>
    <row r="598" spans="6:7" x14ac:dyDescent="0.25">
      <c r="F598" s="210"/>
      <c r="G598" s="210"/>
    </row>
    <row r="599" spans="6:7" x14ac:dyDescent="0.25">
      <c r="F599" s="210"/>
      <c r="G599" s="210"/>
    </row>
    <row r="600" spans="6:7" x14ac:dyDescent="0.25">
      <c r="F600" s="210"/>
      <c r="G600" s="210"/>
    </row>
    <row r="601" spans="6:7" x14ac:dyDescent="0.25">
      <c r="F601" s="210"/>
      <c r="G601" s="210"/>
    </row>
    <row r="602" spans="6:7" x14ac:dyDescent="0.25">
      <c r="F602" s="210"/>
      <c r="G602" s="210"/>
    </row>
    <row r="603" spans="6:7" x14ac:dyDescent="0.25">
      <c r="F603" s="210"/>
      <c r="G603" s="210"/>
    </row>
    <row r="604" spans="6:7" x14ac:dyDescent="0.25">
      <c r="F604" s="210"/>
      <c r="G604" s="210"/>
    </row>
    <row r="605" spans="6:7" x14ac:dyDescent="0.25">
      <c r="F605" s="210"/>
      <c r="G605" s="210"/>
    </row>
    <row r="606" spans="6:7" x14ac:dyDescent="0.25">
      <c r="F606" s="210"/>
      <c r="G606" s="210"/>
    </row>
    <row r="607" spans="6:7" x14ac:dyDescent="0.25">
      <c r="F607" s="210"/>
      <c r="G607" s="210"/>
    </row>
    <row r="608" spans="6:7" x14ac:dyDescent="0.25">
      <c r="F608" s="210"/>
      <c r="G608" s="210"/>
    </row>
    <row r="609" spans="6:7" x14ac:dyDescent="0.25">
      <c r="F609" s="210"/>
      <c r="G609" s="210"/>
    </row>
    <row r="610" spans="6:7" x14ac:dyDescent="0.25">
      <c r="F610" s="210"/>
      <c r="G610" s="210"/>
    </row>
    <row r="611" spans="6:7" x14ac:dyDescent="0.25">
      <c r="F611" s="210"/>
      <c r="G611" s="210"/>
    </row>
    <row r="612" spans="6:7" x14ac:dyDescent="0.25">
      <c r="F612" s="210"/>
      <c r="G612" s="210"/>
    </row>
    <row r="613" spans="6:7" x14ac:dyDescent="0.25">
      <c r="F613" s="210"/>
      <c r="G613" s="210"/>
    </row>
    <row r="614" spans="6:7" x14ac:dyDescent="0.25">
      <c r="F614" s="210"/>
      <c r="G614" s="210"/>
    </row>
    <row r="615" spans="6:7" x14ac:dyDescent="0.25">
      <c r="F615" s="210"/>
      <c r="G615" s="210"/>
    </row>
    <row r="616" spans="6:7" x14ac:dyDescent="0.25">
      <c r="F616" s="210"/>
      <c r="G616" s="210"/>
    </row>
    <row r="617" spans="6:7" x14ac:dyDescent="0.25">
      <c r="F617" s="210"/>
      <c r="G617" s="210"/>
    </row>
    <row r="618" spans="6:7" x14ac:dyDescent="0.25">
      <c r="F618" s="210"/>
      <c r="G618" s="210"/>
    </row>
    <row r="619" spans="6:7" x14ac:dyDescent="0.25">
      <c r="F619" s="210"/>
      <c r="G619" s="210"/>
    </row>
    <row r="620" spans="6:7" x14ac:dyDescent="0.25">
      <c r="F620" s="210"/>
      <c r="G620" s="210"/>
    </row>
    <row r="621" spans="6:7" x14ac:dyDescent="0.25">
      <c r="F621" s="210"/>
      <c r="G621" s="210"/>
    </row>
    <row r="622" spans="6:7" x14ac:dyDescent="0.25">
      <c r="F622" s="210"/>
      <c r="G622" s="210"/>
    </row>
    <row r="623" spans="6:7" x14ac:dyDescent="0.25">
      <c r="F623" s="210"/>
      <c r="G623" s="210"/>
    </row>
    <row r="624" spans="6:7" x14ac:dyDescent="0.25">
      <c r="F624" s="210"/>
      <c r="G624" s="210"/>
    </row>
    <row r="625" spans="6:7" x14ac:dyDescent="0.25">
      <c r="F625" s="210"/>
      <c r="G625" s="210"/>
    </row>
    <row r="626" spans="6:7" x14ac:dyDescent="0.25">
      <c r="F626" s="210"/>
      <c r="G626" s="210"/>
    </row>
    <row r="627" spans="6:7" x14ac:dyDescent="0.25">
      <c r="F627" s="210"/>
      <c r="G627" s="210"/>
    </row>
    <row r="628" spans="6:7" x14ac:dyDescent="0.25">
      <c r="F628" s="210"/>
      <c r="G628" s="210"/>
    </row>
    <row r="629" spans="6:7" x14ac:dyDescent="0.25">
      <c r="F629" s="210"/>
      <c r="G629" s="210"/>
    </row>
    <row r="630" spans="6:7" x14ac:dyDescent="0.25">
      <c r="F630" s="210"/>
      <c r="G630" s="210"/>
    </row>
    <row r="631" spans="6:7" x14ac:dyDescent="0.25">
      <c r="F631" s="210"/>
      <c r="G631" s="210"/>
    </row>
    <row r="632" spans="6:7" x14ac:dyDescent="0.25">
      <c r="F632" s="210"/>
      <c r="G632" s="210"/>
    </row>
    <row r="633" spans="6:7" x14ac:dyDescent="0.25">
      <c r="F633" s="210"/>
      <c r="G633" s="210"/>
    </row>
    <row r="634" spans="6:7" x14ac:dyDescent="0.25">
      <c r="F634" s="210"/>
      <c r="G634" s="210"/>
    </row>
    <row r="635" spans="6:7" x14ac:dyDescent="0.25">
      <c r="F635" s="210"/>
      <c r="G635" s="210"/>
    </row>
    <row r="636" spans="6:7" x14ac:dyDescent="0.25">
      <c r="F636" s="210"/>
      <c r="G636" s="210"/>
    </row>
    <row r="637" spans="6:7" x14ac:dyDescent="0.25">
      <c r="F637" s="210"/>
      <c r="G637" s="210"/>
    </row>
    <row r="638" spans="6:7" x14ac:dyDescent="0.25">
      <c r="F638" s="210"/>
      <c r="G638" s="210"/>
    </row>
    <row r="639" spans="6:7" x14ac:dyDescent="0.25">
      <c r="F639" s="210"/>
      <c r="G639" s="210"/>
    </row>
    <row r="640" spans="6:7" x14ac:dyDescent="0.25">
      <c r="F640" s="210"/>
      <c r="G640" s="210"/>
    </row>
    <row r="641" spans="6:7" x14ac:dyDescent="0.25">
      <c r="F641" s="210"/>
      <c r="G641" s="210"/>
    </row>
    <row r="642" spans="6:7" x14ac:dyDescent="0.25">
      <c r="F642" s="210"/>
      <c r="G642" s="210"/>
    </row>
    <row r="643" spans="6:7" x14ac:dyDescent="0.25">
      <c r="F643" s="210"/>
      <c r="G643" s="210"/>
    </row>
    <row r="644" spans="6:7" x14ac:dyDescent="0.25">
      <c r="F644" s="210"/>
      <c r="G644" s="210"/>
    </row>
    <row r="645" spans="6:7" x14ac:dyDescent="0.25">
      <c r="F645" s="210"/>
      <c r="G645" s="210"/>
    </row>
    <row r="646" spans="6:7" x14ac:dyDescent="0.25">
      <c r="F646" s="210"/>
      <c r="G646" s="210"/>
    </row>
    <row r="647" spans="6:7" x14ac:dyDescent="0.25">
      <c r="F647" s="210"/>
      <c r="G647" s="210"/>
    </row>
    <row r="648" spans="6:7" x14ac:dyDescent="0.25">
      <c r="F648" s="210"/>
      <c r="G648" s="210"/>
    </row>
    <row r="649" spans="6:7" x14ac:dyDescent="0.25">
      <c r="F649" s="210"/>
      <c r="G649" s="210"/>
    </row>
    <row r="650" spans="6:7" x14ac:dyDescent="0.25">
      <c r="F650" s="210"/>
      <c r="G650" s="210"/>
    </row>
    <row r="651" spans="6:7" x14ac:dyDescent="0.25">
      <c r="F651" s="210"/>
      <c r="G651" s="210"/>
    </row>
    <row r="652" spans="6:7" x14ac:dyDescent="0.25">
      <c r="F652" s="210"/>
      <c r="G652" s="210"/>
    </row>
    <row r="653" spans="6:7" x14ac:dyDescent="0.25">
      <c r="F653" s="210"/>
      <c r="G653" s="210"/>
    </row>
    <row r="654" spans="6:7" x14ac:dyDescent="0.25">
      <c r="F654" s="210"/>
      <c r="G654" s="210"/>
    </row>
    <row r="655" spans="6:7" x14ac:dyDescent="0.25">
      <c r="F655" s="210"/>
      <c r="G655" s="210"/>
    </row>
    <row r="656" spans="6:7" x14ac:dyDescent="0.25">
      <c r="F656" s="210"/>
      <c r="G656" s="210"/>
    </row>
    <row r="657" spans="6:7" x14ac:dyDescent="0.25">
      <c r="F657" s="210"/>
      <c r="G657" s="210"/>
    </row>
    <row r="658" spans="6:7" x14ac:dyDescent="0.25">
      <c r="F658" s="210"/>
      <c r="G658" s="210"/>
    </row>
    <row r="659" spans="6:7" x14ac:dyDescent="0.25">
      <c r="F659" s="210"/>
      <c r="G659" s="210"/>
    </row>
    <row r="660" spans="6:7" x14ac:dyDescent="0.25">
      <c r="F660" s="210"/>
      <c r="G660" s="210"/>
    </row>
    <row r="661" spans="6:7" x14ac:dyDescent="0.25">
      <c r="F661" s="210"/>
      <c r="G661" s="210"/>
    </row>
    <row r="662" spans="6:7" x14ac:dyDescent="0.25">
      <c r="F662" s="210"/>
      <c r="G662" s="210"/>
    </row>
    <row r="663" spans="6:7" x14ac:dyDescent="0.25">
      <c r="F663" s="210"/>
      <c r="G663" s="210"/>
    </row>
    <row r="664" spans="6:7" x14ac:dyDescent="0.25">
      <c r="F664" s="210"/>
      <c r="G664" s="210"/>
    </row>
    <row r="665" spans="6:7" x14ac:dyDescent="0.25">
      <c r="F665" s="210"/>
      <c r="G665" s="210"/>
    </row>
    <row r="666" spans="6:7" x14ac:dyDescent="0.25">
      <c r="F666" s="210"/>
      <c r="G666" s="210"/>
    </row>
    <row r="667" spans="6:7" x14ac:dyDescent="0.25">
      <c r="F667" s="210"/>
      <c r="G667" s="210"/>
    </row>
    <row r="668" spans="6:7" x14ac:dyDescent="0.25">
      <c r="F668" s="210"/>
      <c r="G668" s="210"/>
    </row>
    <row r="669" spans="6:7" x14ac:dyDescent="0.25">
      <c r="F669" s="210"/>
      <c r="G669" s="210"/>
    </row>
    <row r="670" spans="6:7" x14ac:dyDescent="0.25">
      <c r="F670" s="210"/>
      <c r="G670" s="210"/>
    </row>
    <row r="671" spans="6:7" x14ac:dyDescent="0.25">
      <c r="F671" s="210"/>
      <c r="G671" s="210"/>
    </row>
    <row r="672" spans="6:7" x14ac:dyDescent="0.25">
      <c r="F672" s="210"/>
      <c r="G672" s="210"/>
    </row>
    <row r="673" spans="6:7" x14ac:dyDescent="0.25">
      <c r="F673" s="210"/>
      <c r="G673" s="210"/>
    </row>
    <row r="674" spans="6:7" x14ac:dyDescent="0.25">
      <c r="F674" s="210"/>
      <c r="G674" s="210"/>
    </row>
    <row r="675" spans="6:7" x14ac:dyDescent="0.25">
      <c r="F675" s="210"/>
      <c r="G675" s="210"/>
    </row>
    <row r="676" spans="6:7" x14ac:dyDescent="0.25">
      <c r="F676" s="210"/>
      <c r="G676" s="210"/>
    </row>
    <row r="677" spans="6:7" x14ac:dyDescent="0.25">
      <c r="F677" s="210"/>
      <c r="G677" s="210"/>
    </row>
    <row r="678" spans="6:7" x14ac:dyDescent="0.25">
      <c r="F678" s="210"/>
      <c r="G678" s="210"/>
    </row>
    <row r="679" spans="6:7" x14ac:dyDescent="0.25">
      <c r="F679" s="210"/>
      <c r="G679" s="210"/>
    </row>
    <row r="680" spans="6:7" x14ac:dyDescent="0.25">
      <c r="F680" s="210"/>
      <c r="G680" s="210"/>
    </row>
    <row r="681" spans="6:7" x14ac:dyDescent="0.25">
      <c r="F681" s="210"/>
      <c r="G681" s="210"/>
    </row>
    <row r="682" spans="6:7" x14ac:dyDescent="0.25">
      <c r="F682" s="210"/>
      <c r="G682" s="210"/>
    </row>
    <row r="683" spans="6:7" x14ac:dyDescent="0.25">
      <c r="F683" s="210"/>
      <c r="G683" s="210"/>
    </row>
    <row r="684" spans="6:7" x14ac:dyDescent="0.25">
      <c r="F684" s="210"/>
      <c r="G684" s="210"/>
    </row>
    <row r="685" spans="6:7" x14ac:dyDescent="0.25">
      <c r="F685" s="210"/>
      <c r="G685" s="210"/>
    </row>
    <row r="686" spans="6:7" x14ac:dyDescent="0.25">
      <c r="F686" s="210"/>
      <c r="G686" s="210"/>
    </row>
    <row r="687" spans="6:7" x14ac:dyDescent="0.25">
      <c r="F687" s="210"/>
      <c r="G687" s="210"/>
    </row>
    <row r="688" spans="6:7" x14ac:dyDescent="0.25">
      <c r="F688" s="210"/>
      <c r="G688" s="210"/>
    </row>
    <row r="689" spans="6:7" x14ac:dyDescent="0.25">
      <c r="F689" s="210"/>
      <c r="G689" s="210"/>
    </row>
    <row r="690" spans="6:7" x14ac:dyDescent="0.25">
      <c r="F690" s="210"/>
      <c r="G690" s="210"/>
    </row>
    <row r="691" spans="6:7" x14ac:dyDescent="0.25">
      <c r="F691" s="210"/>
      <c r="G691" s="210"/>
    </row>
    <row r="692" spans="6:7" x14ac:dyDescent="0.25">
      <c r="F692" s="210"/>
      <c r="G692" s="210"/>
    </row>
    <row r="693" spans="6:7" x14ac:dyDescent="0.25">
      <c r="F693" s="210"/>
      <c r="G693" s="210"/>
    </row>
    <row r="694" spans="6:7" x14ac:dyDescent="0.25">
      <c r="F694" s="210"/>
      <c r="G694" s="210"/>
    </row>
    <row r="695" spans="6:7" x14ac:dyDescent="0.25">
      <c r="F695" s="210"/>
      <c r="G695" s="210"/>
    </row>
    <row r="696" spans="6:7" x14ac:dyDescent="0.25">
      <c r="F696" s="210"/>
      <c r="G696" s="210"/>
    </row>
    <row r="697" spans="6:7" x14ac:dyDescent="0.25">
      <c r="F697" s="210"/>
      <c r="G697" s="210"/>
    </row>
    <row r="698" spans="6:7" x14ac:dyDescent="0.25">
      <c r="F698" s="210"/>
      <c r="G698" s="210"/>
    </row>
    <row r="699" spans="6:7" x14ac:dyDescent="0.25">
      <c r="F699" s="210"/>
      <c r="G699" s="210"/>
    </row>
    <row r="700" spans="6:7" x14ac:dyDescent="0.25">
      <c r="F700" s="210"/>
      <c r="G700" s="210"/>
    </row>
    <row r="701" spans="6:7" x14ac:dyDescent="0.25">
      <c r="F701" s="210"/>
      <c r="G701" s="210"/>
    </row>
    <row r="702" spans="6:7" x14ac:dyDescent="0.25">
      <c r="F702" s="210"/>
      <c r="G702" s="210"/>
    </row>
    <row r="703" spans="6:7" x14ac:dyDescent="0.25">
      <c r="F703" s="210"/>
      <c r="G703" s="210"/>
    </row>
    <row r="704" spans="6:7" x14ac:dyDescent="0.25">
      <c r="F704" s="210"/>
      <c r="G704" s="210"/>
    </row>
    <row r="705" spans="6:7" x14ac:dyDescent="0.25">
      <c r="F705" s="210"/>
      <c r="G705" s="210"/>
    </row>
    <row r="706" spans="6:7" x14ac:dyDescent="0.25">
      <c r="F706" s="210"/>
      <c r="G706" s="210"/>
    </row>
    <row r="707" spans="6:7" x14ac:dyDescent="0.25">
      <c r="F707" s="210"/>
      <c r="G707" s="210"/>
    </row>
    <row r="708" spans="6:7" x14ac:dyDescent="0.25">
      <c r="F708" s="210"/>
      <c r="G708" s="210"/>
    </row>
    <row r="709" spans="6:7" x14ac:dyDescent="0.25">
      <c r="F709" s="210"/>
      <c r="G709" s="210"/>
    </row>
    <row r="710" spans="6:7" x14ac:dyDescent="0.25">
      <c r="F710" s="210"/>
      <c r="G710" s="210"/>
    </row>
    <row r="711" spans="6:7" x14ac:dyDescent="0.25">
      <c r="F711" s="210"/>
      <c r="G711" s="210"/>
    </row>
    <row r="712" spans="6:7" x14ac:dyDescent="0.25">
      <c r="F712" s="210"/>
      <c r="G712" s="210"/>
    </row>
    <row r="713" spans="6:7" x14ac:dyDescent="0.25">
      <c r="F713" s="210"/>
      <c r="G713" s="210"/>
    </row>
    <row r="714" spans="6:7" x14ac:dyDescent="0.25">
      <c r="F714" s="210"/>
      <c r="G714" s="210"/>
    </row>
    <row r="715" spans="6:7" x14ac:dyDescent="0.25">
      <c r="F715" s="210"/>
      <c r="G715" s="210"/>
    </row>
    <row r="716" spans="6:7" x14ac:dyDescent="0.25">
      <c r="F716" s="210"/>
      <c r="G716" s="210"/>
    </row>
    <row r="717" spans="6:7" x14ac:dyDescent="0.25">
      <c r="F717" s="210"/>
      <c r="G717" s="210"/>
    </row>
    <row r="718" spans="6:7" x14ac:dyDescent="0.25">
      <c r="F718" s="210"/>
      <c r="G718" s="210"/>
    </row>
    <row r="719" spans="6:7" x14ac:dyDescent="0.25">
      <c r="F719" s="210"/>
      <c r="G719" s="210"/>
    </row>
    <row r="720" spans="6:7" x14ac:dyDescent="0.25">
      <c r="F720" s="210"/>
      <c r="G720" s="210"/>
    </row>
    <row r="721" spans="6:7" x14ac:dyDescent="0.25">
      <c r="F721" s="210"/>
      <c r="G721" s="210"/>
    </row>
    <row r="722" spans="6:7" x14ac:dyDescent="0.25">
      <c r="F722" s="210"/>
      <c r="G722" s="210"/>
    </row>
    <row r="723" spans="6:7" x14ac:dyDescent="0.25">
      <c r="F723" s="210"/>
      <c r="G723" s="210"/>
    </row>
    <row r="724" spans="6:7" x14ac:dyDescent="0.25">
      <c r="F724" s="210"/>
      <c r="G724" s="210"/>
    </row>
    <row r="725" spans="6:7" x14ac:dyDescent="0.25">
      <c r="F725" s="210"/>
      <c r="G725" s="210"/>
    </row>
    <row r="726" spans="6:7" x14ac:dyDescent="0.25">
      <c r="F726" s="210"/>
      <c r="G726" s="210"/>
    </row>
    <row r="727" spans="6:7" x14ac:dyDescent="0.25">
      <c r="F727" s="210"/>
      <c r="G727" s="210"/>
    </row>
    <row r="728" spans="6:7" x14ac:dyDescent="0.25">
      <c r="F728" s="210"/>
      <c r="G728" s="210"/>
    </row>
    <row r="729" spans="6:7" x14ac:dyDescent="0.25">
      <c r="F729" s="210"/>
      <c r="G729" s="210"/>
    </row>
    <row r="730" spans="6:7" x14ac:dyDescent="0.25">
      <c r="F730" s="210"/>
      <c r="G730" s="210"/>
    </row>
    <row r="731" spans="6:7" x14ac:dyDescent="0.25">
      <c r="F731" s="210"/>
      <c r="G731" s="210"/>
    </row>
    <row r="732" spans="6:7" x14ac:dyDescent="0.25">
      <c r="F732" s="210"/>
      <c r="G732" s="210"/>
    </row>
    <row r="733" spans="6:7" x14ac:dyDescent="0.25">
      <c r="F733" s="210"/>
      <c r="G733" s="210"/>
    </row>
    <row r="734" spans="6:7" x14ac:dyDescent="0.25">
      <c r="F734" s="210"/>
      <c r="G734" s="210"/>
    </row>
    <row r="735" spans="6:7" x14ac:dyDescent="0.25">
      <c r="F735" s="210"/>
      <c r="G735" s="210"/>
    </row>
    <row r="736" spans="6:7" x14ac:dyDescent="0.25">
      <c r="F736" s="210"/>
      <c r="G736" s="210"/>
    </row>
    <row r="737" spans="6:7" x14ac:dyDescent="0.25">
      <c r="F737" s="210"/>
      <c r="G737" s="210"/>
    </row>
    <row r="738" spans="6:7" x14ac:dyDescent="0.25">
      <c r="F738" s="210"/>
      <c r="G738" s="210"/>
    </row>
    <row r="739" spans="6:7" x14ac:dyDescent="0.25">
      <c r="F739" s="210"/>
      <c r="G739" s="210"/>
    </row>
    <row r="740" spans="6:7" x14ac:dyDescent="0.25">
      <c r="F740" s="210"/>
      <c r="G740" s="210"/>
    </row>
    <row r="741" spans="6:7" x14ac:dyDescent="0.25">
      <c r="F741" s="210"/>
      <c r="G741" s="210"/>
    </row>
    <row r="742" spans="6:7" x14ac:dyDescent="0.25">
      <c r="F742" s="210"/>
      <c r="G742" s="210"/>
    </row>
    <row r="743" spans="6:7" x14ac:dyDescent="0.25">
      <c r="F743" s="210"/>
      <c r="G743" s="210"/>
    </row>
    <row r="744" spans="6:7" x14ac:dyDescent="0.25">
      <c r="F744" s="210"/>
      <c r="G744" s="210"/>
    </row>
    <row r="745" spans="6:7" x14ac:dyDescent="0.25">
      <c r="F745" s="210"/>
      <c r="G745" s="210"/>
    </row>
    <row r="746" spans="6:7" x14ac:dyDescent="0.25">
      <c r="F746" s="210"/>
      <c r="G746" s="210"/>
    </row>
    <row r="747" spans="6:7" x14ac:dyDescent="0.25">
      <c r="F747" s="210"/>
      <c r="G747" s="210"/>
    </row>
    <row r="748" spans="6:7" x14ac:dyDescent="0.25">
      <c r="F748" s="210"/>
      <c r="G748" s="210"/>
    </row>
    <row r="749" spans="6:7" x14ac:dyDescent="0.25">
      <c r="F749" s="210"/>
      <c r="G749" s="210"/>
    </row>
    <row r="750" spans="6:7" x14ac:dyDescent="0.25">
      <c r="F750" s="210"/>
      <c r="G750" s="210"/>
    </row>
    <row r="751" spans="6:7" x14ac:dyDescent="0.25">
      <c r="F751" s="210"/>
      <c r="G751" s="210"/>
    </row>
    <row r="752" spans="6:7" x14ac:dyDescent="0.25">
      <c r="F752" s="210"/>
      <c r="G752" s="210"/>
    </row>
    <row r="753" spans="6:7" x14ac:dyDescent="0.25">
      <c r="F753" s="210"/>
      <c r="G753" s="210"/>
    </row>
    <row r="754" spans="6:7" x14ac:dyDescent="0.25">
      <c r="F754" s="210"/>
      <c r="G754" s="210"/>
    </row>
    <row r="755" spans="6:7" x14ac:dyDescent="0.25">
      <c r="F755" s="210"/>
      <c r="G755" s="210"/>
    </row>
    <row r="756" spans="6:7" x14ac:dyDescent="0.25">
      <c r="F756" s="210"/>
      <c r="G756" s="210"/>
    </row>
    <row r="757" spans="6:7" x14ac:dyDescent="0.25">
      <c r="F757" s="210"/>
      <c r="G757" s="210"/>
    </row>
    <row r="758" spans="6:7" x14ac:dyDescent="0.25">
      <c r="F758" s="210"/>
      <c r="G758" s="210"/>
    </row>
    <row r="759" spans="6:7" x14ac:dyDescent="0.25">
      <c r="F759" s="210"/>
      <c r="G759" s="210"/>
    </row>
    <row r="760" spans="6:7" x14ac:dyDescent="0.25">
      <c r="F760" s="210"/>
      <c r="G760" s="210"/>
    </row>
    <row r="761" spans="6:7" x14ac:dyDescent="0.25">
      <c r="F761" s="210"/>
      <c r="G761" s="210"/>
    </row>
    <row r="762" spans="6:7" x14ac:dyDescent="0.25">
      <c r="F762" s="210"/>
      <c r="G762" s="210"/>
    </row>
    <row r="763" spans="6:7" x14ac:dyDescent="0.25">
      <c r="F763" s="210"/>
      <c r="G763" s="210"/>
    </row>
    <row r="764" spans="6:7" x14ac:dyDescent="0.25">
      <c r="F764" s="210"/>
      <c r="G764" s="210"/>
    </row>
    <row r="765" spans="6:7" x14ac:dyDescent="0.25">
      <c r="F765" s="210"/>
      <c r="G765" s="210"/>
    </row>
    <row r="766" spans="6:7" x14ac:dyDescent="0.25">
      <c r="F766" s="210"/>
      <c r="G766" s="210"/>
    </row>
    <row r="767" spans="6:7" x14ac:dyDescent="0.25">
      <c r="F767" s="210"/>
      <c r="G767" s="210"/>
    </row>
    <row r="768" spans="6:7" x14ac:dyDescent="0.25">
      <c r="F768" s="210"/>
      <c r="G768" s="210"/>
    </row>
    <row r="769" spans="6:7" x14ac:dyDescent="0.25">
      <c r="F769" s="210"/>
      <c r="G769" s="210"/>
    </row>
    <row r="770" spans="6:7" x14ac:dyDescent="0.25">
      <c r="F770" s="210"/>
      <c r="G770" s="210"/>
    </row>
    <row r="771" spans="6:7" x14ac:dyDescent="0.25">
      <c r="F771" s="210"/>
      <c r="G771" s="210"/>
    </row>
    <row r="772" spans="6:7" x14ac:dyDescent="0.25">
      <c r="F772" s="210"/>
      <c r="G772" s="210"/>
    </row>
    <row r="773" spans="6:7" x14ac:dyDescent="0.25">
      <c r="F773" s="210"/>
      <c r="G773" s="210"/>
    </row>
    <row r="774" spans="6:7" x14ac:dyDescent="0.25">
      <c r="F774" s="210"/>
      <c r="G774" s="210"/>
    </row>
    <row r="775" spans="6:7" x14ac:dyDescent="0.25">
      <c r="F775" s="210"/>
      <c r="G775" s="210"/>
    </row>
    <row r="776" spans="6:7" x14ac:dyDescent="0.25">
      <c r="F776" s="210"/>
      <c r="G776" s="210"/>
    </row>
    <row r="777" spans="6:7" x14ac:dyDescent="0.25">
      <c r="F777" s="210"/>
      <c r="G777" s="210"/>
    </row>
    <row r="778" spans="6:7" x14ac:dyDescent="0.25">
      <c r="F778" s="210"/>
      <c r="G778" s="210"/>
    </row>
    <row r="779" spans="6:7" x14ac:dyDescent="0.25">
      <c r="F779" s="210"/>
      <c r="G779" s="210"/>
    </row>
    <row r="780" spans="6:7" x14ac:dyDescent="0.25">
      <c r="F780" s="210"/>
      <c r="G780" s="210"/>
    </row>
    <row r="781" spans="6:7" x14ac:dyDescent="0.25">
      <c r="F781" s="210"/>
      <c r="G781" s="210"/>
    </row>
    <row r="782" spans="6:7" x14ac:dyDescent="0.25">
      <c r="F782" s="210"/>
      <c r="G782" s="210"/>
    </row>
    <row r="783" spans="6:7" x14ac:dyDescent="0.25">
      <c r="F783" s="210"/>
      <c r="G783" s="210"/>
    </row>
    <row r="784" spans="6:7" x14ac:dyDescent="0.25">
      <c r="F784" s="210"/>
      <c r="G784" s="210"/>
    </row>
    <row r="785" spans="6:7" x14ac:dyDescent="0.25">
      <c r="F785" s="210"/>
      <c r="G785" s="210"/>
    </row>
    <row r="786" spans="6:7" x14ac:dyDescent="0.25">
      <c r="F786" s="210"/>
      <c r="G786" s="210"/>
    </row>
    <row r="787" spans="6:7" x14ac:dyDescent="0.25">
      <c r="F787" s="210"/>
      <c r="G787" s="210"/>
    </row>
    <row r="788" spans="6:7" x14ac:dyDescent="0.25">
      <c r="F788" s="210"/>
      <c r="G788" s="210"/>
    </row>
    <row r="789" spans="6:7" x14ac:dyDescent="0.25">
      <c r="F789" s="210"/>
      <c r="G789" s="210"/>
    </row>
    <row r="790" spans="6:7" x14ac:dyDescent="0.25">
      <c r="F790" s="210"/>
      <c r="G790" s="210"/>
    </row>
    <row r="791" spans="6:7" x14ac:dyDescent="0.25">
      <c r="F791" s="210"/>
      <c r="G791" s="210"/>
    </row>
    <row r="792" spans="6:7" x14ac:dyDescent="0.25">
      <c r="F792" s="210"/>
      <c r="G792" s="210"/>
    </row>
    <row r="793" spans="6:7" x14ac:dyDescent="0.25">
      <c r="F793" s="210"/>
      <c r="G793" s="210"/>
    </row>
    <row r="794" spans="6:7" x14ac:dyDescent="0.25">
      <c r="F794" s="210"/>
      <c r="G794" s="210"/>
    </row>
    <row r="795" spans="6:7" x14ac:dyDescent="0.25">
      <c r="F795" s="210"/>
      <c r="G795" s="210"/>
    </row>
    <row r="796" spans="6:7" x14ac:dyDescent="0.25">
      <c r="F796" s="210"/>
      <c r="G796" s="210"/>
    </row>
    <row r="797" spans="6:7" x14ac:dyDescent="0.25">
      <c r="F797" s="210"/>
      <c r="G797" s="210"/>
    </row>
    <row r="798" spans="6:7" x14ac:dyDescent="0.25">
      <c r="F798" s="210"/>
      <c r="G798" s="210"/>
    </row>
    <row r="799" spans="6:7" x14ac:dyDescent="0.25">
      <c r="F799" s="210"/>
      <c r="G799" s="210"/>
    </row>
    <row r="800" spans="6:7" x14ac:dyDescent="0.25">
      <c r="F800" s="210"/>
      <c r="G800" s="210"/>
    </row>
    <row r="801" spans="6:7" x14ac:dyDescent="0.25">
      <c r="F801" s="210"/>
      <c r="G801" s="210"/>
    </row>
    <row r="802" spans="6:7" x14ac:dyDescent="0.25">
      <c r="F802" s="210"/>
      <c r="G802" s="210"/>
    </row>
    <row r="803" spans="6:7" x14ac:dyDescent="0.25">
      <c r="F803" s="210"/>
      <c r="G803" s="210"/>
    </row>
    <row r="804" spans="6:7" x14ac:dyDescent="0.25">
      <c r="F804" s="210"/>
      <c r="G804" s="210"/>
    </row>
    <row r="805" spans="6:7" x14ac:dyDescent="0.25">
      <c r="F805" s="210"/>
      <c r="G805" s="210"/>
    </row>
    <row r="806" spans="6:7" x14ac:dyDescent="0.25">
      <c r="F806" s="210"/>
      <c r="G806" s="210"/>
    </row>
    <row r="807" spans="6:7" x14ac:dyDescent="0.25">
      <c r="F807" s="210"/>
      <c r="G807" s="210"/>
    </row>
    <row r="808" spans="6:7" x14ac:dyDescent="0.25">
      <c r="F808" s="210"/>
      <c r="G808" s="210"/>
    </row>
    <row r="809" spans="6:7" x14ac:dyDescent="0.25">
      <c r="F809" s="210"/>
      <c r="G809" s="210"/>
    </row>
    <row r="810" spans="6:7" x14ac:dyDescent="0.25">
      <c r="F810" s="210"/>
      <c r="G810" s="210"/>
    </row>
    <row r="811" spans="6:7" x14ac:dyDescent="0.25">
      <c r="F811" s="210"/>
      <c r="G811" s="210"/>
    </row>
    <row r="812" spans="6:7" x14ac:dyDescent="0.25">
      <c r="F812" s="210"/>
      <c r="G812" s="210"/>
    </row>
    <row r="813" spans="6:7" x14ac:dyDescent="0.25">
      <c r="F813" s="210"/>
      <c r="G813" s="210"/>
    </row>
    <row r="814" spans="6:7" x14ac:dyDescent="0.25">
      <c r="F814" s="210"/>
      <c r="G814" s="210"/>
    </row>
    <row r="815" spans="6:7" x14ac:dyDescent="0.25">
      <c r="F815" s="210"/>
      <c r="G815" s="210"/>
    </row>
    <row r="816" spans="6:7" x14ac:dyDescent="0.25">
      <c r="F816" s="210"/>
      <c r="G816" s="210"/>
    </row>
    <row r="817" spans="6:7" x14ac:dyDescent="0.25">
      <c r="F817" s="210"/>
      <c r="G817" s="210"/>
    </row>
    <row r="818" spans="6:7" x14ac:dyDescent="0.25">
      <c r="F818" s="210"/>
      <c r="G818" s="210"/>
    </row>
    <row r="819" spans="6:7" x14ac:dyDescent="0.25">
      <c r="F819" s="210"/>
      <c r="G819" s="210"/>
    </row>
    <row r="820" spans="6:7" x14ac:dyDescent="0.25">
      <c r="F820" s="210"/>
      <c r="G820" s="210"/>
    </row>
    <row r="821" spans="6:7" x14ac:dyDescent="0.25">
      <c r="F821" s="210"/>
      <c r="G821" s="210"/>
    </row>
    <row r="822" spans="6:7" x14ac:dyDescent="0.25">
      <c r="F822" s="210"/>
      <c r="G822" s="210"/>
    </row>
    <row r="823" spans="6:7" x14ac:dyDescent="0.25">
      <c r="F823" s="210"/>
      <c r="G823" s="210"/>
    </row>
    <row r="824" spans="6:7" x14ac:dyDescent="0.25">
      <c r="F824" s="210"/>
      <c r="G824" s="210"/>
    </row>
    <row r="825" spans="6:7" x14ac:dyDescent="0.25">
      <c r="F825" s="210"/>
      <c r="G825" s="210"/>
    </row>
    <row r="826" spans="6:7" x14ac:dyDescent="0.25">
      <c r="F826" s="210"/>
      <c r="G826" s="210"/>
    </row>
    <row r="827" spans="6:7" x14ac:dyDescent="0.25">
      <c r="F827" s="210"/>
      <c r="G827" s="210"/>
    </row>
    <row r="828" spans="6:7" x14ac:dyDescent="0.25">
      <c r="F828" s="210"/>
      <c r="G828" s="210"/>
    </row>
    <row r="829" spans="6:7" x14ac:dyDescent="0.25">
      <c r="F829" s="210"/>
      <c r="G829" s="210"/>
    </row>
    <row r="830" spans="6:7" x14ac:dyDescent="0.25">
      <c r="F830" s="210"/>
      <c r="G830" s="210"/>
    </row>
    <row r="831" spans="6:7" x14ac:dyDescent="0.25">
      <c r="F831" s="210"/>
      <c r="G831" s="210"/>
    </row>
    <row r="832" spans="6:7" x14ac:dyDescent="0.25">
      <c r="F832" s="210"/>
      <c r="G832" s="210"/>
    </row>
    <row r="833" spans="6:7" x14ac:dyDescent="0.25">
      <c r="F833" s="210"/>
      <c r="G833" s="210"/>
    </row>
    <row r="834" spans="6:7" x14ac:dyDescent="0.25">
      <c r="F834" s="210"/>
      <c r="G834" s="210"/>
    </row>
    <row r="835" spans="6:7" x14ac:dyDescent="0.25">
      <c r="F835" s="210"/>
      <c r="G835" s="210"/>
    </row>
    <row r="836" spans="6:7" x14ac:dyDescent="0.25">
      <c r="F836" s="210"/>
      <c r="G836" s="210"/>
    </row>
    <row r="837" spans="6:7" x14ac:dyDescent="0.25">
      <c r="F837" s="210"/>
      <c r="G837" s="210"/>
    </row>
    <row r="838" spans="6:7" x14ac:dyDescent="0.25">
      <c r="F838" s="210"/>
      <c r="G838" s="210"/>
    </row>
    <row r="839" spans="6:7" x14ac:dyDescent="0.25">
      <c r="F839" s="210"/>
      <c r="G839" s="210"/>
    </row>
    <row r="840" spans="6:7" x14ac:dyDescent="0.25">
      <c r="F840" s="210"/>
      <c r="G840" s="210"/>
    </row>
    <row r="841" spans="6:7" x14ac:dyDescent="0.25">
      <c r="F841" s="210"/>
      <c r="G841" s="210"/>
    </row>
    <row r="842" spans="6:7" x14ac:dyDescent="0.25">
      <c r="F842" s="210"/>
      <c r="G842" s="210"/>
    </row>
    <row r="843" spans="6:7" x14ac:dyDescent="0.25">
      <c r="F843" s="210"/>
      <c r="G843" s="210"/>
    </row>
    <row r="844" spans="6:7" x14ac:dyDescent="0.25">
      <c r="F844" s="210"/>
      <c r="G844" s="210"/>
    </row>
    <row r="845" spans="6:7" x14ac:dyDescent="0.25">
      <c r="F845" s="210"/>
      <c r="G845" s="210"/>
    </row>
    <row r="846" spans="6:7" x14ac:dyDescent="0.25">
      <c r="F846" s="210"/>
      <c r="G846" s="210"/>
    </row>
    <row r="847" spans="6:7" x14ac:dyDescent="0.25">
      <c r="F847" s="210"/>
      <c r="G847" s="210"/>
    </row>
    <row r="848" spans="6:7" x14ac:dyDescent="0.25">
      <c r="F848" s="210"/>
      <c r="G848" s="210"/>
    </row>
    <row r="849" spans="6:7" x14ac:dyDescent="0.25">
      <c r="F849" s="210"/>
      <c r="G849" s="210"/>
    </row>
    <row r="850" spans="6:7" x14ac:dyDescent="0.25">
      <c r="F850" s="210"/>
      <c r="G850" s="210"/>
    </row>
    <row r="851" spans="6:7" x14ac:dyDescent="0.25">
      <c r="F851" s="210"/>
      <c r="G851" s="210"/>
    </row>
    <row r="852" spans="6:7" x14ac:dyDescent="0.25">
      <c r="F852" s="210"/>
      <c r="G852" s="210"/>
    </row>
    <row r="853" spans="6:7" x14ac:dyDescent="0.25">
      <c r="F853" s="210"/>
      <c r="G853" s="210"/>
    </row>
    <row r="854" spans="6:7" x14ac:dyDescent="0.25">
      <c r="F854" s="210"/>
      <c r="G854" s="210"/>
    </row>
    <row r="855" spans="6:7" x14ac:dyDescent="0.25">
      <c r="F855" s="210"/>
      <c r="G855" s="210"/>
    </row>
    <row r="856" spans="6:7" x14ac:dyDescent="0.25">
      <c r="F856" s="210"/>
      <c r="G856" s="210"/>
    </row>
    <row r="857" spans="6:7" x14ac:dyDescent="0.25">
      <c r="F857" s="210"/>
      <c r="G857" s="210"/>
    </row>
    <row r="858" spans="6:7" x14ac:dyDescent="0.25">
      <c r="F858" s="210"/>
      <c r="G858" s="210"/>
    </row>
    <row r="859" spans="6:7" x14ac:dyDescent="0.25">
      <c r="F859" s="210"/>
      <c r="G859" s="210"/>
    </row>
    <row r="860" spans="6:7" x14ac:dyDescent="0.25">
      <c r="F860" s="210"/>
      <c r="G860" s="210"/>
    </row>
    <row r="861" spans="6:7" x14ac:dyDescent="0.25">
      <c r="F861" s="210"/>
      <c r="G861" s="210"/>
    </row>
    <row r="862" spans="6:7" x14ac:dyDescent="0.25">
      <c r="F862" s="210"/>
      <c r="G862" s="210"/>
    </row>
    <row r="863" spans="6:7" x14ac:dyDescent="0.25">
      <c r="F863" s="210"/>
      <c r="G863" s="210"/>
    </row>
    <row r="864" spans="6:7" x14ac:dyDescent="0.25">
      <c r="F864" s="210"/>
      <c r="G864" s="210"/>
    </row>
    <row r="865" spans="6:7" x14ac:dyDescent="0.25">
      <c r="F865" s="210"/>
      <c r="G865" s="210"/>
    </row>
    <row r="866" spans="6:7" x14ac:dyDescent="0.25">
      <c r="F866" s="210"/>
      <c r="G866" s="210"/>
    </row>
    <row r="867" spans="6:7" x14ac:dyDescent="0.25">
      <c r="F867" s="210"/>
      <c r="G867" s="210"/>
    </row>
    <row r="868" spans="6:7" x14ac:dyDescent="0.25">
      <c r="F868" s="210"/>
      <c r="G868" s="210"/>
    </row>
    <row r="869" spans="6:7" x14ac:dyDescent="0.25">
      <c r="F869" s="210"/>
      <c r="G869" s="210"/>
    </row>
    <row r="870" spans="6:7" x14ac:dyDescent="0.25">
      <c r="F870" s="210"/>
      <c r="G870" s="210"/>
    </row>
    <row r="871" spans="6:7" x14ac:dyDescent="0.25">
      <c r="F871" s="210"/>
      <c r="G871" s="210"/>
    </row>
    <row r="872" spans="6:7" x14ac:dyDescent="0.25">
      <c r="F872" s="210"/>
      <c r="G872" s="210"/>
    </row>
    <row r="873" spans="6:7" x14ac:dyDescent="0.25">
      <c r="F873" s="210"/>
      <c r="G873" s="210"/>
    </row>
    <row r="874" spans="6:7" x14ac:dyDescent="0.25">
      <c r="F874" s="210"/>
      <c r="G874" s="210"/>
    </row>
    <row r="875" spans="6:7" x14ac:dyDescent="0.25">
      <c r="F875" s="210"/>
      <c r="G875" s="210"/>
    </row>
    <row r="876" spans="6:7" x14ac:dyDescent="0.25">
      <c r="F876" s="210"/>
      <c r="G876" s="210"/>
    </row>
    <row r="877" spans="6:7" x14ac:dyDescent="0.25">
      <c r="F877" s="210"/>
      <c r="G877" s="210"/>
    </row>
    <row r="878" spans="6:7" x14ac:dyDescent="0.25">
      <c r="F878" s="210"/>
      <c r="G878" s="210"/>
    </row>
    <row r="879" spans="6:7" x14ac:dyDescent="0.25">
      <c r="F879" s="210"/>
      <c r="G879" s="210"/>
    </row>
    <row r="880" spans="6:7" x14ac:dyDescent="0.25">
      <c r="F880" s="210"/>
      <c r="G880" s="210"/>
    </row>
    <row r="881" spans="6:7" x14ac:dyDescent="0.25">
      <c r="F881" s="210"/>
      <c r="G881" s="210"/>
    </row>
    <row r="882" spans="6:7" x14ac:dyDescent="0.25">
      <c r="F882" s="210"/>
      <c r="G882" s="210"/>
    </row>
    <row r="883" spans="6:7" x14ac:dyDescent="0.25">
      <c r="F883" s="210"/>
      <c r="G883" s="210"/>
    </row>
    <row r="884" spans="6:7" x14ac:dyDescent="0.25">
      <c r="F884" s="210"/>
      <c r="G884" s="210"/>
    </row>
    <row r="885" spans="6:7" x14ac:dyDescent="0.25">
      <c r="F885" s="210"/>
      <c r="G885" s="210"/>
    </row>
    <row r="886" spans="6:7" x14ac:dyDescent="0.25">
      <c r="F886" s="210"/>
      <c r="G886" s="210"/>
    </row>
    <row r="887" spans="6:7" x14ac:dyDescent="0.25">
      <c r="F887" s="210"/>
      <c r="G887" s="210"/>
    </row>
    <row r="888" spans="6:7" x14ac:dyDescent="0.25">
      <c r="F888" s="210"/>
      <c r="G888" s="210"/>
    </row>
    <row r="889" spans="6:7" x14ac:dyDescent="0.25">
      <c r="F889" s="210"/>
      <c r="G889" s="210"/>
    </row>
    <row r="890" spans="6:7" x14ac:dyDescent="0.25">
      <c r="F890" s="210"/>
      <c r="G890" s="210"/>
    </row>
    <row r="891" spans="6:7" x14ac:dyDescent="0.25">
      <c r="F891" s="210"/>
      <c r="G891" s="210"/>
    </row>
    <row r="892" spans="6:7" x14ac:dyDescent="0.25">
      <c r="F892" s="210"/>
      <c r="G892" s="210"/>
    </row>
    <row r="893" spans="6:7" x14ac:dyDescent="0.25">
      <c r="F893" s="210"/>
      <c r="G893" s="210"/>
    </row>
    <row r="894" spans="6:7" x14ac:dyDescent="0.25">
      <c r="F894" s="210"/>
      <c r="G894" s="210"/>
    </row>
    <row r="895" spans="6:7" x14ac:dyDescent="0.25">
      <c r="F895" s="210"/>
      <c r="G895" s="210"/>
    </row>
    <row r="896" spans="6:7" x14ac:dyDescent="0.25">
      <c r="F896" s="210"/>
      <c r="G896" s="210"/>
    </row>
    <row r="897" spans="6:7" x14ac:dyDescent="0.25">
      <c r="F897" s="210"/>
      <c r="G897" s="210"/>
    </row>
    <row r="898" spans="6:7" x14ac:dyDescent="0.25">
      <c r="F898" s="210"/>
      <c r="G898" s="210"/>
    </row>
    <row r="899" spans="6:7" x14ac:dyDescent="0.25">
      <c r="F899" s="210"/>
      <c r="G899" s="210"/>
    </row>
    <row r="900" spans="6:7" x14ac:dyDescent="0.25">
      <c r="F900" s="210"/>
      <c r="G900" s="210"/>
    </row>
    <row r="901" spans="6:7" x14ac:dyDescent="0.25">
      <c r="F901" s="210"/>
      <c r="G901" s="210"/>
    </row>
    <row r="902" spans="6:7" x14ac:dyDescent="0.25">
      <c r="F902" s="210"/>
      <c r="G902" s="210"/>
    </row>
    <row r="903" spans="6:7" x14ac:dyDescent="0.25">
      <c r="F903" s="210"/>
      <c r="G903" s="210"/>
    </row>
    <row r="904" spans="6:7" x14ac:dyDescent="0.25">
      <c r="F904" s="210"/>
      <c r="G904" s="210"/>
    </row>
    <row r="905" spans="6:7" x14ac:dyDescent="0.25">
      <c r="F905" s="210"/>
      <c r="G905" s="210"/>
    </row>
    <row r="906" spans="6:7" x14ac:dyDescent="0.25">
      <c r="F906" s="210"/>
      <c r="G906" s="210"/>
    </row>
    <row r="907" spans="6:7" x14ac:dyDescent="0.25">
      <c r="F907" s="210"/>
      <c r="G907" s="210"/>
    </row>
    <row r="908" spans="6:7" x14ac:dyDescent="0.25">
      <c r="F908" s="210"/>
      <c r="G908" s="210"/>
    </row>
    <row r="909" spans="6:7" x14ac:dyDescent="0.25">
      <c r="F909" s="210"/>
      <c r="G909" s="210"/>
    </row>
    <row r="910" spans="6:7" x14ac:dyDescent="0.25">
      <c r="F910" s="210"/>
      <c r="G910" s="210"/>
    </row>
    <row r="911" spans="6:7" x14ac:dyDescent="0.25">
      <c r="F911" s="210"/>
      <c r="G911" s="210"/>
    </row>
    <row r="912" spans="6:7" x14ac:dyDescent="0.25">
      <c r="F912" s="210"/>
      <c r="G912" s="210"/>
    </row>
    <row r="913" spans="6:7" x14ac:dyDescent="0.25">
      <c r="F913" s="210"/>
      <c r="G913" s="210"/>
    </row>
    <row r="914" spans="6:7" x14ac:dyDescent="0.25">
      <c r="F914" s="210"/>
      <c r="G914" s="210"/>
    </row>
    <row r="915" spans="6:7" x14ac:dyDescent="0.25">
      <c r="F915" s="210"/>
      <c r="G915" s="210"/>
    </row>
    <row r="916" spans="6:7" x14ac:dyDescent="0.25">
      <c r="F916" s="210"/>
      <c r="G916" s="210"/>
    </row>
    <row r="917" spans="6:7" x14ac:dyDescent="0.25">
      <c r="F917" s="210"/>
      <c r="G917" s="210"/>
    </row>
    <row r="918" spans="6:7" x14ac:dyDescent="0.25">
      <c r="F918" s="210"/>
      <c r="G918" s="210"/>
    </row>
    <row r="919" spans="6:7" x14ac:dyDescent="0.25">
      <c r="F919" s="210"/>
      <c r="G919" s="210"/>
    </row>
    <row r="920" spans="6:7" x14ac:dyDescent="0.25">
      <c r="F920" s="210"/>
      <c r="G920" s="210"/>
    </row>
    <row r="921" spans="6:7" x14ac:dyDescent="0.25">
      <c r="F921" s="210"/>
      <c r="G921" s="210"/>
    </row>
    <row r="922" spans="6:7" x14ac:dyDescent="0.25">
      <c r="F922" s="210"/>
      <c r="G922" s="210"/>
    </row>
    <row r="923" spans="6:7" x14ac:dyDescent="0.25">
      <c r="F923" s="210"/>
      <c r="G923" s="210"/>
    </row>
    <row r="924" spans="6:7" x14ac:dyDescent="0.25">
      <c r="F924" s="210"/>
      <c r="G924" s="210"/>
    </row>
    <row r="925" spans="6:7" x14ac:dyDescent="0.25">
      <c r="F925" s="210"/>
      <c r="G925" s="210"/>
    </row>
    <row r="926" spans="6:7" x14ac:dyDescent="0.25">
      <c r="F926" s="210"/>
      <c r="G926" s="210"/>
    </row>
    <row r="927" spans="6:7" x14ac:dyDescent="0.25">
      <c r="F927" s="210"/>
      <c r="G927" s="210"/>
    </row>
    <row r="928" spans="6:7" x14ac:dyDescent="0.25">
      <c r="F928" s="210"/>
      <c r="G928" s="210"/>
    </row>
    <row r="929" spans="6:7" x14ac:dyDescent="0.25">
      <c r="F929" s="210"/>
      <c r="G929" s="210"/>
    </row>
    <row r="930" spans="6:7" x14ac:dyDescent="0.25">
      <c r="F930" s="210"/>
      <c r="G930" s="210"/>
    </row>
    <row r="931" spans="6:7" x14ac:dyDescent="0.25">
      <c r="F931" s="210"/>
      <c r="G931" s="210"/>
    </row>
    <row r="932" spans="6:7" x14ac:dyDescent="0.25">
      <c r="F932" s="210"/>
      <c r="G932" s="210"/>
    </row>
    <row r="933" spans="6:7" x14ac:dyDescent="0.25">
      <c r="F933" s="210"/>
      <c r="G933" s="210"/>
    </row>
    <row r="934" spans="6:7" x14ac:dyDescent="0.25">
      <c r="F934" s="210"/>
      <c r="G934" s="210"/>
    </row>
    <row r="935" spans="6:7" x14ac:dyDescent="0.25">
      <c r="F935" s="210"/>
      <c r="G935" s="210"/>
    </row>
    <row r="936" spans="6:7" x14ac:dyDescent="0.25">
      <c r="F936" s="210"/>
      <c r="G936" s="210"/>
    </row>
    <row r="937" spans="6:7" x14ac:dyDescent="0.25">
      <c r="F937" s="210"/>
      <c r="G937" s="210"/>
    </row>
    <row r="938" spans="6:7" x14ac:dyDescent="0.25">
      <c r="F938" s="210"/>
      <c r="G938" s="210"/>
    </row>
    <row r="939" spans="6:7" x14ac:dyDescent="0.25">
      <c r="F939" s="210"/>
      <c r="G939" s="210"/>
    </row>
    <row r="940" spans="6:7" x14ac:dyDescent="0.25">
      <c r="F940" s="210"/>
      <c r="G940" s="210"/>
    </row>
    <row r="941" spans="6:7" x14ac:dyDescent="0.25">
      <c r="F941" s="210"/>
      <c r="G941" s="210"/>
    </row>
    <row r="942" spans="6:7" x14ac:dyDescent="0.25">
      <c r="F942" s="210"/>
      <c r="G942" s="210"/>
    </row>
    <row r="943" spans="6:7" x14ac:dyDescent="0.25">
      <c r="F943" s="210"/>
      <c r="G943" s="210"/>
    </row>
    <row r="944" spans="6:7" x14ac:dyDescent="0.25">
      <c r="F944" s="210"/>
      <c r="G944" s="210"/>
    </row>
    <row r="945" spans="6:7" x14ac:dyDescent="0.25">
      <c r="F945" s="210"/>
      <c r="G945" s="210"/>
    </row>
    <row r="946" spans="6:7" x14ac:dyDescent="0.25">
      <c r="F946" s="210"/>
      <c r="G946" s="210"/>
    </row>
    <row r="947" spans="6:7" x14ac:dyDescent="0.25">
      <c r="F947" s="210"/>
      <c r="G947" s="210"/>
    </row>
    <row r="948" spans="6:7" x14ac:dyDescent="0.25">
      <c r="F948" s="210"/>
      <c r="G948" s="210"/>
    </row>
    <row r="949" spans="6:7" x14ac:dyDescent="0.25">
      <c r="F949" s="210"/>
      <c r="G949" s="210"/>
    </row>
    <row r="950" spans="6:7" x14ac:dyDescent="0.25">
      <c r="F950" s="210"/>
      <c r="G950" s="210"/>
    </row>
    <row r="951" spans="6:7" x14ac:dyDescent="0.25">
      <c r="F951" s="210"/>
      <c r="G951" s="210"/>
    </row>
    <row r="952" spans="6:7" x14ac:dyDescent="0.25">
      <c r="F952" s="210"/>
      <c r="G952" s="210"/>
    </row>
    <row r="953" spans="6:7" x14ac:dyDescent="0.25">
      <c r="F953" s="210"/>
      <c r="G953" s="210"/>
    </row>
    <row r="954" spans="6:7" x14ac:dyDescent="0.25">
      <c r="F954" s="210"/>
      <c r="G954" s="210"/>
    </row>
    <row r="955" spans="6:7" x14ac:dyDescent="0.25">
      <c r="F955" s="210"/>
      <c r="G955" s="210"/>
    </row>
    <row r="956" spans="6:7" x14ac:dyDescent="0.25">
      <c r="F956" s="210"/>
      <c r="G956" s="210"/>
    </row>
    <row r="957" spans="6:7" x14ac:dyDescent="0.25">
      <c r="F957" s="210"/>
      <c r="G957" s="210"/>
    </row>
    <row r="958" spans="6:7" x14ac:dyDescent="0.25">
      <c r="F958" s="210"/>
      <c r="G958" s="210"/>
    </row>
    <row r="959" spans="6:7" x14ac:dyDescent="0.25">
      <c r="F959" s="210"/>
      <c r="G959" s="210"/>
    </row>
    <row r="960" spans="6:7" x14ac:dyDescent="0.25">
      <c r="F960" s="210"/>
      <c r="G960" s="210"/>
    </row>
    <row r="961" spans="6:7" x14ac:dyDescent="0.25">
      <c r="F961" s="210"/>
      <c r="G961" s="210"/>
    </row>
    <row r="962" spans="6:7" x14ac:dyDescent="0.25">
      <c r="F962" s="210"/>
      <c r="G962" s="210"/>
    </row>
    <row r="963" spans="6:7" x14ac:dyDescent="0.25">
      <c r="F963" s="210"/>
      <c r="G963" s="210"/>
    </row>
    <row r="964" spans="6:7" x14ac:dyDescent="0.25">
      <c r="F964" s="210"/>
      <c r="G964" s="210"/>
    </row>
    <row r="965" spans="6:7" x14ac:dyDescent="0.25">
      <c r="F965" s="210"/>
      <c r="G965" s="210"/>
    </row>
    <row r="966" spans="6:7" x14ac:dyDescent="0.25">
      <c r="F966" s="210"/>
      <c r="G966" s="210"/>
    </row>
    <row r="967" spans="6:7" x14ac:dyDescent="0.25">
      <c r="F967" s="210"/>
      <c r="G967" s="210"/>
    </row>
    <row r="968" spans="6:7" x14ac:dyDescent="0.25">
      <c r="F968" s="210"/>
      <c r="G968" s="210"/>
    </row>
    <row r="969" spans="6:7" x14ac:dyDescent="0.25">
      <c r="F969" s="210"/>
      <c r="G969" s="210"/>
    </row>
    <row r="970" spans="6:7" x14ac:dyDescent="0.25">
      <c r="F970" s="210"/>
      <c r="G970" s="210"/>
    </row>
    <row r="971" spans="6:7" x14ac:dyDescent="0.25">
      <c r="F971" s="210"/>
      <c r="G971" s="210"/>
    </row>
    <row r="972" spans="6:7" x14ac:dyDescent="0.25">
      <c r="F972" s="210"/>
      <c r="G972" s="210"/>
    </row>
    <row r="973" spans="6:7" x14ac:dyDescent="0.25">
      <c r="F973" s="210"/>
      <c r="G973" s="210"/>
    </row>
    <row r="974" spans="6:7" x14ac:dyDescent="0.25">
      <c r="F974" s="210"/>
      <c r="G974" s="210"/>
    </row>
    <row r="975" spans="6:7" x14ac:dyDescent="0.25">
      <c r="F975" s="210"/>
      <c r="G975" s="210"/>
    </row>
    <row r="976" spans="6:7" x14ac:dyDescent="0.25">
      <c r="F976" s="210"/>
      <c r="G976" s="210"/>
    </row>
    <row r="977" spans="6:7" x14ac:dyDescent="0.25">
      <c r="F977" s="210"/>
      <c r="G977" s="210"/>
    </row>
    <row r="978" spans="6:7" x14ac:dyDescent="0.25">
      <c r="F978" s="210"/>
      <c r="G978" s="210"/>
    </row>
    <row r="979" spans="6:7" x14ac:dyDescent="0.25">
      <c r="F979" s="210"/>
      <c r="G979" s="210"/>
    </row>
    <row r="980" spans="6:7" x14ac:dyDescent="0.25">
      <c r="F980" s="210"/>
      <c r="G980" s="210"/>
    </row>
    <row r="981" spans="6:7" x14ac:dyDescent="0.25">
      <c r="F981" s="210"/>
      <c r="G981" s="210"/>
    </row>
    <row r="982" spans="6:7" x14ac:dyDescent="0.25">
      <c r="F982" s="210"/>
      <c r="G982" s="210"/>
    </row>
    <row r="983" spans="6:7" x14ac:dyDescent="0.25">
      <c r="F983" s="210"/>
      <c r="G983" s="210"/>
    </row>
    <row r="984" spans="6:7" x14ac:dyDescent="0.25">
      <c r="F984" s="210"/>
      <c r="G984" s="210"/>
    </row>
    <row r="985" spans="6:7" x14ac:dyDescent="0.25">
      <c r="F985" s="210"/>
      <c r="G985" s="210"/>
    </row>
    <row r="986" spans="6:7" x14ac:dyDescent="0.25">
      <c r="F986" s="210"/>
      <c r="G986" s="210"/>
    </row>
    <row r="987" spans="6:7" x14ac:dyDescent="0.25">
      <c r="F987" s="210"/>
      <c r="G987" s="210"/>
    </row>
    <row r="988" spans="6:7" x14ac:dyDescent="0.25">
      <c r="F988" s="210"/>
      <c r="G988" s="210"/>
    </row>
    <row r="989" spans="6:7" x14ac:dyDescent="0.25">
      <c r="F989" s="210"/>
      <c r="G989" s="210"/>
    </row>
    <row r="990" spans="6:7" x14ac:dyDescent="0.25">
      <c r="F990" s="210"/>
      <c r="G990" s="210"/>
    </row>
    <row r="991" spans="6:7" x14ac:dyDescent="0.25">
      <c r="F991" s="210"/>
      <c r="G991" s="210"/>
    </row>
    <row r="992" spans="6:7" x14ac:dyDescent="0.25">
      <c r="F992" s="210"/>
      <c r="G992" s="210"/>
    </row>
    <row r="993" spans="6:7" x14ac:dyDescent="0.25">
      <c r="F993" s="210"/>
      <c r="G993" s="210"/>
    </row>
    <row r="994" spans="6:7" x14ac:dyDescent="0.25">
      <c r="F994" s="210"/>
      <c r="G994" s="210"/>
    </row>
    <row r="995" spans="6:7" x14ac:dyDescent="0.25">
      <c r="F995" s="210"/>
      <c r="G995" s="210"/>
    </row>
    <row r="996" spans="6:7" x14ac:dyDescent="0.25">
      <c r="F996" s="210"/>
      <c r="G996" s="210"/>
    </row>
    <row r="997" spans="6:7" x14ac:dyDescent="0.25">
      <c r="F997" s="210"/>
      <c r="G997" s="210"/>
    </row>
    <row r="998" spans="6:7" x14ac:dyDescent="0.25">
      <c r="F998" s="210"/>
      <c r="G998" s="210"/>
    </row>
    <row r="999" spans="6:7" x14ac:dyDescent="0.25">
      <c r="F999" s="210"/>
      <c r="G999" s="210"/>
    </row>
    <row r="1000" spans="6:7" x14ac:dyDescent="0.25">
      <c r="F1000" s="210"/>
      <c r="G1000" s="210"/>
    </row>
    <row r="1001" spans="6:7" x14ac:dyDescent="0.25">
      <c r="F1001" s="210"/>
      <c r="G1001" s="210"/>
    </row>
    <row r="1002" spans="6:7" x14ac:dyDescent="0.25">
      <c r="F1002" s="210"/>
      <c r="G1002" s="210"/>
    </row>
    <row r="1003" spans="6:7" x14ac:dyDescent="0.25">
      <c r="F1003" s="210"/>
      <c r="G1003" s="210"/>
    </row>
    <row r="1004" spans="6:7" x14ac:dyDescent="0.25">
      <c r="F1004" s="210"/>
      <c r="G1004" s="210"/>
    </row>
    <row r="1005" spans="6:7" x14ac:dyDescent="0.25">
      <c r="F1005" s="210"/>
      <c r="G1005" s="210"/>
    </row>
    <row r="1006" spans="6:7" x14ac:dyDescent="0.25">
      <c r="F1006" s="210"/>
      <c r="G1006" s="210"/>
    </row>
    <row r="1007" spans="6:7" x14ac:dyDescent="0.25">
      <c r="F1007" s="210"/>
      <c r="G1007" s="210"/>
    </row>
    <row r="1008" spans="6:7" x14ac:dyDescent="0.25">
      <c r="F1008" s="210"/>
      <c r="G1008" s="210"/>
    </row>
    <row r="1009" spans="6:7" x14ac:dyDescent="0.25">
      <c r="F1009" s="210"/>
      <c r="G1009" s="210"/>
    </row>
    <row r="1010" spans="6:7" x14ac:dyDescent="0.25">
      <c r="F1010" s="210"/>
      <c r="G1010" s="210"/>
    </row>
    <row r="1011" spans="6:7" x14ac:dyDescent="0.25">
      <c r="F1011" s="210"/>
      <c r="G1011" s="210"/>
    </row>
    <row r="1012" spans="6:7" x14ac:dyDescent="0.25">
      <c r="F1012" s="210"/>
      <c r="G1012" s="210"/>
    </row>
    <row r="1013" spans="6:7" x14ac:dyDescent="0.25">
      <c r="F1013" s="210"/>
      <c r="G1013" s="210"/>
    </row>
    <row r="1014" spans="6:7" x14ac:dyDescent="0.25">
      <c r="F1014" s="210"/>
      <c r="G1014" s="210"/>
    </row>
    <row r="1015" spans="6:7" x14ac:dyDescent="0.25">
      <c r="F1015" s="210"/>
      <c r="G1015" s="210"/>
    </row>
    <row r="1016" spans="6:7" x14ac:dyDescent="0.25">
      <c r="F1016" s="210"/>
      <c r="G1016" s="210"/>
    </row>
    <row r="1017" spans="6:7" x14ac:dyDescent="0.25">
      <c r="F1017" s="210"/>
      <c r="G1017" s="210"/>
    </row>
    <row r="1018" spans="6:7" x14ac:dyDescent="0.25">
      <c r="F1018" s="210"/>
      <c r="G1018" s="210"/>
    </row>
    <row r="1019" spans="6:7" x14ac:dyDescent="0.25">
      <c r="F1019" s="210"/>
      <c r="G1019" s="210"/>
    </row>
    <row r="1020" spans="6:7" x14ac:dyDescent="0.25">
      <c r="F1020" s="210"/>
      <c r="G1020" s="210"/>
    </row>
    <row r="1021" spans="6:7" x14ac:dyDescent="0.25">
      <c r="F1021" s="210"/>
      <c r="G1021" s="210"/>
    </row>
    <row r="1022" spans="6:7" x14ac:dyDescent="0.25">
      <c r="F1022" s="210"/>
      <c r="G1022" s="210"/>
    </row>
    <row r="1023" spans="6:7" x14ac:dyDescent="0.25">
      <c r="F1023" s="210"/>
      <c r="G1023" s="210"/>
    </row>
    <row r="1024" spans="6:7" x14ac:dyDescent="0.25">
      <c r="F1024" s="210"/>
      <c r="G1024" s="210"/>
    </row>
    <row r="1025" spans="6:7" x14ac:dyDescent="0.25">
      <c r="F1025" s="210"/>
      <c r="G1025" s="210"/>
    </row>
    <row r="1026" spans="6:7" x14ac:dyDescent="0.25">
      <c r="F1026" s="210"/>
      <c r="G1026" s="210"/>
    </row>
    <row r="1027" spans="6:7" x14ac:dyDescent="0.25">
      <c r="F1027" s="210"/>
      <c r="G1027" s="210"/>
    </row>
    <row r="1028" spans="6:7" x14ac:dyDescent="0.25">
      <c r="F1028" s="210"/>
      <c r="G1028" s="210"/>
    </row>
    <row r="1029" spans="6:7" x14ac:dyDescent="0.25">
      <c r="F1029" s="210"/>
      <c r="G1029" s="210"/>
    </row>
    <row r="1030" spans="6:7" x14ac:dyDescent="0.25">
      <c r="F1030" s="210"/>
      <c r="G1030" s="210"/>
    </row>
    <row r="1031" spans="6:7" x14ac:dyDescent="0.25">
      <c r="F1031" s="210"/>
      <c r="G1031" s="210"/>
    </row>
    <row r="1032" spans="6:7" x14ac:dyDescent="0.25">
      <c r="F1032" s="210"/>
      <c r="G1032" s="210"/>
    </row>
    <row r="1033" spans="6:7" x14ac:dyDescent="0.25">
      <c r="F1033" s="210"/>
      <c r="G1033" s="210"/>
    </row>
    <row r="1034" spans="6:7" x14ac:dyDescent="0.25">
      <c r="F1034" s="210"/>
      <c r="G1034" s="210"/>
    </row>
    <row r="1035" spans="6:7" x14ac:dyDescent="0.25">
      <c r="F1035" s="210"/>
      <c r="G1035" s="210"/>
    </row>
    <row r="1036" spans="6:7" x14ac:dyDescent="0.25">
      <c r="F1036" s="210"/>
      <c r="G1036" s="210"/>
    </row>
    <row r="1037" spans="6:7" x14ac:dyDescent="0.25">
      <c r="F1037" s="210"/>
      <c r="G1037" s="210"/>
    </row>
    <row r="1038" spans="6:7" x14ac:dyDescent="0.25">
      <c r="F1038" s="210"/>
      <c r="G1038" s="210"/>
    </row>
    <row r="1039" spans="6:7" x14ac:dyDescent="0.25">
      <c r="F1039" s="210"/>
      <c r="G1039" s="210"/>
    </row>
    <row r="1040" spans="6:7" x14ac:dyDescent="0.25">
      <c r="F1040" s="210"/>
      <c r="G1040" s="210"/>
    </row>
    <row r="1041" spans="6:7" x14ac:dyDescent="0.25">
      <c r="F1041" s="210"/>
      <c r="G1041" s="210"/>
    </row>
    <row r="1042" spans="6:7" x14ac:dyDescent="0.25">
      <c r="F1042" s="210"/>
      <c r="G1042" s="210"/>
    </row>
    <row r="1043" spans="6:7" x14ac:dyDescent="0.25">
      <c r="F1043" s="210"/>
      <c r="G1043" s="210"/>
    </row>
    <row r="1044" spans="6:7" x14ac:dyDescent="0.25">
      <c r="F1044" s="210"/>
      <c r="G1044" s="210"/>
    </row>
    <row r="1045" spans="6:7" x14ac:dyDescent="0.25">
      <c r="F1045" s="210"/>
      <c r="G1045" s="210"/>
    </row>
    <row r="1046" spans="6:7" x14ac:dyDescent="0.25">
      <c r="F1046" s="210"/>
      <c r="G1046" s="210"/>
    </row>
    <row r="1047" spans="6:7" x14ac:dyDescent="0.25">
      <c r="F1047" s="210"/>
      <c r="G1047" s="210"/>
    </row>
    <row r="1048" spans="6:7" x14ac:dyDescent="0.25">
      <c r="F1048" s="210"/>
      <c r="G1048" s="210"/>
    </row>
    <row r="1049" spans="6:7" x14ac:dyDescent="0.25">
      <c r="F1049" s="210"/>
      <c r="G1049" s="210"/>
    </row>
    <row r="1050" spans="6:7" x14ac:dyDescent="0.25">
      <c r="F1050" s="210"/>
      <c r="G1050" s="210"/>
    </row>
    <row r="1051" spans="6:7" x14ac:dyDescent="0.25">
      <c r="F1051" s="210"/>
      <c r="G1051" s="210"/>
    </row>
    <row r="1052" spans="6:7" x14ac:dyDescent="0.25">
      <c r="F1052" s="210"/>
      <c r="G1052" s="210"/>
    </row>
    <row r="1053" spans="6:7" x14ac:dyDescent="0.25">
      <c r="F1053" s="210"/>
      <c r="G1053" s="210"/>
    </row>
    <row r="1054" spans="6:7" x14ac:dyDescent="0.25">
      <c r="F1054" s="210"/>
      <c r="G1054" s="210"/>
    </row>
    <row r="1055" spans="6:7" x14ac:dyDescent="0.25">
      <c r="F1055" s="210"/>
      <c r="G1055" s="210"/>
    </row>
    <row r="1056" spans="6:7" x14ac:dyDescent="0.25">
      <c r="F1056" s="210"/>
      <c r="G1056" s="210"/>
    </row>
    <row r="1057" spans="6:7" x14ac:dyDescent="0.25">
      <c r="F1057" s="210"/>
      <c r="G1057" s="210"/>
    </row>
    <row r="1058" spans="6:7" x14ac:dyDescent="0.25">
      <c r="F1058" s="210"/>
      <c r="G1058" s="210"/>
    </row>
    <row r="1059" spans="6:7" x14ac:dyDescent="0.25">
      <c r="F1059" s="210"/>
      <c r="G1059" s="210"/>
    </row>
    <row r="1060" spans="6:7" x14ac:dyDescent="0.25">
      <c r="F1060" s="210"/>
      <c r="G1060" s="210"/>
    </row>
    <row r="1061" spans="6:7" x14ac:dyDescent="0.25">
      <c r="F1061" s="210"/>
      <c r="G1061" s="210"/>
    </row>
    <row r="1062" spans="6:7" x14ac:dyDescent="0.25">
      <c r="F1062" s="210"/>
      <c r="G1062" s="210"/>
    </row>
    <row r="1063" spans="6:7" x14ac:dyDescent="0.25">
      <c r="F1063" s="210"/>
      <c r="G1063" s="210"/>
    </row>
    <row r="1064" spans="6:7" x14ac:dyDescent="0.25">
      <c r="F1064" s="210"/>
      <c r="G1064" s="210"/>
    </row>
    <row r="1065" spans="6:7" x14ac:dyDescent="0.25">
      <c r="F1065" s="210"/>
      <c r="G1065" s="210"/>
    </row>
    <row r="1066" spans="6:7" x14ac:dyDescent="0.25">
      <c r="F1066" s="210"/>
      <c r="G1066" s="210"/>
    </row>
    <row r="1067" spans="6:7" x14ac:dyDescent="0.25">
      <c r="F1067" s="210"/>
      <c r="G1067" s="210"/>
    </row>
    <row r="1068" spans="6:7" x14ac:dyDescent="0.25">
      <c r="F1068" s="210"/>
      <c r="G1068" s="210"/>
    </row>
    <row r="1069" spans="6:7" x14ac:dyDescent="0.25">
      <c r="F1069" s="210"/>
      <c r="G1069" s="210"/>
    </row>
    <row r="1070" spans="6:7" x14ac:dyDescent="0.25">
      <c r="F1070" s="210"/>
      <c r="G1070" s="210"/>
    </row>
    <row r="1071" spans="6:7" x14ac:dyDescent="0.25">
      <c r="F1071" s="210"/>
      <c r="G1071" s="210"/>
    </row>
    <row r="1072" spans="6:7" x14ac:dyDescent="0.25">
      <c r="F1072" s="210"/>
      <c r="G1072" s="210"/>
    </row>
    <row r="1073" spans="6:7" x14ac:dyDescent="0.25">
      <c r="F1073" s="210"/>
      <c r="G1073" s="210"/>
    </row>
    <row r="1074" spans="6:7" x14ac:dyDescent="0.25">
      <c r="F1074" s="210"/>
      <c r="G1074" s="210"/>
    </row>
    <row r="1075" spans="6:7" x14ac:dyDescent="0.25">
      <c r="F1075" s="210"/>
      <c r="G1075" s="210"/>
    </row>
    <row r="1076" spans="6:7" x14ac:dyDescent="0.25">
      <c r="F1076" s="210"/>
      <c r="G1076" s="210"/>
    </row>
    <row r="1077" spans="6:7" x14ac:dyDescent="0.25">
      <c r="F1077" s="210"/>
      <c r="G1077" s="210"/>
    </row>
    <row r="1078" spans="6:7" x14ac:dyDescent="0.25">
      <c r="F1078" s="210"/>
      <c r="G1078" s="210"/>
    </row>
    <row r="1079" spans="6:7" x14ac:dyDescent="0.25">
      <c r="F1079" s="210"/>
      <c r="G1079" s="210"/>
    </row>
    <row r="1080" spans="6:7" x14ac:dyDescent="0.25">
      <c r="F1080" s="210"/>
      <c r="G1080" s="210"/>
    </row>
    <row r="1081" spans="6:7" x14ac:dyDescent="0.25">
      <c r="F1081" s="210"/>
      <c r="G1081" s="210"/>
    </row>
    <row r="1082" spans="6:7" x14ac:dyDescent="0.25">
      <c r="F1082" s="210"/>
      <c r="G1082" s="210"/>
    </row>
    <row r="1083" spans="6:7" x14ac:dyDescent="0.25">
      <c r="F1083" s="210"/>
      <c r="G1083" s="210"/>
    </row>
    <row r="1084" spans="6:7" x14ac:dyDescent="0.25">
      <c r="F1084" s="210"/>
      <c r="G1084" s="210"/>
    </row>
    <row r="1085" spans="6:7" x14ac:dyDescent="0.25">
      <c r="F1085" s="210"/>
      <c r="G1085" s="210"/>
    </row>
    <row r="1086" spans="6:7" x14ac:dyDescent="0.25">
      <c r="F1086" s="210"/>
      <c r="G1086" s="210"/>
    </row>
    <row r="1087" spans="6:7" x14ac:dyDescent="0.25">
      <c r="F1087" s="210"/>
      <c r="G1087" s="210"/>
    </row>
    <row r="1088" spans="6:7" x14ac:dyDescent="0.25">
      <c r="F1088" s="210"/>
      <c r="G1088" s="210"/>
    </row>
    <row r="1089" spans="6:7" x14ac:dyDescent="0.25">
      <c r="F1089" s="210"/>
      <c r="G1089" s="210"/>
    </row>
    <row r="1090" spans="6:7" x14ac:dyDescent="0.25">
      <c r="F1090" s="210"/>
      <c r="G1090" s="210"/>
    </row>
    <row r="1091" spans="6:7" x14ac:dyDescent="0.25">
      <c r="F1091" s="210"/>
      <c r="G1091" s="210"/>
    </row>
    <row r="1092" spans="6:7" x14ac:dyDescent="0.25">
      <c r="F1092" s="210"/>
      <c r="G1092" s="210"/>
    </row>
    <row r="1093" spans="6:7" x14ac:dyDescent="0.25">
      <c r="F1093" s="210"/>
      <c r="G1093" s="210"/>
    </row>
    <row r="1094" spans="6:7" x14ac:dyDescent="0.25">
      <c r="F1094" s="210"/>
      <c r="G1094" s="210"/>
    </row>
    <row r="1095" spans="6:7" x14ac:dyDescent="0.25">
      <c r="F1095" s="210"/>
      <c r="G1095" s="210"/>
    </row>
    <row r="1096" spans="6:7" x14ac:dyDescent="0.25">
      <c r="F1096" s="210"/>
      <c r="G1096" s="210"/>
    </row>
    <row r="1097" spans="6:7" x14ac:dyDescent="0.25">
      <c r="F1097" s="210"/>
      <c r="G1097" s="210"/>
    </row>
    <row r="1098" spans="6:7" x14ac:dyDescent="0.25">
      <c r="F1098" s="210"/>
      <c r="G1098" s="210"/>
    </row>
    <row r="1099" spans="6:7" x14ac:dyDescent="0.25">
      <c r="F1099" s="210"/>
      <c r="G1099" s="210"/>
    </row>
    <row r="1100" spans="6:7" x14ac:dyDescent="0.25">
      <c r="F1100" s="210"/>
      <c r="G1100" s="210"/>
    </row>
    <row r="1101" spans="6:7" x14ac:dyDescent="0.25">
      <c r="F1101" s="210"/>
      <c r="G1101" s="210"/>
    </row>
    <row r="1102" spans="6:7" x14ac:dyDescent="0.25">
      <c r="F1102" s="210"/>
      <c r="G1102" s="210"/>
    </row>
    <row r="1103" spans="6:7" x14ac:dyDescent="0.25">
      <c r="F1103" s="210"/>
      <c r="G1103" s="210"/>
    </row>
    <row r="1104" spans="6:7" x14ac:dyDescent="0.25">
      <c r="F1104" s="210"/>
      <c r="G1104" s="210"/>
    </row>
    <row r="1105" spans="6:7" x14ac:dyDescent="0.25">
      <c r="F1105" s="210"/>
      <c r="G1105" s="210"/>
    </row>
    <row r="1106" spans="6:7" x14ac:dyDescent="0.25">
      <c r="F1106" s="210"/>
      <c r="G1106" s="210"/>
    </row>
    <row r="1107" spans="6:7" x14ac:dyDescent="0.25">
      <c r="F1107" s="210"/>
      <c r="G1107" s="210"/>
    </row>
    <row r="1108" spans="6:7" x14ac:dyDescent="0.25">
      <c r="F1108" s="210"/>
      <c r="G1108" s="210"/>
    </row>
    <row r="1109" spans="6:7" x14ac:dyDescent="0.25">
      <c r="F1109" s="210"/>
      <c r="G1109" s="210"/>
    </row>
    <row r="1110" spans="6:7" x14ac:dyDescent="0.25">
      <c r="F1110" s="210"/>
      <c r="G1110" s="210"/>
    </row>
    <row r="1111" spans="6:7" x14ac:dyDescent="0.25">
      <c r="F1111" s="210"/>
      <c r="G1111" s="210"/>
    </row>
    <row r="1112" spans="6:7" x14ac:dyDescent="0.25">
      <c r="F1112" s="210"/>
      <c r="G1112" s="210"/>
    </row>
    <row r="1113" spans="6:7" x14ac:dyDescent="0.25">
      <c r="F1113" s="210"/>
      <c r="G1113" s="210"/>
    </row>
    <row r="1114" spans="6:7" x14ac:dyDescent="0.25">
      <c r="F1114" s="210"/>
      <c r="G1114" s="210"/>
    </row>
    <row r="1115" spans="6:7" x14ac:dyDescent="0.25">
      <c r="F1115" s="210"/>
      <c r="G1115" s="210"/>
    </row>
    <row r="1116" spans="6:7" x14ac:dyDescent="0.25">
      <c r="F1116" s="210"/>
      <c r="G1116" s="210"/>
    </row>
    <row r="1117" spans="6:7" x14ac:dyDescent="0.25">
      <c r="F1117" s="210"/>
      <c r="G1117" s="210"/>
    </row>
    <row r="1118" spans="6:7" x14ac:dyDescent="0.25">
      <c r="F1118" s="210"/>
      <c r="G1118" s="210"/>
    </row>
    <row r="1119" spans="6:7" x14ac:dyDescent="0.25">
      <c r="F1119" s="210"/>
      <c r="G1119" s="210"/>
    </row>
    <row r="1120" spans="6:7" x14ac:dyDescent="0.25">
      <c r="F1120" s="210"/>
      <c r="G1120" s="210"/>
    </row>
    <row r="1121" spans="6:7" x14ac:dyDescent="0.25">
      <c r="F1121" s="210"/>
      <c r="G1121" s="210"/>
    </row>
    <row r="1122" spans="6:7" x14ac:dyDescent="0.25">
      <c r="F1122" s="210"/>
      <c r="G1122" s="210"/>
    </row>
    <row r="1123" spans="6:7" x14ac:dyDescent="0.25">
      <c r="F1123" s="210"/>
      <c r="G1123" s="210"/>
    </row>
    <row r="1124" spans="6:7" x14ac:dyDescent="0.25">
      <c r="F1124" s="210"/>
      <c r="G1124" s="210"/>
    </row>
    <row r="1125" spans="6:7" x14ac:dyDescent="0.25">
      <c r="F1125" s="210"/>
      <c r="G1125" s="210"/>
    </row>
    <row r="1126" spans="6:7" x14ac:dyDescent="0.25">
      <c r="F1126" s="210"/>
      <c r="G1126" s="210"/>
    </row>
    <row r="1127" spans="6:7" x14ac:dyDescent="0.25">
      <c r="F1127" s="210"/>
      <c r="G1127" s="210"/>
    </row>
    <row r="1128" spans="6:7" x14ac:dyDescent="0.25">
      <c r="F1128" s="210"/>
      <c r="G1128" s="210"/>
    </row>
    <row r="1129" spans="6:7" x14ac:dyDescent="0.25">
      <c r="F1129" s="210"/>
      <c r="G1129" s="210"/>
    </row>
    <row r="1130" spans="6:7" x14ac:dyDescent="0.25">
      <c r="F1130" s="210"/>
      <c r="G1130" s="210"/>
    </row>
    <row r="1131" spans="6:7" x14ac:dyDescent="0.25">
      <c r="F1131" s="210"/>
      <c r="G1131" s="210"/>
    </row>
    <row r="1132" spans="6:7" x14ac:dyDescent="0.25">
      <c r="F1132" s="210"/>
      <c r="G1132" s="210"/>
    </row>
    <row r="1133" spans="6:7" x14ac:dyDescent="0.25">
      <c r="F1133" s="210"/>
      <c r="G1133" s="210"/>
    </row>
    <row r="1134" spans="6:7" x14ac:dyDescent="0.25">
      <c r="F1134" s="210"/>
      <c r="G1134" s="210"/>
    </row>
    <row r="1135" spans="6:7" x14ac:dyDescent="0.25">
      <c r="F1135" s="210"/>
      <c r="G1135" s="210"/>
    </row>
    <row r="1136" spans="6:7" x14ac:dyDescent="0.25">
      <c r="F1136" s="210"/>
      <c r="G1136" s="210"/>
    </row>
    <row r="1137" spans="6:7" x14ac:dyDescent="0.25">
      <c r="F1137" s="210"/>
      <c r="G1137" s="210"/>
    </row>
    <row r="1138" spans="6:7" x14ac:dyDescent="0.25">
      <c r="F1138" s="210"/>
      <c r="G1138" s="210"/>
    </row>
    <row r="1139" spans="6:7" x14ac:dyDescent="0.25">
      <c r="F1139" s="210"/>
      <c r="G1139" s="210"/>
    </row>
    <row r="1140" spans="6:7" x14ac:dyDescent="0.25">
      <c r="F1140" s="210"/>
      <c r="G1140" s="210"/>
    </row>
    <row r="1141" spans="6:7" x14ac:dyDescent="0.25">
      <c r="F1141" s="210"/>
      <c r="G1141" s="210"/>
    </row>
    <row r="1142" spans="6:7" x14ac:dyDescent="0.25">
      <c r="F1142" s="210"/>
      <c r="G1142" s="210"/>
    </row>
    <row r="1143" spans="6:7" x14ac:dyDescent="0.25">
      <c r="F1143" s="210"/>
      <c r="G1143" s="210"/>
    </row>
    <row r="1144" spans="6:7" x14ac:dyDescent="0.25">
      <c r="F1144" s="210"/>
      <c r="G1144" s="210"/>
    </row>
    <row r="1145" spans="6:7" x14ac:dyDescent="0.25">
      <c r="F1145" s="210"/>
      <c r="G1145" s="210"/>
    </row>
    <row r="1146" spans="6:7" x14ac:dyDescent="0.25">
      <c r="F1146" s="210"/>
      <c r="G1146" s="210"/>
    </row>
    <row r="1147" spans="6:7" x14ac:dyDescent="0.25">
      <c r="F1147" s="210"/>
      <c r="G1147" s="210"/>
    </row>
    <row r="1148" spans="6:7" x14ac:dyDescent="0.25">
      <c r="F1148" s="210"/>
      <c r="G1148" s="210"/>
    </row>
    <row r="1149" spans="6:7" x14ac:dyDescent="0.25">
      <c r="F1149" s="210"/>
      <c r="G1149" s="210"/>
    </row>
    <row r="1150" spans="6:7" x14ac:dyDescent="0.25">
      <c r="F1150" s="210"/>
      <c r="G1150" s="210"/>
    </row>
    <row r="1151" spans="6:7" x14ac:dyDescent="0.25">
      <c r="F1151" s="210"/>
      <c r="G1151" s="210"/>
    </row>
    <row r="1152" spans="6:7" x14ac:dyDescent="0.25">
      <c r="F1152" s="210"/>
      <c r="G1152" s="210"/>
    </row>
    <row r="1153" spans="6:7" x14ac:dyDescent="0.25">
      <c r="F1153" s="210"/>
      <c r="G1153" s="210"/>
    </row>
    <row r="1154" spans="6:7" x14ac:dyDescent="0.25">
      <c r="F1154" s="210"/>
      <c r="G1154" s="210"/>
    </row>
    <row r="1155" spans="6:7" x14ac:dyDescent="0.25">
      <c r="F1155" s="210"/>
      <c r="G1155" s="210"/>
    </row>
    <row r="1156" spans="6:7" x14ac:dyDescent="0.25">
      <c r="F1156" s="210"/>
      <c r="G1156" s="210"/>
    </row>
    <row r="1157" spans="6:7" x14ac:dyDescent="0.25">
      <c r="F1157" s="210"/>
      <c r="G1157" s="210"/>
    </row>
    <row r="1158" spans="6:7" x14ac:dyDescent="0.25">
      <c r="F1158" s="210"/>
      <c r="G1158" s="210"/>
    </row>
    <row r="1159" spans="6:7" x14ac:dyDescent="0.25">
      <c r="F1159" s="210"/>
      <c r="G1159" s="210"/>
    </row>
    <row r="1160" spans="6:7" x14ac:dyDescent="0.25">
      <c r="F1160" s="210"/>
      <c r="G1160" s="210"/>
    </row>
    <row r="1161" spans="6:7" x14ac:dyDescent="0.25">
      <c r="F1161" s="210"/>
      <c r="G1161" s="210"/>
    </row>
    <row r="1162" spans="6:7" x14ac:dyDescent="0.25">
      <c r="F1162" s="210"/>
      <c r="G1162" s="210"/>
    </row>
    <row r="1163" spans="6:7" x14ac:dyDescent="0.25">
      <c r="F1163" s="210"/>
      <c r="G1163" s="210"/>
    </row>
    <row r="1164" spans="6:7" x14ac:dyDescent="0.25">
      <c r="F1164" s="210"/>
      <c r="G1164" s="210"/>
    </row>
    <row r="1165" spans="6:7" x14ac:dyDescent="0.25">
      <c r="F1165" s="210"/>
      <c r="G1165" s="210"/>
    </row>
    <row r="1166" spans="6:7" x14ac:dyDescent="0.25">
      <c r="F1166" s="210"/>
      <c r="G1166" s="210"/>
    </row>
    <row r="1167" spans="6:7" x14ac:dyDescent="0.25">
      <c r="F1167" s="210"/>
      <c r="G1167" s="210"/>
    </row>
    <row r="1168" spans="6:7" x14ac:dyDescent="0.25">
      <c r="F1168" s="210"/>
      <c r="G1168" s="210"/>
    </row>
    <row r="1169" spans="6:7" x14ac:dyDescent="0.25">
      <c r="F1169" s="210"/>
      <c r="G1169" s="210"/>
    </row>
    <row r="1170" spans="6:7" x14ac:dyDescent="0.25">
      <c r="F1170" s="210"/>
      <c r="G1170" s="210"/>
    </row>
    <row r="1171" spans="6:7" x14ac:dyDescent="0.25">
      <c r="F1171" s="210"/>
      <c r="G1171" s="210"/>
    </row>
    <row r="1172" spans="6:7" x14ac:dyDescent="0.25">
      <c r="F1172" s="210"/>
      <c r="G1172" s="210"/>
    </row>
    <row r="1173" spans="6:7" x14ac:dyDescent="0.25">
      <c r="F1173" s="210"/>
      <c r="G1173" s="210"/>
    </row>
    <row r="1174" spans="6:7" x14ac:dyDescent="0.25">
      <c r="F1174" s="210"/>
      <c r="G1174" s="210"/>
    </row>
    <row r="1175" spans="6:7" x14ac:dyDescent="0.25">
      <c r="F1175" s="210"/>
      <c r="G1175" s="210"/>
    </row>
    <row r="1176" spans="6:7" x14ac:dyDescent="0.25">
      <c r="F1176" s="210"/>
      <c r="G1176" s="210"/>
    </row>
    <row r="1177" spans="6:7" x14ac:dyDescent="0.25">
      <c r="F1177" s="210"/>
      <c r="G1177" s="210"/>
    </row>
    <row r="1178" spans="6:7" x14ac:dyDescent="0.25">
      <c r="F1178" s="210"/>
      <c r="G1178" s="210"/>
    </row>
    <row r="1179" spans="6:7" x14ac:dyDescent="0.25">
      <c r="F1179" s="210"/>
      <c r="G1179" s="210"/>
    </row>
    <row r="1180" spans="6:7" x14ac:dyDescent="0.25">
      <c r="F1180" s="210"/>
      <c r="G1180" s="210"/>
    </row>
    <row r="1181" spans="6:7" x14ac:dyDescent="0.25">
      <c r="F1181" s="210"/>
      <c r="G1181" s="210"/>
    </row>
    <row r="1182" spans="6:7" x14ac:dyDescent="0.25">
      <c r="F1182" s="210"/>
      <c r="G1182" s="210"/>
    </row>
    <row r="1183" spans="6:7" x14ac:dyDescent="0.25">
      <c r="F1183" s="210"/>
      <c r="G1183" s="210"/>
    </row>
    <row r="1184" spans="6:7" x14ac:dyDescent="0.25">
      <c r="F1184" s="210"/>
      <c r="G1184" s="210"/>
    </row>
    <row r="1185" spans="6:7" x14ac:dyDescent="0.25">
      <c r="F1185" s="210"/>
      <c r="G1185" s="210"/>
    </row>
    <row r="1186" spans="6:7" x14ac:dyDescent="0.25">
      <c r="F1186" s="210"/>
      <c r="G1186" s="210"/>
    </row>
    <row r="1187" spans="6:7" x14ac:dyDescent="0.25">
      <c r="F1187" s="210"/>
      <c r="G1187" s="210"/>
    </row>
    <row r="1188" spans="6:7" x14ac:dyDescent="0.25">
      <c r="F1188" s="210"/>
      <c r="G1188" s="210"/>
    </row>
    <row r="1189" spans="6:7" x14ac:dyDescent="0.25">
      <c r="F1189" s="210"/>
      <c r="G1189" s="210"/>
    </row>
    <row r="1190" spans="6:7" x14ac:dyDescent="0.25">
      <c r="F1190" s="210"/>
      <c r="G1190" s="210"/>
    </row>
    <row r="1191" spans="6:7" x14ac:dyDescent="0.25">
      <c r="F1191" s="210"/>
      <c r="G1191" s="210"/>
    </row>
    <row r="1192" spans="6:7" x14ac:dyDescent="0.25">
      <c r="F1192" s="210"/>
      <c r="G1192" s="210"/>
    </row>
    <row r="1193" spans="6:7" x14ac:dyDescent="0.25">
      <c r="F1193" s="210"/>
      <c r="G1193" s="210"/>
    </row>
    <row r="1194" spans="6:7" x14ac:dyDescent="0.25">
      <c r="F1194" s="210"/>
      <c r="G1194" s="210"/>
    </row>
    <row r="1195" spans="6:7" x14ac:dyDescent="0.25">
      <c r="F1195" s="210"/>
      <c r="G1195" s="210"/>
    </row>
    <row r="1196" spans="6:7" x14ac:dyDescent="0.25">
      <c r="F1196" s="210"/>
      <c r="G1196" s="210"/>
    </row>
    <row r="1197" spans="6:7" x14ac:dyDescent="0.25">
      <c r="F1197" s="210"/>
      <c r="G1197" s="210"/>
    </row>
    <row r="1198" spans="6:7" x14ac:dyDescent="0.25">
      <c r="F1198" s="210"/>
      <c r="G1198" s="210"/>
    </row>
    <row r="1199" spans="6:7" x14ac:dyDescent="0.25">
      <c r="F1199" s="210"/>
      <c r="G1199" s="210"/>
    </row>
    <row r="1200" spans="6:7" x14ac:dyDescent="0.25">
      <c r="F1200" s="210"/>
      <c r="G1200" s="210"/>
    </row>
    <row r="1201" spans="6:7" x14ac:dyDescent="0.25">
      <c r="F1201" s="210"/>
      <c r="G1201" s="210"/>
    </row>
    <row r="1202" spans="6:7" x14ac:dyDescent="0.25">
      <c r="F1202" s="210"/>
      <c r="G1202" s="210"/>
    </row>
    <row r="1203" spans="6:7" x14ac:dyDescent="0.25">
      <c r="F1203" s="210"/>
      <c r="G1203" s="210"/>
    </row>
    <row r="1204" spans="6:7" x14ac:dyDescent="0.25">
      <c r="F1204" s="210"/>
      <c r="G1204" s="210"/>
    </row>
    <row r="1205" spans="6:7" x14ac:dyDescent="0.25">
      <c r="F1205" s="210"/>
      <c r="G1205" s="210"/>
    </row>
    <row r="1206" spans="6:7" x14ac:dyDescent="0.25">
      <c r="F1206" s="210"/>
      <c r="G1206" s="210"/>
    </row>
    <row r="1207" spans="6:7" x14ac:dyDescent="0.25">
      <c r="F1207" s="210"/>
      <c r="G1207" s="210"/>
    </row>
    <row r="1208" spans="6:7" x14ac:dyDescent="0.25">
      <c r="F1208" s="210"/>
      <c r="G1208" s="210"/>
    </row>
    <row r="1209" spans="6:7" x14ac:dyDescent="0.25">
      <c r="F1209" s="210"/>
      <c r="G1209" s="210"/>
    </row>
    <row r="1210" spans="6:7" x14ac:dyDescent="0.25">
      <c r="F1210" s="210"/>
      <c r="G1210" s="210"/>
    </row>
    <row r="1211" spans="6:7" x14ac:dyDescent="0.25">
      <c r="F1211" s="210"/>
      <c r="G1211" s="210"/>
    </row>
    <row r="1212" spans="6:7" x14ac:dyDescent="0.25">
      <c r="F1212" s="210"/>
      <c r="G1212" s="210"/>
    </row>
    <row r="1213" spans="6:7" x14ac:dyDescent="0.25">
      <c r="F1213" s="210"/>
      <c r="G1213" s="210"/>
    </row>
    <row r="1214" spans="6:7" x14ac:dyDescent="0.25">
      <c r="F1214" s="210"/>
      <c r="G1214" s="210"/>
    </row>
    <row r="1215" spans="6:7" x14ac:dyDescent="0.25">
      <c r="F1215" s="210"/>
      <c r="G1215" s="210"/>
    </row>
    <row r="1216" spans="6:7" x14ac:dyDescent="0.25">
      <c r="F1216" s="210"/>
      <c r="G1216" s="210"/>
    </row>
    <row r="1217" spans="6:7" x14ac:dyDescent="0.25">
      <c r="F1217" s="210"/>
      <c r="G1217" s="210"/>
    </row>
    <row r="1218" spans="6:7" x14ac:dyDescent="0.25">
      <c r="F1218" s="210"/>
      <c r="G1218" s="210"/>
    </row>
    <row r="1219" spans="6:7" x14ac:dyDescent="0.25">
      <c r="F1219" s="210"/>
      <c r="G1219" s="210"/>
    </row>
    <row r="1220" spans="6:7" x14ac:dyDescent="0.25">
      <c r="F1220" s="210"/>
      <c r="G1220" s="210"/>
    </row>
    <row r="1221" spans="6:7" x14ac:dyDescent="0.25">
      <c r="F1221" s="210"/>
      <c r="G1221" s="210"/>
    </row>
    <row r="1222" spans="6:7" x14ac:dyDescent="0.25">
      <c r="F1222" s="210"/>
      <c r="G1222" s="210"/>
    </row>
    <row r="1223" spans="6:7" x14ac:dyDescent="0.25">
      <c r="F1223" s="210"/>
      <c r="G1223" s="210"/>
    </row>
    <row r="1224" spans="6:7" x14ac:dyDescent="0.25">
      <c r="F1224" s="210"/>
      <c r="G1224" s="210"/>
    </row>
    <row r="1225" spans="6:7" x14ac:dyDescent="0.25">
      <c r="F1225" s="210"/>
      <c r="G1225" s="210"/>
    </row>
    <row r="1226" spans="6:7" x14ac:dyDescent="0.25">
      <c r="F1226" s="210"/>
      <c r="G1226" s="210"/>
    </row>
    <row r="1227" spans="6:7" x14ac:dyDescent="0.25">
      <c r="F1227" s="210"/>
      <c r="G1227" s="210"/>
    </row>
    <row r="1228" spans="6:7" x14ac:dyDescent="0.25">
      <c r="F1228" s="210"/>
      <c r="G1228" s="210"/>
    </row>
    <row r="1229" spans="6:7" x14ac:dyDescent="0.25">
      <c r="F1229" s="210"/>
      <c r="G1229" s="210"/>
    </row>
    <row r="1230" spans="6:7" x14ac:dyDescent="0.25">
      <c r="F1230" s="210"/>
      <c r="G1230" s="210"/>
    </row>
    <row r="1231" spans="6:7" x14ac:dyDescent="0.25">
      <c r="F1231" s="210"/>
      <c r="G1231" s="210"/>
    </row>
    <row r="1232" spans="6:7" x14ac:dyDescent="0.25">
      <c r="F1232" s="210"/>
      <c r="G1232" s="210"/>
    </row>
    <row r="1233" spans="6:7" x14ac:dyDescent="0.25">
      <c r="F1233" s="210"/>
      <c r="G1233" s="210"/>
    </row>
    <row r="1234" spans="6:7" x14ac:dyDescent="0.25">
      <c r="F1234" s="210"/>
      <c r="G1234" s="210"/>
    </row>
    <row r="1235" spans="6:7" x14ac:dyDescent="0.25">
      <c r="F1235" s="210"/>
      <c r="G1235" s="210"/>
    </row>
    <row r="1236" spans="6:7" x14ac:dyDescent="0.25">
      <c r="F1236" s="210"/>
      <c r="G1236" s="210"/>
    </row>
    <row r="1237" spans="6:7" x14ac:dyDescent="0.25">
      <c r="F1237" s="210"/>
      <c r="G1237" s="210"/>
    </row>
    <row r="1238" spans="6:7" x14ac:dyDescent="0.25">
      <c r="F1238" s="210"/>
      <c r="G1238" s="210"/>
    </row>
    <row r="1239" spans="6:7" x14ac:dyDescent="0.25">
      <c r="F1239" s="210"/>
      <c r="G1239" s="210"/>
    </row>
    <row r="1240" spans="6:7" x14ac:dyDescent="0.25">
      <c r="F1240" s="210"/>
      <c r="G1240" s="210"/>
    </row>
    <row r="1241" spans="6:7" x14ac:dyDescent="0.25">
      <c r="F1241" s="210"/>
      <c r="G1241" s="210"/>
    </row>
    <row r="1242" spans="6:7" x14ac:dyDescent="0.25">
      <c r="F1242" s="210"/>
      <c r="G1242" s="210"/>
    </row>
    <row r="1243" spans="6:7" x14ac:dyDescent="0.25">
      <c r="F1243" s="210"/>
      <c r="G1243" s="210"/>
    </row>
    <row r="1244" spans="6:7" x14ac:dyDescent="0.25">
      <c r="F1244" s="210"/>
      <c r="G1244" s="210"/>
    </row>
    <row r="1245" spans="6:7" x14ac:dyDescent="0.25">
      <c r="F1245" s="210"/>
      <c r="G1245" s="210"/>
    </row>
    <row r="1246" spans="6:7" x14ac:dyDescent="0.25">
      <c r="F1246" s="210"/>
      <c r="G1246" s="210"/>
    </row>
    <row r="1247" spans="6:7" x14ac:dyDescent="0.25">
      <c r="F1247" s="210"/>
      <c r="G1247" s="210"/>
    </row>
    <row r="1248" spans="6:7" x14ac:dyDescent="0.25">
      <c r="F1248" s="210"/>
      <c r="G1248" s="210"/>
    </row>
    <row r="1249" spans="6:7" x14ac:dyDescent="0.25">
      <c r="F1249" s="210"/>
      <c r="G1249" s="210"/>
    </row>
    <row r="1250" spans="6:7" x14ac:dyDescent="0.25">
      <c r="F1250" s="210"/>
      <c r="G1250" s="210"/>
    </row>
    <row r="1251" spans="6:7" x14ac:dyDescent="0.25">
      <c r="F1251" s="210"/>
      <c r="G1251" s="210"/>
    </row>
    <row r="1252" spans="6:7" x14ac:dyDescent="0.25">
      <c r="F1252" s="210"/>
      <c r="G1252" s="210"/>
    </row>
    <row r="1253" spans="6:7" x14ac:dyDescent="0.25">
      <c r="F1253" s="210"/>
      <c r="G1253" s="210"/>
    </row>
    <row r="1254" spans="6:7" x14ac:dyDescent="0.25">
      <c r="F1254" s="210"/>
      <c r="G1254" s="210"/>
    </row>
    <row r="1255" spans="6:7" x14ac:dyDescent="0.25">
      <c r="F1255" s="210"/>
      <c r="G1255" s="210"/>
    </row>
    <row r="1256" spans="6:7" x14ac:dyDescent="0.25">
      <c r="F1256" s="210"/>
      <c r="G1256" s="210"/>
    </row>
    <row r="1257" spans="6:7" x14ac:dyDescent="0.25">
      <c r="F1257" s="210"/>
      <c r="G1257" s="210"/>
    </row>
    <row r="1258" spans="6:7" x14ac:dyDescent="0.25">
      <c r="F1258" s="210"/>
      <c r="G1258" s="210"/>
    </row>
    <row r="1259" spans="6:7" x14ac:dyDescent="0.25">
      <c r="F1259" s="210"/>
      <c r="G1259" s="210"/>
    </row>
    <row r="1260" spans="6:7" x14ac:dyDescent="0.25">
      <c r="F1260" s="210"/>
      <c r="G1260" s="210"/>
    </row>
    <row r="1261" spans="6:7" x14ac:dyDescent="0.25">
      <c r="F1261" s="210"/>
      <c r="G1261" s="210"/>
    </row>
    <row r="1262" spans="6:7" x14ac:dyDescent="0.25">
      <c r="F1262" s="210"/>
      <c r="G1262" s="210"/>
    </row>
    <row r="1263" spans="6:7" x14ac:dyDescent="0.25">
      <c r="F1263" s="210"/>
      <c r="G1263" s="210"/>
    </row>
    <row r="1264" spans="6:7" x14ac:dyDescent="0.25">
      <c r="F1264" s="210"/>
      <c r="G1264" s="210"/>
    </row>
    <row r="1265" spans="6:7" x14ac:dyDescent="0.25">
      <c r="F1265" s="210"/>
      <c r="G1265" s="210"/>
    </row>
    <row r="1266" spans="6:7" x14ac:dyDescent="0.25">
      <c r="F1266" s="210"/>
      <c r="G1266" s="210"/>
    </row>
    <row r="1267" spans="6:7" x14ac:dyDescent="0.25">
      <c r="F1267" s="210"/>
      <c r="G1267" s="210"/>
    </row>
    <row r="1268" spans="6:7" x14ac:dyDescent="0.25">
      <c r="F1268" s="210"/>
      <c r="G1268" s="210"/>
    </row>
    <row r="1269" spans="6:7" x14ac:dyDescent="0.25">
      <c r="F1269" s="210"/>
      <c r="G1269" s="210"/>
    </row>
    <row r="1270" spans="6:7" x14ac:dyDescent="0.25">
      <c r="F1270" s="210"/>
      <c r="G1270" s="210"/>
    </row>
    <row r="1271" spans="6:7" x14ac:dyDescent="0.25">
      <c r="F1271" s="210"/>
      <c r="G1271" s="210"/>
    </row>
    <row r="1272" spans="6:7" x14ac:dyDescent="0.25">
      <c r="F1272" s="210"/>
      <c r="G1272" s="210"/>
    </row>
    <row r="1273" spans="6:7" x14ac:dyDescent="0.25">
      <c r="F1273" s="210"/>
      <c r="G1273" s="210"/>
    </row>
    <row r="1274" spans="6:7" x14ac:dyDescent="0.25">
      <c r="F1274" s="210"/>
      <c r="G1274" s="210"/>
    </row>
    <row r="1275" spans="6:7" x14ac:dyDescent="0.25">
      <c r="F1275" s="210"/>
      <c r="G1275" s="210"/>
    </row>
    <row r="1276" spans="6:7" x14ac:dyDescent="0.25">
      <c r="F1276" s="210"/>
      <c r="G1276" s="210"/>
    </row>
    <row r="1277" spans="6:7" x14ac:dyDescent="0.25">
      <c r="F1277" s="210"/>
      <c r="G1277" s="210"/>
    </row>
    <row r="1278" spans="6:7" x14ac:dyDescent="0.25">
      <c r="F1278" s="210"/>
      <c r="G1278" s="210"/>
    </row>
    <row r="1279" spans="6:7" x14ac:dyDescent="0.25">
      <c r="F1279" s="210"/>
      <c r="G1279" s="210"/>
    </row>
    <row r="1280" spans="6:7" x14ac:dyDescent="0.25">
      <c r="F1280" s="210"/>
      <c r="G1280" s="210"/>
    </row>
    <row r="1281" spans="6:7" x14ac:dyDescent="0.25">
      <c r="F1281" s="210"/>
      <c r="G1281" s="210"/>
    </row>
    <row r="1282" spans="6:7" x14ac:dyDescent="0.25">
      <c r="F1282" s="210"/>
      <c r="G1282" s="210"/>
    </row>
    <row r="1283" spans="6:7" x14ac:dyDescent="0.25">
      <c r="F1283" s="210"/>
      <c r="G1283" s="210"/>
    </row>
    <row r="1284" spans="6:7" x14ac:dyDescent="0.25">
      <c r="F1284" s="210"/>
      <c r="G1284" s="210"/>
    </row>
    <row r="1285" spans="6:7" x14ac:dyDescent="0.25">
      <c r="F1285" s="210"/>
      <c r="G1285" s="210"/>
    </row>
    <row r="1286" spans="6:7" x14ac:dyDescent="0.25">
      <c r="F1286" s="210"/>
      <c r="G1286" s="210"/>
    </row>
    <row r="1287" spans="6:7" x14ac:dyDescent="0.25">
      <c r="F1287" s="210"/>
      <c r="G1287" s="210"/>
    </row>
    <row r="1288" spans="6:7" x14ac:dyDescent="0.25">
      <c r="F1288" s="210"/>
      <c r="G1288" s="210"/>
    </row>
    <row r="1289" spans="6:7" x14ac:dyDescent="0.25">
      <c r="F1289" s="210"/>
      <c r="G1289" s="210"/>
    </row>
    <row r="1290" spans="6:7" x14ac:dyDescent="0.25">
      <c r="F1290" s="210"/>
      <c r="G1290" s="210"/>
    </row>
    <row r="1291" spans="6:7" x14ac:dyDescent="0.25">
      <c r="F1291" s="210"/>
      <c r="G1291" s="210"/>
    </row>
    <row r="1292" spans="6:7" x14ac:dyDescent="0.25">
      <c r="F1292" s="210"/>
      <c r="G1292" s="210"/>
    </row>
    <row r="1293" spans="6:7" x14ac:dyDescent="0.25">
      <c r="F1293" s="210"/>
      <c r="G1293" s="210"/>
    </row>
    <row r="1294" spans="6:7" x14ac:dyDescent="0.25">
      <c r="F1294" s="210"/>
      <c r="G1294" s="210"/>
    </row>
    <row r="1295" spans="6:7" x14ac:dyDescent="0.25">
      <c r="F1295" s="210"/>
      <c r="G1295" s="210"/>
    </row>
    <row r="1296" spans="6:7" x14ac:dyDescent="0.25">
      <c r="F1296" s="210"/>
      <c r="G1296" s="210"/>
    </row>
    <row r="1297" spans="6:7" x14ac:dyDescent="0.25">
      <c r="F1297" s="210"/>
      <c r="G1297" s="210"/>
    </row>
    <row r="1298" spans="6:7" x14ac:dyDescent="0.25">
      <c r="F1298" s="210"/>
      <c r="G1298" s="210"/>
    </row>
    <row r="1299" spans="6:7" x14ac:dyDescent="0.25">
      <c r="F1299" s="210"/>
      <c r="G1299" s="210"/>
    </row>
    <row r="1300" spans="6:7" x14ac:dyDescent="0.25">
      <c r="F1300" s="210"/>
      <c r="G1300" s="210"/>
    </row>
    <row r="1301" spans="6:7" x14ac:dyDescent="0.25">
      <c r="F1301" s="210"/>
      <c r="G1301" s="210"/>
    </row>
    <row r="1302" spans="6:7" x14ac:dyDescent="0.25">
      <c r="F1302" s="210"/>
      <c r="G1302" s="210"/>
    </row>
    <row r="1303" spans="6:7" x14ac:dyDescent="0.25">
      <c r="F1303" s="210"/>
      <c r="G1303" s="210"/>
    </row>
    <row r="1304" spans="6:7" x14ac:dyDescent="0.25">
      <c r="F1304" s="210"/>
      <c r="G1304" s="210"/>
    </row>
    <row r="1305" spans="6:7" x14ac:dyDescent="0.25">
      <c r="F1305" s="210"/>
      <c r="G1305" s="210"/>
    </row>
    <row r="1306" spans="6:7" x14ac:dyDescent="0.25">
      <c r="F1306" s="210"/>
      <c r="G1306" s="210"/>
    </row>
    <row r="1307" spans="6:7" x14ac:dyDescent="0.25">
      <c r="F1307" s="210"/>
      <c r="G1307" s="210"/>
    </row>
    <row r="1308" spans="6:7" x14ac:dyDescent="0.25">
      <c r="F1308" s="210"/>
      <c r="G1308" s="210"/>
    </row>
    <row r="1309" spans="6:7" x14ac:dyDescent="0.25">
      <c r="F1309" s="210"/>
      <c r="G1309" s="210"/>
    </row>
    <row r="1310" spans="6:7" x14ac:dyDescent="0.25">
      <c r="F1310" s="210"/>
      <c r="G1310" s="210"/>
    </row>
    <row r="1311" spans="6:7" x14ac:dyDescent="0.25">
      <c r="F1311" s="210"/>
      <c r="G1311" s="210"/>
    </row>
    <row r="1312" spans="6:7" x14ac:dyDescent="0.25">
      <c r="F1312" s="210"/>
      <c r="G1312" s="210"/>
    </row>
    <row r="1313" spans="6:7" x14ac:dyDescent="0.25">
      <c r="F1313" s="210"/>
      <c r="G1313" s="210"/>
    </row>
    <row r="1314" spans="6:7" x14ac:dyDescent="0.25">
      <c r="F1314" s="210"/>
      <c r="G1314" s="210"/>
    </row>
    <row r="1315" spans="6:7" x14ac:dyDescent="0.25">
      <c r="F1315" s="210"/>
      <c r="G1315" s="210"/>
    </row>
    <row r="1316" spans="6:7" x14ac:dyDescent="0.25">
      <c r="F1316" s="210"/>
      <c r="G1316" s="210"/>
    </row>
    <row r="1317" spans="6:7" x14ac:dyDescent="0.25">
      <c r="F1317" s="210"/>
      <c r="G1317" s="210"/>
    </row>
    <row r="1318" spans="6:7" x14ac:dyDescent="0.25">
      <c r="F1318" s="210"/>
      <c r="G1318" s="210"/>
    </row>
    <row r="1319" spans="6:7" x14ac:dyDescent="0.25">
      <c r="F1319" s="210"/>
      <c r="G1319" s="210"/>
    </row>
    <row r="1320" spans="6:7" x14ac:dyDescent="0.25">
      <c r="F1320" s="210"/>
      <c r="G1320" s="210"/>
    </row>
    <row r="1321" spans="6:7" x14ac:dyDescent="0.25">
      <c r="F1321" s="210"/>
      <c r="G1321" s="210"/>
    </row>
    <row r="1322" spans="6:7" x14ac:dyDescent="0.25">
      <c r="F1322" s="210"/>
      <c r="G1322" s="210"/>
    </row>
    <row r="1323" spans="6:7" x14ac:dyDescent="0.25">
      <c r="F1323" s="210"/>
      <c r="G1323" s="210"/>
    </row>
    <row r="1324" spans="6:7" x14ac:dyDescent="0.25">
      <c r="F1324" s="210"/>
      <c r="G1324" s="210"/>
    </row>
    <row r="1325" spans="6:7" x14ac:dyDescent="0.25">
      <c r="F1325" s="210"/>
      <c r="G1325" s="210"/>
    </row>
    <row r="1326" spans="6:7" x14ac:dyDescent="0.25">
      <c r="F1326" s="210"/>
      <c r="G1326" s="210"/>
    </row>
    <row r="1327" spans="6:7" x14ac:dyDescent="0.25">
      <c r="F1327" s="210"/>
      <c r="G1327" s="210"/>
    </row>
    <row r="1328" spans="6:7" x14ac:dyDescent="0.25">
      <c r="F1328" s="210"/>
      <c r="G1328" s="210"/>
    </row>
    <row r="1329" spans="6:7" x14ac:dyDescent="0.25">
      <c r="F1329" s="210"/>
      <c r="G1329" s="210"/>
    </row>
    <row r="1330" spans="6:7" x14ac:dyDescent="0.25">
      <c r="F1330" s="210"/>
      <c r="G1330" s="210"/>
    </row>
    <row r="1331" spans="6:7" x14ac:dyDescent="0.25">
      <c r="F1331" s="210"/>
      <c r="G1331" s="210"/>
    </row>
    <row r="1332" spans="6:7" x14ac:dyDescent="0.25">
      <c r="F1332" s="210"/>
      <c r="G1332" s="210"/>
    </row>
    <row r="1333" spans="6:7" x14ac:dyDescent="0.25">
      <c r="F1333" s="210"/>
      <c r="G1333" s="210"/>
    </row>
    <row r="1334" spans="6:7" x14ac:dyDescent="0.25">
      <c r="F1334" s="210"/>
      <c r="G1334" s="210"/>
    </row>
    <row r="1335" spans="6:7" x14ac:dyDescent="0.25">
      <c r="F1335" s="210"/>
      <c r="G1335" s="210"/>
    </row>
    <row r="1336" spans="6:7" x14ac:dyDescent="0.25">
      <c r="F1336" s="210"/>
      <c r="G1336" s="210"/>
    </row>
    <row r="1337" spans="6:7" x14ac:dyDescent="0.25">
      <c r="F1337" s="210"/>
      <c r="G1337" s="210"/>
    </row>
    <row r="1338" spans="6:7" x14ac:dyDescent="0.25">
      <c r="F1338" s="210"/>
      <c r="G1338" s="210"/>
    </row>
    <row r="1339" spans="6:7" x14ac:dyDescent="0.25">
      <c r="F1339" s="210"/>
      <c r="G1339" s="210"/>
    </row>
    <row r="1340" spans="6:7" x14ac:dyDescent="0.25">
      <c r="F1340" s="210"/>
      <c r="G1340" s="210"/>
    </row>
    <row r="1341" spans="6:7" x14ac:dyDescent="0.25">
      <c r="F1341" s="210"/>
      <c r="G1341" s="210"/>
    </row>
    <row r="1342" spans="6:7" x14ac:dyDescent="0.25">
      <c r="F1342" s="210"/>
      <c r="G1342" s="210"/>
    </row>
    <row r="1343" spans="6:7" x14ac:dyDescent="0.25">
      <c r="F1343" s="210"/>
      <c r="G1343" s="210"/>
    </row>
    <row r="1344" spans="6:7" x14ac:dyDescent="0.25">
      <c r="F1344" s="210"/>
      <c r="G1344" s="210"/>
    </row>
    <row r="1345" spans="6:7" x14ac:dyDescent="0.25">
      <c r="F1345" s="210"/>
      <c r="G1345" s="210"/>
    </row>
    <row r="1346" spans="6:7" x14ac:dyDescent="0.25">
      <c r="F1346" s="210"/>
      <c r="G1346" s="210"/>
    </row>
    <row r="1347" spans="6:7" x14ac:dyDescent="0.25">
      <c r="F1347" s="210"/>
      <c r="G1347" s="210"/>
    </row>
    <row r="1348" spans="6:7" x14ac:dyDescent="0.25">
      <c r="F1348" s="210"/>
      <c r="G1348" s="210"/>
    </row>
    <row r="1349" spans="6:7" x14ac:dyDescent="0.25">
      <c r="F1349" s="210"/>
      <c r="G1349" s="210"/>
    </row>
    <row r="1350" spans="6:7" x14ac:dyDescent="0.25">
      <c r="F1350" s="210"/>
      <c r="G1350" s="210"/>
    </row>
    <row r="1351" spans="6:7" x14ac:dyDescent="0.25">
      <c r="F1351" s="210"/>
      <c r="G1351" s="210"/>
    </row>
    <row r="1352" spans="6:7" x14ac:dyDescent="0.25">
      <c r="F1352" s="210"/>
      <c r="G1352" s="210"/>
    </row>
    <row r="1353" spans="6:7" x14ac:dyDescent="0.25">
      <c r="F1353" s="210"/>
      <c r="G1353" s="210"/>
    </row>
    <row r="1354" spans="6:7" x14ac:dyDescent="0.25">
      <c r="F1354" s="210"/>
      <c r="G1354" s="210"/>
    </row>
    <row r="1355" spans="6:7" x14ac:dyDescent="0.25">
      <c r="F1355" s="210"/>
      <c r="G1355" s="210"/>
    </row>
    <row r="1356" spans="6:7" x14ac:dyDescent="0.25">
      <c r="F1356" s="210"/>
      <c r="G1356" s="210"/>
    </row>
    <row r="1357" spans="6:7" x14ac:dyDescent="0.25">
      <c r="F1357" s="210"/>
      <c r="G1357" s="210"/>
    </row>
    <row r="1358" spans="6:7" x14ac:dyDescent="0.25">
      <c r="F1358" s="210"/>
      <c r="G1358" s="210"/>
    </row>
    <row r="1359" spans="6:7" x14ac:dyDescent="0.25">
      <c r="F1359" s="210"/>
      <c r="G1359" s="210"/>
    </row>
    <row r="1360" spans="6:7" x14ac:dyDescent="0.25">
      <c r="F1360" s="210"/>
      <c r="G1360" s="210"/>
    </row>
    <row r="1361" spans="6:7" x14ac:dyDescent="0.25">
      <c r="F1361" s="210"/>
      <c r="G1361" s="210"/>
    </row>
    <row r="1362" spans="6:7" x14ac:dyDescent="0.25">
      <c r="F1362" s="210"/>
      <c r="G1362" s="210"/>
    </row>
    <row r="1363" spans="6:7" x14ac:dyDescent="0.25">
      <c r="F1363" s="210"/>
      <c r="G1363" s="210"/>
    </row>
    <row r="1364" spans="6:7" x14ac:dyDescent="0.25">
      <c r="F1364" s="210"/>
      <c r="G1364" s="210"/>
    </row>
    <row r="1365" spans="6:7" x14ac:dyDescent="0.25">
      <c r="F1365" s="210"/>
      <c r="G1365" s="210"/>
    </row>
    <row r="1366" spans="6:7" x14ac:dyDescent="0.25">
      <c r="F1366" s="210"/>
      <c r="G1366" s="210"/>
    </row>
    <row r="1367" spans="6:7" x14ac:dyDescent="0.25">
      <c r="F1367" s="210"/>
      <c r="G1367" s="210"/>
    </row>
    <row r="1368" spans="6:7" x14ac:dyDescent="0.25">
      <c r="F1368" s="210"/>
      <c r="G1368" s="210"/>
    </row>
    <row r="1369" spans="6:7" x14ac:dyDescent="0.25">
      <c r="F1369" s="210"/>
      <c r="G1369" s="210"/>
    </row>
    <row r="1370" spans="6:7" x14ac:dyDescent="0.25">
      <c r="F1370" s="210"/>
      <c r="G1370" s="210"/>
    </row>
    <row r="1371" spans="6:7" x14ac:dyDescent="0.25">
      <c r="F1371" s="210"/>
      <c r="G1371" s="210"/>
    </row>
    <row r="1372" spans="6:7" x14ac:dyDescent="0.25">
      <c r="F1372" s="210"/>
      <c r="G1372" s="210"/>
    </row>
    <row r="1373" spans="6:7" x14ac:dyDescent="0.25">
      <c r="F1373" s="210"/>
      <c r="G1373" s="210"/>
    </row>
    <row r="1374" spans="6:7" x14ac:dyDescent="0.25">
      <c r="F1374" s="210"/>
      <c r="G1374" s="210"/>
    </row>
    <row r="1375" spans="6:7" x14ac:dyDescent="0.25">
      <c r="F1375" s="210"/>
      <c r="G1375" s="210"/>
    </row>
    <row r="1376" spans="6:7" x14ac:dyDescent="0.25">
      <c r="F1376" s="210"/>
      <c r="G1376" s="210"/>
    </row>
    <row r="1377" spans="6:7" x14ac:dyDescent="0.25">
      <c r="F1377" s="210"/>
      <c r="G1377" s="210"/>
    </row>
    <row r="1378" spans="6:7" x14ac:dyDescent="0.25">
      <c r="F1378" s="210"/>
      <c r="G1378" s="210"/>
    </row>
    <row r="1379" spans="6:7" x14ac:dyDescent="0.25">
      <c r="F1379" s="210"/>
      <c r="G1379" s="210"/>
    </row>
    <row r="1380" spans="6:7" x14ac:dyDescent="0.25">
      <c r="F1380" s="210"/>
      <c r="G1380" s="210"/>
    </row>
    <row r="1381" spans="6:7" x14ac:dyDescent="0.25">
      <c r="F1381" s="210"/>
      <c r="G1381" s="210"/>
    </row>
    <row r="1382" spans="6:7" x14ac:dyDescent="0.25">
      <c r="F1382" s="210"/>
      <c r="G1382" s="210"/>
    </row>
    <row r="1383" spans="6:7" x14ac:dyDescent="0.25">
      <c r="F1383" s="210"/>
      <c r="G1383" s="210"/>
    </row>
    <row r="1384" spans="6:7" x14ac:dyDescent="0.25">
      <c r="F1384" s="210"/>
      <c r="G1384" s="210"/>
    </row>
    <row r="1385" spans="6:7" x14ac:dyDescent="0.25">
      <c r="F1385" s="210"/>
      <c r="G1385" s="210"/>
    </row>
    <row r="1386" spans="6:7" x14ac:dyDescent="0.25">
      <c r="F1386" s="210"/>
      <c r="G1386" s="210"/>
    </row>
    <row r="1387" spans="6:7" x14ac:dyDescent="0.25">
      <c r="F1387" s="210"/>
      <c r="G1387" s="210"/>
    </row>
    <row r="1388" spans="6:7" x14ac:dyDescent="0.25">
      <c r="F1388" s="210"/>
      <c r="G1388" s="210"/>
    </row>
    <row r="1389" spans="6:7" x14ac:dyDescent="0.25">
      <c r="F1389" s="210"/>
      <c r="G1389" s="210"/>
    </row>
    <row r="1390" spans="6:7" x14ac:dyDescent="0.25">
      <c r="F1390" s="210"/>
      <c r="G1390" s="210"/>
    </row>
    <row r="1391" spans="6:7" x14ac:dyDescent="0.25">
      <c r="F1391" s="210"/>
      <c r="G1391" s="210"/>
    </row>
    <row r="1392" spans="6:7" x14ac:dyDescent="0.25">
      <c r="F1392" s="210"/>
      <c r="G1392" s="210"/>
    </row>
    <row r="1393" spans="6:7" x14ac:dyDescent="0.25">
      <c r="F1393" s="210"/>
      <c r="G1393" s="210"/>
    </row>
    <row r="1394" spans="6:7" x14ac:dyDescent="0.25">
      <c r="F1394" s="210"/>
      <c r="G1394" s="210"/>
    </row>
    <row r="1395" spans="6:7" x14ac:dyDescent="0.25">
      <c r="F1395" s="210"/>
      <c r="G1395" s="210"/>
    </row>
    <row r="1396" spans="6:7" x14ac:dyDescent="0.25">
      <c r="F1396" s="210"/>
      <c r="G1396" s="210"/>
    </row>
    <row r="1397" spans="6:7" x14ac:dyDescent="0.25">
      <c r="F1397" s="210"/>
      <c r="G1397" s="210"/>
    </row>
    <row r="1398" spans="6:7" x14ac:dyDescent="0.25">
      <c r="F1398" s="210"/>
      <c r="G1398" s="210"/>
    </row>
    <row r="1399" spans="6:7" x14ac:dyDescent="0.25">
      <c r="F1399" s="210"/>
      <c r="G1399" s="210"/>
    </row>
    <row r="1400" spans="6:7" x14ac:dyDescent="0.25">
      <c r="F1400" s="210"/>
      <c r="G1400" s="210"/>
    </row>
    <row r="1401" spans="6:7" x14ac:dyDescent="0.25">
      <c r="F1401" s="210"/>
      <c r="G1401" s="210"/>
    </row>
    <row r="1402" spans="6:7" x14ac:dyDescent="0.25">
      <c r="F1402" s="210"/>
      <c r="G1402" s="210"/>
    </row>
    <row r="1403" spans="6:7" x14ac:dyDescent="0.25">
      <c r="F1403" s="210"/>
      <c r="G1403" s="210"/>
    </row>
    <row r="1404" spans="6:7" x14ac:dyDescent="0.25">
      <c r="F1404" s="210"/>
      <c r="G1404" s="210"/>
    </row>
    <row r="1405" spans="6:7" x14ac:dyDescent="0.25">
      <c r="F1405" s="210"/>
      <c r="G1405" s="210"/>
    </row>
    <row r="1406" spans="6:7" x14ac:dyDescent="0.25">
      <c r="F1406" s="210"/>
      <c r="G1406" s="210"/>
    </row>
    <row r="1407" spans="6:7" x14ac:dyDescent="0.25">
      <c r="F1407" s="210"/>
      <c r="G1407" s="210"/>
    </row>
    <row r="1408" spans="6:7" x14ac:dyDescent="0.25">
      <c r="F1408" s="210"/>
      <c r="G1408" s="210"/>
    </row>
    <row r="1409" spans="6:7" x14ac:dyDescent="0.25">
      <c r="F1409" s="210"/>
      <c r="G1409" s="210"/>
    </row>
    <row r="1410" spans="6:7" x14ac:dyDescent="0.25">
      <c r="F1410" s="210"/>
      <c r="G1410" s="210"/>
    </row>
    <row r="1411" spans="6:7" x14ac:dyDescent="0.25">
      <c r="F1411" s="210"/>
      <c r="G1411" s="210"/>
    </row>
    <row r="1412" spans="6:7" x14ac:dyDescent="0.25">
      <c r="F1412" s="210"/>
      <c r="G1412" s="210"/>
    </row>
    <row r="1413" spans="6:7" x14ac:dyDescent="0.25">
      <c r="F1413" s="210"/>
      <c r="G1413" s="210"/>
    </row>
    <row r="1414" spans="6:7" x14ac:dyDescent="0.25">
      <c r="F1414" s="210"/>
      <c r="G1414" s="210"/>
    </row>
    <row r="1415" spans="6:7" x14ac:dyDescent="0.25">
      <c r="F1415" s="210"/>
      <c r="G1415" s="210"/>
    </row>
    <row r="1416" spans="6:7" x14ac:dyDescent="0.25">
      <c r="F1416" s="210"/>
      <c r="G1416" s="210"/>
    </row>
    <row r="1417" spans="6:7" x14ac:dyDescent="0.25">
      <c r="F1417" s="210"/>
      <c r="G1417" s="210"/>
    </row>
    <row r="1418" spans="6:7" x14ac:dyDescent="0.25">
      <c r="F1418" s="210"/>
      <c r="G1418" s="210"/>
    </row>
    <row r="1419" spans="6:7" x14ac:dyDescent="0.25">
      <c r="F1419" s="210"/>
      <c r="G1419" s="210"/>
    </row>
    <row r="1420" spans="6:7" x14ac:dyDescent="0.25">
      <c r="F1420" s="210"/>
      <c r="G1420" s="210"/>
    </row>
    <row r="1421" spans="6:7" x14ac:dyDescent="0.25">
      <c r="F1421" s="210"/>
      <c r="G1421" s="210"/>
    </row>
    <row r="1422" spans="6:7" x14ac:dyDescent="0.25">
      <c r="F1422" s="210"/>
      <c r="G1422" s="210"/>
    </row>
    <row r="1423" spans="6:7" x14ac:dyDescent="0.25">
      <c r="F1423" s="210"/>
      <c r="G1423" s="210"/>
    </row>
    <row r="1424" spans="6:7" x14ac:dyDescent="0.25">
      <c r="F1424" s="210"/>
      <c r="G1424" s="210"/>
    </row>
    <row r="1425" spans="6:7" x14ac:dyDescent="0.25">
      <c r="F1425" s="210"/>
      <c r="G1425" s="210"/>
    </row>
    <row r="1426" spans="6:7" x14ac:dyDescent="0.25">
      <c r="F1426" s="210"/>
      <c r="G1426" s="210"/>
    </row>
    <row r="1427" spans="6:7" x14ac:dyDescent="0.25">
      <c r="F1427" s="210"/>
      <c r="G1427" s="210"/>
    </row>
    <row r="1428" spans="6:7" x14ac:dyDescent="0.25">
      <c r="F1428" s="210"/>
      <c r="G1428" s="210"/>
    </row>
    <row r="1429" spans="6:7" x14ac:dyDescent="0.25">
      <c r="F1429" s="210"/>
      <c r="G1429" s="210"/>
    </row>
    <row r="1430" spans="6:7" x14ac:dyDescent="0.25">
      <c r="F1430" s="210"/>
      <c r="G1430" s="210"/>
    </row>
    <row r="1431" spans="6:7" x14ac:dyDescent="0.25">
      <c r="F1431" s="210"/>
      <c r="G1431" s="210"/>
    </row>
    <row r="1432" spans="6:7" x14ac:dyDescent="0.25">
      <c r="F1432" s="210"/>
      <c r="G1432" s="210"/>
    </row>
    <row r="1433" spans="6:7" x14ac:dyDescent="0.25">
      <c r="F1433" s="210"/>
      <c r="G1433" s="210"/>
    </row>
    <row r="1434" spans="6:7" x14ac:dyDescent="0.25">
      <c r="F1434" s="210"/>
      <c r="G1434" s="210"/>
    </row>
    <row r="1435" spans="6:7" x14ac:dyDescent="0.25">
      <c r="F1435" s="210"/>
      <c r="G1435" s="210"/>
    </row>
    <row r="1436" spans="6:7" x14ac:dyDescent="0.25">
      <c r="F1436" s="210"/>
      <c r="G1436" s="210"/>
    </row>
    <row r="1437" spans="6:7" x14ac:dyDescent="0.25">
      <c r="F1437" s="210"/>
      <c r="G1437" s="210"/>
    </row>
    <row r="1438" spans="6:7" x14ac:dyDescent="0.25">
      <c r="F1438" s="210"/>
      <c r="G1438" s="210"/>
    </row>
    <row r="1439" spans="6:7" x14ac:dyDescent="0.25">
      <c r="F1439" s="210"/>
      <c r="G1439" s="210"/>
    </row>
    <row r="1440" spans="6:7" x14ac:dyDescent="0.25">
      <c r="F1440" s="210"/>
      <c r="G1440" s="210"/>
    </row>
    <row r="1441" spans="6:7" x14ac:dyDescent="0.25">
      <c r="F1441" s="210"/>
      <c r="G1441" s="210"/>
    </row>
    <row r="1442" spans="6:7" x14ac:dyDescent="0.25">
      <c r="F1442" s="210"/>
      <c r="G1442" s="210"/>
    </row>
    <row r="1443" spans="6:7" x14ac:dyDescent="0.25">
      <c r="F1443" s="210"/>
      <c r="G1443" s="210"/>
    </row>
    <row r="1444" spans="6:7" x14ac:dyDescent="0.25">
      <c r="F1444" s="210"/>
      <c r="G1444" s="210"/>
    </row>
    <row r="1445" spans="6:7" x14ac:dyDescent="0.25">
      <c r="F1445" s="210"/>
      <c r="G1445" s="210"/>
    </row>
    <row r="1446" spans="6:7" x14ac:dyDescent="0.25">
      <c r="F1446" s="210"/>
      <c r="G1446" s="210"/>
    </row>
    <row r="1447" spans="6:7" x14ac:dyDescent="0.25">
      <c r="F1447" s="210"/>
      <c r="G1447" s="210"/>
    </row>
    <row r="1448" spans="6:7" x14ac:dyDescent="0.25">
      <c r="F1448" s="210"/>
      <c r="G1448" s="210"/>
    </row>
    <row r="1449" spans="6:7" x14ac:dyDescent="0.25">
      <c r="F1449" s="210"/>
      <c r="G1449" s="210"/>
    </row>
    <row r="1450" spans="6:7" x14ac:dyDescent="0.25">
      <c r="F1450" s="210"/>
      <c r="G1450" s="210"/>
    </row>
    <row r="1451" spans="6:7" x14ac:dyDescent="0.25">
      <c r="F1451" s="210"/>
      <c r="G1451" s="210"/>
    </row>
    <row r="1452" spans="6:7" x14ac:dyDescent="0.25">
      <c r="F1452" s="210"/>
      <c r="G1452" s="210"/>
    </row>
    <row r="1453" spans="6:7" x14ac:dyDescent="0.25">
      <c r="F1453" s="210"/>
      <c r="G1453" s="210"/>
    </row>
    <row r="1454" spans="6:7" x14ac:dyDescent="0.25">
      <c r="F1454" s="210"/>
      <c r="G1454" s="210"/>
    </row>
    <row r="1455" spans="6:7" x14ac:dyDescent="0.25">
      <c r="F1455" s="210"/>
      <c r="G1455" s="210"/>
    </row>
    <row r="1456" spans="6:7" x14ac:dyDescent="0.25">
      <c r="F1456" s="210"/>
      <c r="G1456" s="210"/>
    </row>
    <row r="1457" spans="6:7" x14ac:dyDescent="0.25">
      <c r="F1457" s="210"/>
      <c r="G1457" s="210"/>
    </row>
    <row r="1458" spans="6:7" x14ac:dyDescent="0.25">
      <c r="F1458" s="210"/>
      <c r="G1458" s="210"/>
    </row>
    <row r="1459" spans="6:7" x14ac:dyDescent="0.25">
      <c r="F1459" s="210"/>
      <c r="G1459" s="210"/>
    </row>
    <row r="1460" spans="6:7" x14ac:dyDescent="0.25">
      <c r="F1460" s="210"/>
      <c r="G1460" s="210"/>
    </row>
    <row r="1461" spans="6:7" x14ac:dyDescent="0.25">
      <c r="F1461" s="210"/>
      <c r="G1461" s="210"/>
    </row>
    <row r="1462" spans="6:7" x14ac:dyDescent="0.25">
      <c r="F1462" s="210"/>
      <c r="G1462" s="210"/>
    </row>
    <row r="1463" spans="6:7" x14ac:dyDescent="0.25">
      <c r="F1463" s="210"/>
      <c r="G1463" s="210"/>
    </row>
    <row r="1464" spans="6:7" x14ac:dyDescent="0.25">
      <c r="F1464" s="210"/>
      <c r="G1464" s="210"/>
    </row>
    <row r="1465" spans="6:7" x14ac:dyDescent="0.25">
      <c r="F1465" s="210"/>
      <c r="G1465" s="210"/>
    </row>
    <row r="1466" spans="6:7" x14ac:dyDescent="0.25">
      <c r="F1466" s="210"/>
      <c r="G1466" s="210"/>
    </row>
    <row r="1467" spans="6:7" x14ac:dyDescent="0.25">
      <c r="F1467" s="210"/>
      <c r="G1467" s="210"/>
    </row>
    <row r="1468" spans="6:7" x14ac:dyDescent="0.25">
      <c r="F1468" s="210"/>
      <c r="G1468" s="210"/>
    </row>
    <row r="1469" spans="6:7" x14ac:dyDescent="0.25">
      <c r="F1469" s="210"/>
      <c r="G1469" s="210"/>
    </row>
    <row r="1470" spans="6:7" x14ac:dyDescent="0.25">
      <c r="F1470" s="210"/>
      <c r="G1470" s="210"/>
    </row>
    <row r="1471" spans="6:7" x14ac:dyDescent="0.25">
      <c r="F1471" s="210"/>
      <c r="G1471" s="210"/>
    </row>
    <row r="1472" spans="6:7" x14ac:dyDescent="0.25">
      <c r="F1472" s="210"/>
      <c r="G1472" s="210"/>
    </row>
    <row r="1473" spans="6:7" x14ac:dyDescent="0.25">
      <c r="F1473" s="210"/>
      <c r="G1473" s="210"/>
    </row>
    <row r="1474" spans="6:7" x14ac:dyDescent="0.25">
      <c r="F1474" s="210"/>
      <c r="G1474" s="210"/>
    </row>
    <row r="1475" spans="6:7" x14ac:dyDescent="0.25">
      <c r="F1475" s="210"/>
      <c r="G1475" s="210"/>
    </row>
    <row r="1476" spans="6:7" x14ac:dyDescent="0.25">
      <c r="F1476" s="210"/>
      <c r="G1476" s="210"/>
    </row>
    <row r="1477" spans="6:7" x14ac:dyDescent="0.25">
      <c r="F1477" s="210"/>
      <c r="G1477" s="210"/>
    </row>
    <row r="1478" spans="6:7" x14ac:dyDescent="0.25">
      <c r="F1478" s="210"/>
      <c r="G1478" s="210"/>
    </row>
    <row r="1479" spans="6:7" x14ac:dyDescent="0.25">
      <c r="F1479" s="210"/>
      <c r="G1479" s="210"/>
    </row>
    <row r="1480" spans="6:7" x14ac:dyDescent="0.25">
      <c r="F1480" s="210"/>
      <c r="G1480" s="210"/>
    </row>
    <row r="1481" spans="6:7" x14ac:dyDescent="0.25">
      <c r="F1481" s="210"/>
      <c r="G1481" s="210"/>
    </row>
    <row r="1482" spans="6:7" x14ac:dyDescent="0.25">
      <c r="F1482" s="210"/>
      <c r="G1482" s="210"/>
    </row>
    <row r="1483" spans="6:7" x14ac:dyDescent="0.25">
      <c r="F1483" s="210"/>
      <c r="G1483" s="210"/>
    </row>
    <row r="1484" spans="6:7" x14ac:dyDescent="0.25">
      <c r="F1484" s="210"/>
      <c r="G1484" s="210"/>
    </row>
    <row r="1485" spans="6:7" x14ac:dyDescent="0.25">
      <c r="F1485" s="210"/>
      <c r="G1485" s="210"/>
    </row>
    <row r="1486" spans="6:7" x14ac:dyDescent="0.25">
      <c r="F1486" s="210"/>
      <c r="G1486" s="210"/>
    </row>
    <row r="1487" spans="6:7" x14ac:dyDescent="0.25">
      <c r="F1487" s="210"/>
      <c r="G1487" s="210"/>
    </row>
    <row r="1488" spans="6:7" x14ac:dyDescent="0.25">
      <c r="F1488" s="210"/>
      <c r="G1488" s="210"/>
    </row>
    <row r="1489" spans="6:7" x14ac:dyDescent="0.25">
      <c r="F1489" s="210"/>
      <c r="G1489" s="210"/>
    </row>
    <row r="1490" spans="6:7" x14ac:dyDescent="0.25">
      <c r="F1490" s="210"/>
      <c r="G1490" s="210"/>
    </row>
    <row r="1491" spans="6:7" x14ac:dyDescent="0.25">
      <c r="F1491" s="210"/>
      <c r="G1491" s="210"/>
    </row>
    <row r="1492" spans="6:7" x14ac:dyDescent="0.25">
      <c r="F1492" s="210"/>
      <c r="G1492" s="210"/>
    </row>
    <row r="1493" spans="6:7" x14ac:dyDescent="0.25">
      <c r="F1493" s="210"/>
      <c r="G1493" s="210"/>
    </row>
    <row r="1494" spans="6:7" x14ac:dyDescent="0.25">
      <c r="F1494" s="210"/>
      <c r="G1494" s="210"/>
    </row>
    <row r="1495" spans="6:7" x14ac:dyDescent="0.25">
      <c r="F1495" s="210"/>
      <c r="G1495" s="210"/>
    </row>
    <row r="1496" spans="6:7" x14ac:dyDescent="0.25">
      <c r="F1496" s="210"/>
      <c r="G1496" s="210"/>
    </row>
    <row r="1497" spans="6:7" x14ac:dyDescent="0.25">
      <c r="F1497" s="210"/>
      <c r="G1497" s="210"/>
    </row>
    <row r="1498" spans="6:7" x14ac:dyDescent="0.25">
      <c r="F1498" s="210"/>
      <c r="G1498" s="210"/>
    </row>
    <row r="1499" spans="6:7" x14ac:dyDescent="0.25">
      <c r="F1499" s="210"/>
      <c r="G1499" s="210"/>
    </row>
    <row r="1500" spans="6:7" x14ac:dyDescent="0.25">
      <c r="F1500" s="210"/>
      <c r="G1500" s="210"/>
    </row>
    <row r="1501" spans="6:7" x14ac:dyDescent="0.25">
      <c r="F1501" s="210"/>
      <c r="G1501" s="210"/>
    </row>
    <row r="1502" spans="6:7" x14ac:dyDescent="0.25">
      <c r="F1502" s="210"/>
      <c r="G1502" s="210"/>
    </row>
    <row r="1503" spans="6:7" x14ac:dyDescent="0.25">
      <c r="F1503" s="210"/>
      <c r="G1503" s="210"/>
    </row>
    <row r="1504" spans="6:7" x14ac:dyDescent="0.25">
      <c r="F1504" s="210"/>
      <c r="G1504" s="210"/>
    </row>
    <row r="1505" spans="6:7" x14ac:dyDescent="0.25">
      <c r="F1505" s="210"/>
      <c r="G1505" s="210"/>
    </row>
    <row r="1506" spans="6:7" x14ac:dyDescent="0.25">
      <c r="F1506" s="210"/>
      <c r="G1506" s="210"/>
    </row>
    <row r="1507" spans="6:7" x14ac:dyDescent="0.25">
      <c r="F1507" s="210"/>
      <c r="G1507" s="210"/>
    </row>
    <row r="1508" spans="6:7" x14ac:dyDescent="0.25">
      <c r="F1508" s="210"/>
      <c r="G1508" s="210"/>
    </row>
    <row r="1509" spans="6:7" x14ac:dyDescent="0.25">
      <c r="F1509" s="210"/>
      <c r="G1509" s="210"/>
    </row>
    <row r="1510" spans="6:7" x14ac:dyDescent="0.25">
      <c r="F1510" s="210"/>
      <c r="G1510" s="210"/>
    </row>
    <row r="1511" spans="6:7" x14ac:dyDescent="0.25">
      <c r="F1511" s="210"/>
      <c r="G1511" s="210"/>
    </row>
    <row r="1512" spans="6:7" x14ac:dyDescent="0.25">
      <c r="F1512" s="210"/>
      <c r="G1512" s="210"/>
    </row>
    <row r="1513" spans="6:7" x14ac:dyDescent="0.25">
      <c r="F1513" s="210"/>
      <c r="G1513" s="210"/>
    </row>
    <row r="1514" spans="6:7" x14ac:dyDescent="0.25">
      <c r="F1514" s="210"/>
      <c r="G1514" s="210"/>
    </row>
    <row r="1515" spans="6:7" x14ac:dyDescent="0.25">
      <c r="F1515" s="210"/>
      <c r="G1515" s="210"/>
    </row>
    <row r="1516" spans="6:7" x14ac:dyDescent="0.25">
      <c r="F1516" s="210"/>
      <c r="G1516" s="210"/>
    </row>
    <row r="1517" spans="6:7" x14ac:dyDescent="0.25">
      <c r="F1517" s="210"/>
      <c r="G1517" s="210"/>
    </row>
    <row r="1518" spans="6:7" x14ac:dyDescent="0.25">
      <c r="F1518" s="210"/>
      <c r="G1518" s="210"/>
    </row>
    <row r="1519" spans="6:7" x14ac:dyDescent="0.25">
      <c r="F1519" s="210"/>
      <c r="G1519" s="210"/>
    </row>
    <row r="1520" spans="6:7" x14ac:dyDescent="0.25">
      <c r="F1520" s="210"/>
      <c r="G1520" s="210"/>
    </row>
    <row r="1521" spans="6:7" x14ac:dyDescent="0.25">
      <c r="F1521" s="210"/>
      <c r="G1521" s="210"/>
    </row>
    <row r="1522" spans="6:7" x14ac:dyDescent="0.25">
      <c r="F1522" s="210"/>
      <c r="G1522" s="210"/>
    </row>
    <row r="1523" spans="6:7" x14ac:dyDescent="0.25">
      <c r="F1523" s="210"/>
      <c r="G1523" s="210"/>
    </row>
    <row r="1524" spans="6:7" x14ac:dyDescent="0.25">
      <c r="F1524" s="210"/>
      <c r="G1524" s="210"/>
    </row>
    <row r="1525" spans="6:7" x14ac:dyDescent="0.25">
      <c r="F1525" s="210"/>
      <c r="G1525" s="210"/>
    </row>
    <row r="1526" spans="6:7" x14ac:dyDescent="0.25">
      <c r="F1526" s="210"/>
      <c r="G1526" s="210"/>
    </row>
    <row r="1527" spans="6:7" x14ac:dyDescent="0.25">
      <c r="F1527" s="210"/>
      <c r="G1527" s="210"/>
    </row>
    <row r="1528" spans="6:7" x14ac:dyDescent="0.25">
      <c r="F1528" s="210"/>
      <c r="G1528" s="210"/>
    </row>
    <row r="1529" spans="6:7" x14ac:dyDescent="0.25">
      <c r="F1529" s="210"/>
      <c r="G1529" s="210"/>
    </row>
    <row r="1530" spans="6:7" x14ac:dyDescent="0.25">
      <c r="F1530" s="210"/>
      <c r="G1530" s="210"/>
    </row>
    <row r="1531" spans="6:7" x14ac:dyDescent="0.25">
      <c r="F1531" s="210"/>
      <c r="G1531" s="210"/>
    </row>
    <row r="1532" spans="6:7" x14ac:dyDescent="0.25">
      <c r="F1532" s="210"/>
      <c r="G1532" s="210"/>
    </row>
    <row r="1533" spans="6:7" x14ac:dyDescent="0.25">
      <c r="F1533" s="210"/>
      <c r="G1533" s="210"/>
    </row>
    <row r="1534" spans="6:7" x14ac:dyDescent="0.25">
      <c r="F1534" s="210"/>
      <c r="G1534" s="210"/>
    </row>
    <row r="1535" spans="6:7" x14ac:dyDescent="0.25">
      <c r="F1535" s="210"/>
      <c r="G1535" s="210"/>
    </row>
    <row r="1536" spans="6:7" x14ac:dyDescent="0.25">
      <c r="F1536" s="210"/>
      <c r="G1536" s="210"/>
    </row>
    <row r="1537" spans="6:7" x14ac:dyDescent="0.25">
      <c r="F1537" s="210"/>
      <c r="G1537" s="210"/>
    </row>
    <row r="1538" spans="6:7" x14ac:dyDescent="0.25">
      <c r="F1538" s="210"/>
      <c r="G1538" s="210"/>
    </row>
    <row r="1539" spans="6:7" x14ac:dyDescent="0.25">
      <c r="F1539" s="210"/>
      <c r="G1539" s="210"/>
    </row>
    <row r="1540" spans="6:7" x14ac:dyDescent="0.25">
      <c r="F1540" s="210"/>
      <c r="G1540" s="210"/>
    </row>
    <row r="1541" spans="6:7" x14ac:dyDescent="0.25">
      <c r="F1541" s="210"/>
      <c r="G1541" s="210"/>
    </row>
    <row r="1542" spans="6:7" x14ac:dyDescent="0.25">
      <c r="F1542" s="210"/>
      <c r="G1542" s="210"/>
    </row>
    <row r="1543" spans="6:7" x14ac:dyDescent="0.25">
      <c r="F1543" s="210"/>
      <c r="G1543" s="210"/>
    </row>
    <row r="1544" spans="6:7" x14ac:dyDescent="0.25">
      <c r="F1544" s="210"/>
      <c r="G1544" s="210"/>
    </row>
    <row r="1545" spans="6:7" x14ac:dyDescent="0.25">
      <c r="F1545" s="210"/>
      <c r="G1545" s="210"/>
    </row>
    <row r="1546" spans="6:7" x14ac:dyDescent="0.25">
      <c r="F1546" s="210"/>
      <c r="G1546" s="210"/>
    </row>
    <row r="1547" spans="6:7" x14ac:dyDescent="0.25">
      <c r="F1547" s="210"/>
      <c r="G1547" s="210"/>
    </row>
    <row r="1548" spans="6:7" x14ac:dyDescent="0.25">
      <c r="F1548" s="210"/>
      <c r="G1548" s="210"/>
    </row>
    <row r="1549" spans="6:7" x14ac:dyDescent="0.25">
      <c r="F1549" s="210"/>
      <c r="G1549" s="210"/>
    </row>
    <row r="1550" spans="6:7" x14ac:dyDescent="0.25">
      <c r="F1550" s="210"/>
      <c r="G1550" s="210"/>
    </row>
    <row r="1551" spans="6:7" x14ac:dyDescent="0.25">
      <c r="F1551" s="210"/>
      <c r="G1551" s="210"/>
    </row>
    <row r="1552" spans="6:7" x14ac:dyDescent="0.25">
      <c r="F1552" s="210"/>
      <c r="G1552" s="210"/>
    </row>
    <row r="1553" spans="6:7" x14ac:dyDescent="0.25">
      <c r="F1553" s="210"/>
      <c r="G1553" s="210"/>
    </row>
    <row r="1554" spans="6:7" x14ac:dyDescent="0.25">
      <c r="F1554" s="210"/>
      <c r="G1554" s="210"/>
    </row>
    <row r="1555" spans="6:7" x14ac:dyDescent="0.25">
      <c r="F1555" s="210"/>
      <c r="G1555" s="210"/>
    </row>
    <row r="1556" spans="6:7" x14ac:dyDescent="0.25">
      <c r="F1556" s="210"/>
      <c r="G1556" s="210"/>
    </row>
    <row r="1557" spans="6:7" x14ac:dyDescent="0.25">
      <c r="F1557" s="210"/>
      <c r="G1557" s="210"/>
    </row>
    <row r="1558" spans="6:7" x14ac:dyDescent="0.25">
      <c r="F1558" s="210"/>
      <c r="G1558" s="210"/>
    </row>
    <row r="1559" spans="6:7" x14ac:dyDescent="0.25">
      <c r="F1559" s="210"/>
      <c r="G1559" s="210"/>
    </row>
    <row r="1560" spans="6:7" x14ac:dyDescent="0.25">
      <c r="F1560" s="210"/>
      <c r="G1560" s="210"/>
    </row>
    <row r="1561" spans="6:7" x14ac:dyDescent="0.25">
      <c r="F1561" s="210"/>
      <c r="G1561" s="210"/>
    </row>
    <row r="1562" spans="6:7" x14ac:dyDescent="0.25">
      <c r="F1562" s="210"/>
      <c r="G1562" s="210"/>
    </row>
    <row r="1563" spans="6:7" x14ac:dyDescent="0.25">
      <c r="F1563" s="210"/>
      <c r="G1563" s="210"/>
    </row>
    <row r="1564" spans="6:7" x14ac:dyDescent="0.25">
      <c r="F1564" s="210"/>
      <c r="G1564" s="210"/>
    </row>
    <row r="1565" spans="6:7" x14ac:dyDescent="0.25">
      <c r="F1565" s="210"/>
      <c r="G1565" s="210"/>
    </row>
    <row r="1566" spans="6:7" x14ac:dyDescent="0.25">
      <c r="F1566" s="210"/>
      <c r="G1566" s="210"/>
    </row>
    <row r="1567" spans="6:7" x14ac:dyDescent="0.25">
      <c r="F1567" s="210"/>
      <c r="G1567" s="210"/>
    </row>
    <row r="1568" spans="6:7" x14ac:dyDescent="0.25">
      <c r="F1568" s="210"/>
      <c r="G1568" s="210"/>
    </row>
    <row r="1569" spans="6:7" x14ac:dyDescent="0.25">
      <c r="F1569" s="210"/>
      <c r="G1569" s="210"/>
    </row>
    <row r="1570" spans="6:7" x14ac:dyDescent="0.25">
      <c r="F1570" s="210"/>
      <c r="G1570" s="210"/>
    </row>
    <row r="1571" spans="6:7" x14ac:dyDescent="0.25">
      <c r="F1571" s="210"/>
      <c r="G1571" s="210"/>
    </row>
    <row r="1572" spans="6:7" x14ac:dyDescent="0.25">
      <c r="F1572" s="210"/>
      <c r="G1572" s="210"/>
    </row>
    <row r="1573" spans="6:7" x14ac:dyDescent="0.25">
      <c r="F1573" s="210"/>
      <c r="G1573" s="210"/>
    </row>
    <row r="1574" spans="6:7" x14ac:dyDescent="0.25">
      <c r="F1574" s="210"/>
      <c r="G1574" s="210"/>
    </row>
    <row r="1575" spans="6:7" x14ac:dyDescent="0.25">
      <c r="F1575" s="210"/>
      <c r="G1575" s="210"/>
    </row>
    <row r="1576" spans="6:7" x14ac:dyDescent="0.25">
      <c r="F1576" s="210"/>
      <c r="G1576" s="210"/>
    </row>
    <row r="1577" spans="6:7" x14ac:dyDescent="0.25">
      <c r="F1577" s="210"/>
      <c r="G1577" s="210"/>
    </row>
    <row r="1578" spans="6:7" x14ac:dyDescent="0.25">
      <c r="F1578" s="210"/>
      <c r="G1578" s="210"/>
    </row>
    <row r="1579" spans="6:7" x14ac:dyDescent="0.25">
      <c r="F1579" s="210"/>
      <c r="G1579" s="210"/>
    </row>
    <row r="1580" spans="6:7" x14ac:dyDescent="0.25">
      <c r="F1580" s="210"/>
      <c r="G1580" s="210"/>
    </row>
    <row r="1581" spans="6:7" x14ac:dyDescent="0.25">
      <c r="F1581" s="210"/>
      <c r="G1581" s="210"/>
    </row>
    <row r="1582" spans="6:7" x14ac:dyDescent="0.25">
      <c r="F1582" s="210"/>
      <c r="G1582" s="210"/>
    </row>
    <row r="1583" spans="6:7" x14ac:dyDescent="0.25">
      <c r="F1583" s="210"/>
      <c r="G1583" s="210"/>
    </row>
    <row r="1584" spans="6:7" x14ac:dyDescent="0.25">
      <c r="F1584" s="210"/>
      <c r="G1584" s="210"/>
    </row>
    <row r="1585" spans="6:7" x14ac:dyDescent="0.25">
      <c r="F1585" s="210"/>
      <c r="G1585" s="210"/>
    </row>
    <row r="1586" spans="6:7" x14ac:dyDescent="0.25">
      <c r="F1586" s="210"/>
      <c r="G1586" s="210"/>
    </row>
    <row r="1587" spans="6:7" x14ac:dyDescent="0.25">
      <c r="F1587" s="210"/>
      <c r="G1587" s="210"/>
    </row>
    <row r="1588" spans="6:7" x14ac:dyDescent="0.25">
      <c r="F1588" s="210"/>
      <c r="G1588" s="210"/>
    </row>
    <row r="1589" spans="6:7" x14ac:dyDescent="0.25">
      <c r="F1589" s="210"/>
      <c r="G1589" s="210"/>
    </row>
    <row r="1590" spans="6:7" x14ac:dyDescent="0.25">
      <c r="F1590" s="210"/>
      <c r="G1590" s="210"/>
    </row>
    <row r="1591" spans="6:7" x14ac:dyDescent="0.25">
      <c r="F1591" s="210"/>
      <c r="G1591" s="210"/>
    </row>
    <row r="1592" spans="6:7" x14ac:dyDescent="0.25">
      <c r="F1592" s="210"/>
      <c r="G1592" s="210"/>
    </row>
    <row r="1593" spans="6:7" x14ac:dyDescent="0.25">
      <c r="F1593" s="210"/>
      <c r="G1593" s="210"/>
    </row>
    <row r="1594" spans="6:7" x14ac:dyDescent="0.25">
      <c r="F1594" s="210"/>
      <c r="G1594" s="210"/>
    </row>
    <row r="1595" spans="6:7" x14ac:dyDescent="0.25">
      <c r="F1595" s="210"/>
      <c r="G1595" s="210"/>
    </row>
    <row r="1596" spans="6:7" x14ac:dyDescent="0.25">
      <c r="F1596" s="210"/>
      <c r="G1596" s="210"/>
    </row>
    <row r="1597" spans="6:7" x14ac:dyDescent="0.25">
      <c r="F1597" s="210"/>
      <c r="G1597" s="210"/>
    </row>
    <row r="1598" spans="6:7" x14ac:dyDescent="0.25">
      <c r="F1598" s="210"/>
      <c r="G1598" s="210"/>
    </row>
    <row r="1599" spans="6:7" x14ac:dyDescent="0.25">
      <c r="F1599" s="210"/>
      <c r="G1599" s="210"/>
    </row>
    <row r="1600" spans="6:7" x14ac:dyDescent="0.25">
      <c r="F1600" s="210"/>
      <c r="G1600" s="210"/>
    </row>
    <row r="1601" spans="6:7" x14ac:dyDescent="0.25">
      <c r="F1601" s="210"/>
      <c r="G1601" s="210"/>
    </row>
    <row r="1602" spans="6:7" x14ac:dyDescent="0.25">
      <c r="F1602" s="210"/>
      <c r="G1602" s="210"/>
    </row>
    <row r="1603" spans="6:7" x14ac:dyDescent="0.25">
      <c r="F1603" s="210"/>
      <c r="G1603" s="210"/>
    </row>
    <row r="1604" spans="6:7" x14ac:dyDescent="0.25">
      <c r="F1604" s="210"/>
      <c r="G1604" s="210"/>
    </row>
    <row r="1605" spans="6:7" x14ac:dyDescent="0.25">
      <c r="F1605" s="210"/>
      <c r="G1605" s="210"/>
    </row>
    <row r="1606" spans="6:7" x14ac:dyDescent="0.25">
      <c r="F1606" s="210"/>
      <c r="G1606" s="210"/>
    </row>
    <row r="1607" spans="6:7" x14ac:dyDescent="0.25">
      <c r="F1607" s="210"/>
      <c r="G1607" s="210"/>
    </row>
    <row r="1608" spans="6:7" x14ac:dyDescent="0.25">
      <c r="F1608" s="210"/>
      <c r="G1608" s="210"/>
    </row>
    <row r="1609" spans="6:7" x14ac:dyDescent="0.25">
      <c r="F1609" s="210"/>
      <c r="G1609" s="210"/>
    </row>
    <row r="1610" spans="6:7" x14ac:dyDescent="0.25">
      <c r="F1610" s="210"/>
      <c r="G1610" s="210"/>
    </row>
    <row r="1611" spans="6:7" x14ac:dyDescent="0.25">
      <c r="F1611" s="210"/>
      <c r="G1611" s="210"/>
    </row>
    <row r="1612" spans="6:7" x14ac:dyDescent="0.25">
      <c r="F1612" s="210"/>
      <c r="G1612" s="210"/>
    </row>
    <row r="1613" spans="6:7" x14ac:dyDescent="0.25">
      <c r="F1613" s="210"/>
      <c r="G1613" s="210"/>
    </row>
    <row r="1614" spans="6:7" x14ac:dyDescent="0.25">
      <c r="F1614" s="210"/>
      <c r="G1614" s="210"/>
    </row>
    <row r="1615" spans="6:7" x14ac:dyDescent="0.25">
      <c r="F1615" s="210"/>
      <c r="G1615" s="210"/>
    </row>
    <row r="1616" spans="6:7" x14ac:dyDescent="0.25">
      <c r="F1616" s="210"/>
      <c r="G1616" s="210"/>
    </row>
    <row r="1617" spans="6:7" x14ac:dyDescent="0.25">
      <c r="F1617" s="210"/>
      <c r="G1617" s="210"/>
    </row>
    <row r="1618" spans="6:7" x14ac:dyDescent="0.25">
      <c r="F1618" s="211"/>
      <c r="G1618" s="211"/>
    </row>
    <row r="1619" spans="6:7" x14ac:dyDescent="0.25">
      <c r="F1619" s="210"/>
      <c r="G1619" s="210"/>
    </row>
    <row r="1620" spans="6:7" x14ac:dyDescent="0.25">
      <c r="F1620" s="210"/>
      <c r="G1620" s="210"/>
    </row>
    <row r="1621" spans="6:7" x14ac:dyDescent="0.25">
      <c r="F1621" s="210"/>
      <c r="G1621" s="210"/>
    </row>
    <row r="1622" spans="6:7" x14ac:dyDescent="0.25">
      <c r="F1622" s="210"/>
      <c r="G1622" s="210"/>
    </row>
    <row r="1623" spans="6:7" x14ac:dyDescent="0.25">
      <c r="F1623" s="210"/>
      <c r="G1623" s="210"/>
    </row>
    <row r="1624" spans="6:7" x14ac:dyDescent="0.25">
      <c r="F1624" s="210"/>
      <c r="G1624" s="210"/>
    </row>
    <row r="1625" spans="6:7" x14ac:dyDescent="0.25">
      <c r="F1625" s="210"/>
      <c r="G1625" s="210"/>
    </row>
    <row r="1626" spans="6:7" x14ac:dyDescent="0.25">
      <c r="F1626" s="210"/>
      <c r="G1626" s="210"/>
    </row>
    <row r="1627" spans="6:7" x14ac:dyDescent="0.25">
      <c r="F1627" s="210"/>
      <c r="G1627" s="210"/>
    </row>
    <row r="1628" spans="6:7" x14ac:dyDescent="0.25">
      <c r="F1628" s="210"/>
      <c r="G1628" s="210"/>
    </row>
    <row r="1629" spans="6:7" x14ac:dyDescent="0.25">
      <c r="F1629" s="210"/>
      <c r="G1629" s="210"/>
    </row>
    <row r="1630" spans="6:7" x14ac:dyDescent="0.25">
      <c r="F1630" s="210"/>
      <c r="G1630" s="210"/>
    </row>
    <row r="1631" spans="6:7" x14ac:dyDescent="0.25">
      <c r="F1631" s="210"/>
      <c r="G1631" s="210"/>
    </row>
    <row r="1632" spans="6:7" x14ac:dyDescent="0.25">
      <c r="F1632" s="210"/>
      <c r="G1632" s="210"/>
    </row>
    <row r="1633" spans="6:7" x14ac:dyDescent="0.25">
      <c r="F1633" s="210"/>
      <c r="G1633" s="210"/>
    </row>
    <row r="1634" spans="6:7" x14ac:dyDescent="0.25">
      <c r="F1634" s="210"/>
      <c r="G1634" s="210"/>
    </row>
    <row r="1635" spans="6:7" x14ac:dyDescent="0.25">
      <c r="F1635" s="210"/>
      <c r="G1635" s="210"/>
    </row>
    <row r="1636" spans="6:7" x14ac:dyDescent="0.25">
      <c r="F1636" s="210"/>
      <c r="G1636" s="210"/>
    </row>
    <row r="1637" spans="6:7" x14ac:dyDescent="0.25">
      <c r="F1637" s="210"/>
      <c r="G1637" s="210"/>
    </row>
    <row r="1638" spans="6:7" x14ac:dyDescent="0.25">
      <c r="F1638" s="210"/>
      <c r="G1638" s="210"/>
    </row>
    <row r="1639" spans="6:7" x14ac:dyDescent="0.25">
      <c r="F1639" s="210"/>
      <c r="G1639" s="210"/>
    </row>
    <row r="1640" spans="6:7" x14ac:dyDescent="0.25">
      <c r="F1640" s="210"/>
      <c r="G1640" s="210"/>
    </row>
    <row r="1641" spans="6:7" x14ac:dyDescent="0.25">
      <c r="F1641" s="210"/>
      <c r="G1641" s="210"/>
    </row>
    <row r="1642" spans="6:7" x14ac:dyDescent="0.25">
      <c r="F1642" s="210"/>
      <c r="G1642" s="210"/>
    </row>
    <row r="1643" spans="6:7" x14ac:dyDescent="0.25">
      <c r="F1643" s="210"/>
      <c r="G1643" s="210"/>
    </row>
    <row r="1644" spans="6:7" x14ac:dyDescent="0.25">
      <c r="F1644" s="210"/>
      <c r="G1644" s="210"/>
    </row>
    <row r="1645" spans="6:7" x14ac:dyDescent="0.25">
      <c r="F1645" s="210"/>
      <c r="G1645" s="210"/>
    </row>
    <row r="1646" spans="6:7" x14ac:dyDescent="0.25">
      <c r="F1646" s="210"/>
      <c r="G1646" s="210"/>
    </row>
    <row r="1647" spans="6:7" x14ac:dyDescent="0.25">
      <c r="F1647" s="210"/>
      <c r="G1647" s="210"/>
    </row>
    <row r="1648" spans="6:7" x14ac:dyDescent="0.25">
      <c r="F1648" s="210"/>
      <c r="G1648" s="210"/>
    </row>
    <row r="1649" spans="6:7" x14ac:dyDescent="0.25">
      <c r="F1649" s="210"/>
      <c r="G1649" s="210"/>
    </row>
    <row r="1650" spans="6:7" x14ac:dyDescent="0.25">
      <c r="F1650" s="210"/>
      <c r="G1650" s="210"/>
    </row>
    <row r="1651" spans="6:7" x14ac:dyDescent="0.25">
      <c r="F1651" s="210"/>
      <c r="G1651" s="210"/>
    </row>
    <row r="1652" spans="6:7" x14ac:dyDescent="0.25">
      <c r="F1652" s="210"/>
      <c r="G1652" s="210"/>
    </row>
    <row r="1653" spans="6:7" x14ac:dyDescent="0.25">
      <c r="F1653" s="210"/>
      <c r="G1653" s="210"/>
    </row>
    <row r="1654" spans="6:7" x14ac:dyDescent="0.25">
      <c r="F1654" s="210"/>
      <c r="G1654" s="210"/>
    </row>
    <row r="1655" spans="6:7" x14ac:dyDescent="0.25">
      <c r="F1655" s="210"/>
      <c r="G1655" s="210"/>
    </row>
    <row r="1656" spans="6:7" x14ac:dyDescent="0.25">
      <c r="F1656" s="210"/>
      <c r="G1656" s="210"/>
    </row>
    <row r="1657" spans="6:7" x14ac:dyDescent="0.25">
      <c r="F1657" s="210"/>
      <c r="G1657" s="210"/>
    </row>
    <row r="1658" spans="6:7" x14ac:dyDescent="0.25">
      <c r="F1658" s="210"/>
      <c r="G1658" s="210"/>
    </row>
    <row r="1659" spans="6:7" x14ac:dyDescent="0.25">
      <c r="F1659" s="210"/>
      <c r="G1659" s="210"/>
    </row>
    <row r="1660" spans="6:7" x14ac:dyDescent="0.25">
      <c r="F1660" s="210"/>
      <c r="G1660" s="210"/>
    </row>
    <row r="1661" spans="6:7" x14ac:dyDescent="0.25">
      <c r="F1661" s="210"/>
      <c r="G1661" s="210"/>
    </row>
    <row r="1662" spans="6:7" x14ac:dyDescent="0.25">
      <c r="F1662" s="210"/>
      <c r="G1662" s="210"/>
    </row>
    <row r="1663" spans="6:7" x14ac:dyDescent="0.25">
      <c r="F1663" s="210"/>
      <c r="G1663" s="210"/>
    </row>
    <row r="1664" spans="6:7" x14ac:dyDescent="0.25">
      <c r="F1664" s="210"/>
      <c r="G1664" s="210"/>
    </row>
    <row r="1665" spans="6:7" x14ac:dyDescent="0.25">
      <c r="F1665" s="210"/>
      <c r="G1665" s="210"/>
    </row>
    <row r="1666" spans="6:7" x14ac:dyDescent="0.25">
      <c r="F1666" s="210"/>
      <c r="G1666" s="210"/>
    </row>
    <row r="1667" spans="6:7" x14ac:dyDescent="0.25">
      <c r="F1667" s="210"/>
      <c r="G1667" s="210"/>
    </row>
    <row r="1668" spans="6:7" x14ac:dyDescent="0.25">
      <c r="F1668" s="210"/>
      <c r="G1668" s="210"/>
    </row>
    <row r="1669" spans="6:7" x14ac:dyDescent="0.25">
      <c r="F1669" s="210"/>
      <c r="G1669" s="210"/>
    </row>
    <row r="1670" spans="6:7" x14ac:dyDescent="0.25">
      <c r="F1670" s="210"/>
      <c r="G1670" s="210"/>
    </row>
    <row r="1671" spans="6:7" x14ac:dyDescent="0.25">
      <c r="F1671" s="210"/>
      <c r="G1671" s="210"/>
    </row>
    <row r="1672" spans="6:7" x14ac:dyDescent="0.25">
      <c r="F1672" s="210"/>
      <c r="G1672" s="210"/>
    </row>
    <row r="1673" spans="6:7" x14ac:dyDescent="0.25">
      <c r="F1673" s="210"/>
      <c r="G1673" s="210"/>
    </row>
    <row r="1674" spans="6:7" x14ac:dyDescent="0.25">
      <c r="F1674" s="210"/>
      <c r="G1674" s="210"/>
    </row>
    <row r="1675" spans="6:7" x14ac:dyDescent="0.25">
      <c r="F1675" s="210"/>
      <c r="G1675" s="210"/>
    </row>
    <row r="1676" spans="6:7" x14ac:dyDescent="0.25">
      <c r="F1676" s="210"/>
      <c r="G1676" s="210"/>
    </row>
    <row r="1677" spans="6:7" x14ac:dyDescent="0.25">
      <c r="F1677" s="210"/>
      <c r="G1677" s="210"/>
    </row>
    <row r="1678" spans="6:7" x14ac:dyDescent="0.25">
      <c r="F1678" s="210"/>
      <c r="G1678" s="210"/>
    </row>
    <row r="1679" spans="6:7" x14ac:dyDescent="0.25">
      <c r="F1679" s="210"/>
      <c r="G1679" s="210"/>
    </row>
    <row r="1680" spans="6:7" x14ac:dyDescent="0.25">
      <c r="F1680" s="210"/>
      <c r="G1680" s="210"/>
    </row>
    <row r="1681" spans="6:7" x14ac:dyDescent="0.25">
      <c r="F1681" s="210"/>
      <c r="G1681" s="210"/>
    </row>
    <row r="1682" spans="6:7" x14ac:dyDescent="0.25">
      <c r="F1682" s="210"/>
      <c r="G1682" s="210"/>
    </row>
    <row r="1683" spans="6:7" x14ac:dyDescent="0.25">
      <c r="F1683" s="210"/>
      <c r="G1683" s="210"/>
    </row>
    <row r="1684" spans="6:7" x14ac:dyDescent="0.25">
      <c r="F1684" s="210"/>
      <c r="G1684" s="210"/>
    </row>
    <row r="1685" spans="6:7" x14ac:dyDescent="0.25">
      <c r="F1685" s="210"/>
      <c r="G1685" s="210"/>
    </row>
    <row r="1686" spans="6:7" x14ac:dyDescent="0.25">
      <c r="F1686" s="210"/>
      <c r="G1686" s="210"/>
    </row>
    <row r="1687" spans="6:7" x14ac:dyDescent="0.25">
      <c r="F1687" s="210"/>
      <c r="G1687" s="210"/>
    </row>
    <row r="1688" spans="6:7" x14ac:dyDescent="0.25">
      <c r="F1688" s="210"/>
      <c r="G1688" s="210"/>
    </row>
    <row r="1689" spans="6:7" x14ac:dyDescent="0.25">
      <c r="F1689" s="210"/>
      <c r="G1689" s="210"/>
    </row>
    <row r="1690" spans="6:7" x14ac:dyDescent="0.25">
      <c r="F1690" s="210"/>
      <c r="G1690" s="210"/>
    </row>
    <row r="1691" spans="6:7" x14ac:dyDescent="0.25">
      <c r="F1691" s="210"/>
      <c r="G1691" s="210"/>
    </row>
    <row r="1692" spans="6:7" x14ac:dyDescent="0.25">
      <c r="F1692" s="210"/>
      <c r="G1692" s="210"/>
    </row>
    <row r="1693" spans="6:7" x14ac:dyDescent="0.25">
      <c r="F1693" s="210"/>
      <c r="G1693" s="210"/>
    </row>
    <row r="1694" spans="6:7" x14ac:dyDescent="0.25">
      <c r="F1694" s="210"/>
      <c r="G1694" s="210"/>
    </row>
    <row r="1695" spans="6:7" x14ac:dyDescent="0.25">
      <c r="F1695" s="210"/>
      <c r="G1695" s="210"/>
    </row>
    <row r="1696" spans="6:7" x14ac:dyDescent="0.25">
      <c r="F1696" s="210"/>
      <c r="G1696" s="210"/>
    </row>
    <row r="1697" spans="6:7" x14ac:dyDescent="0.25">
      <c r="F1697" s="210"/>
      <c r="G1697" s="210"/>
    </row>
    <row r="1698" spans="6:7" x14ac:dyDescent="0.25">
      <c r="F1698" s="210"/>
      <c r="G1698" s="210"/>
    </row>
    <row r="1699" spans="6:7" x14ac:dyDescent="0.25">
      <c r="F1699" s="210"/>
      <c r="G1699" s="210"/>
    </row>
    <row r="1700" spans="6:7" x14ac:dyDescent="0.25">
      <c r="F1700" s="210"/>
      <c r="G1700" s="210"/>
    </row>
    <row r="1701" spans="6:7" x14ac:dyDescent="0.25">
      <c r="F1701" s="210"/>
      <c r="G1701" s="210"/>
    </row>
    <row r="1702" spans="6:7" x14ac:dyDescent="0.25">
      <c r="F1702" s="210"/>
      <c r="G1702" s="210"/>
    </row>
    <row r="1703" spans="6:7" x14ac:dyDescent="0.25">
      <c r="F1703" s="210"/>
      <c r="G1703" s="210"/>
    </row>
    <row r="1704" spans="6:7" x14ac:dyDescent="0.25">
      <c r="F1704" s="210"/>
      <c r="G1704" s="210"/>
    </row>
    <row r="1705" spans="6:7" x14ac:dyDescent="0.25">
      <c r="F1705" s="210"/>
      <c r="G1705" s="210"/>
    </row>
    <row r="1706" spans="6:7" x14ac:dyDescent="0.25">
      <c r="F1706" s="210"/>
      <c r="G1706" s="210"/>
    </row>
    <row r="1707" spans="6:7" x14ac:dyDescent="0.25">
      <c r="F1707" s="210"/>
      <c r="G1707" s="210"/>
    </row>
    <row r="1708" spans="6:7" x14ac:dyDescent="0.25">
      <c r="F1708" s="210"/>
      <c r="G1708" s="210"/>
    </row>
    <row r="1709" spans="6:7" x14ac:dyDescent="0.25">
      <c r="F1709" s="210"/>
      <c r="G1709" s="210"/>
    </row>
    <row r="1710" spans="6:7" x14ac:dyDescent="0.25">
      <c r="F1710" s="210"/>
      <c r="G1710" s="210"/>
    </row>
    <row r="1711" spans="6:7" x14ac:dyDescent="0.25">
      <c r="F1711" s="210"/>
      <c r="G1711" s="210"/>
    </row>
    <row r="1712" spans="6:7" x14ac:dyDescent="0.25">
      <c r="F1712" s="210"/>
      <c r="G1712" s="210"/>
    </row>
    <row r="1713" spans="6:7" x14ac:dyDescent="0.25">
      <c r="F1713" s="210"/>
      <c r="G1713" s="210"/>
    </row>
    <row r="1714" spans="6:7" x14ac:dyDescent="0.25">
      <c r="F1714" s="210"/>
      <c r="G1714" s="210"/>
    </row>
    <row r="1715" spans="6:7" x14ac:dyDescent="0.25">
      <c r="F1715" s="210"/>
      <c r="G1715" s="210"/>
    </row>
    <row r="1716" spans="6:7" x14ac:dyDescent="0.25">
      <c r="F1716" s="210"/>
      <c r="G1716" s="210"/>
    </row>
    <row r="1717" spans="6:7" x14ac:dyDescent="0.25">
      <c r="F1717" s="210"/>
      <c r="G1717" s="210"/>
    </row>
    <row r="1718" spans="6:7" x14ac:dyDescent="0.25">
      <c r="F1718" s="210"/>
      <c r="G1718" s="210"/>
    </row>
    <row r="1719" spans="6:7" x14ac:dyDescent="0.25">
      <c r="F1719" s="210"/>
      <c r="G1719" s="210"/>
    </row>
    <row r="1720" spans="6:7" x14ac:dyDescent="0.25">
      <c r="F1720" s="210"/>
      <c r="G1720" s="210"/>
    </row>
    <row r="1721" spans="6:7" x14ac:dyDescent="0.25">
      <c r="F1721" s="210"/>
      <c r="G1721" s="210"/>
    </row>
    <row r="1722" spans="6:7" x14ac:dyDescent="0.25">
      <c r="F1722" s="210"/>
      <c r="G1722" s="210"/>
    </row>
    <row r="1723" spans="6:7" x14ac:dyDescent="0.25">
      <c r="F1723" s="210"/>
      <c r="G1723" s="210"/>
    </row>
    <row r="1724" spans="6:7" x14ac:dyDescent="0.25">
      <c r="F1724" s="210"/>
      <c r="G1724" s="210"/>
    </row>
    <row r="1725" spans="6:7" x14ac:dyDescent="0.25">
      <c r="F1725" s="210"/>
      <c r="G1725" s="210"/>
    </row>
    <row r="1726" spans="6:7" x14ac:dyDescent="0.25">
      <c r="F1726" s="210"/>
      <c r="G1726" s="210"/>
    </row>
    <row r="1727" spans="6:7" x14ac:dyDescent="0.25">
      <c r="F1727" s="210"/>
      <c r="G1727" s="210"/>
    </row>
    <row r="1728" spans="6:7" x14ac:dyDescent="0.25">
      <c r="F1728" s="210"/>
      <c r="G1728" s="210"/>
    </row>
    <row r="1729" spans="6:7" x14ac:dyDescent="0.25">
      <c r="F1729" s="210"/>
      <c r="G1729" s="210"/>
    </row>
    <row r="1730" spans="6:7" x14ac:dyDescent="0.25">
      <c r="F1730" s="210"/>
      <c r="G1730" s="210"/>
    </row>
    <row r="1731" spans="6:7" x14ac:dyDescent="0.25">
      <c r="F1731" s="210"/>
      <c r="G1731" s="210"/>
    </row>
    <row r="1732" spans="6:7" x14ac:dyDescent="0.25">
      <c r="F1732" s="210"/>
      <c r="G1732" s="210"/>
    </row>
    <row r="1733" spans="6:7" x14ac:dyDescent="0.25">
      <c r="F1733" s="210"/>
      <c r="G1733" s="210"/>
    </row>
    <row r="1734" spans="6:7" x14ac:dyDescent="0.25">
      <c r="F1734" s="210"/>
      <c r="G1734" s="210"/>
    </row>
    <row r="1735" spans="6:7" x14ac:dyDescent="0.25">
      <c r="F1735" s="210"/>
      <c r="G1735" s="210"/>
    </row>
    <row r="1736" spans="6:7" x14ac:dyDescent="0.25">
      <c r="F1736" s="210"/>
      <c r="G1736" s="210"/>
    </row>
    <row r="1737" spans="6:7" x14ac:dyDescent="0.25">
      <c r="F1737" s="210"/>
      <c r="G1737" s="210"/>
    </row>
    <row r="1738" spans="6:7" x14ac:dyDescent="0.25">
      <c r="F1738" s="210"/>
      <c r="G1738" s="210"/>
    </row>
    <row r="1739" spans="6:7" x14ac:dyDescent="0.25">
      <c r="F1739" s="210"/>
      <c r="G1739" s="210"/>
    </row>
    <row r="1740" spans="6:7" x14ac:dyDescent="0.25">
      <c r="F1740" s="210"/>
      <c r="G1740" s="210"/>
    </row>
    <row r="1741" spans="6:7" x14ac:dyDescent="0.25">
      <c r="F1741" s="210"/>
      <c r="G1741" s="210"/>
    </row>
    <row r="1742" spans="6:7" x14ac:dyDescent="0.25">
      <c r="F1742" s="210"/>
      <c r="G1742" s="210"/>
    </row>
    <row r="1743" spans="6:7" x14ac:dyDescent="0.25">
      <c r="F1743" s="210"/>
      <c r="G1743" s="210"/>
    </row>
    <row r="1744" spans="6:7" x14ac:dyDescent="0.25">
      <c r="F1744" s="210"/>
      <c r="G1744" s="210"/>
    </row>
    <row r="1745" spans="6:7" x14ac:dyDescent="0.25">
      <c r="F1745" s="210"/>
      <c r="G1745" s="210"/>
    </row>
    <row r="1746" spans="6:7" x14ac:dyDescent="0.25">
      <c r="F1746" s="210"/>
      <c r="G1746" s="210"/>
    </row>
    <row r="1747" spans="6:7" x14ac:dyDescent="0.25">
      <c r="F1747" s="210"/>
      <c r="G1747" s="210"/>
    </row>
    <row r="1748" spans="6:7" x14ac:dyDescent="0.25">
      <c r="F1748" s="210"/>
      <c r="G1748" s="210"/>
    </row>
    <row r="1749" spans="6:7" x14ac:dyDescent="0.25">
      <c r="F1749" s="210"/>
      <c r="G1749" s="210"/>
    </row>
    <row r="1750" spans="6:7" x14ac:dyDescent="0.25">
      <c r="F1750" s="210"/>
      <c r="G1750" s="210"/>
    </row>
    <row r="1751" spans="6:7" x14ac:dyDescent="0.25">
      <c r="F1751" s="210"/>
      <c r="G1751" s="210"/>
    </row>
    <row r="1752" spans="6:7" x14ac:dyDescent="0.25">
      <c r="F1752" s="210"/>
      <c r="G1752" s="210"/>
    </row>
    <row r="1753" spans="6:7" x14ac:dyDescent="0.25">
      <c r="F1753" s="210"/>
      <c r="G1753" s="210"/>
    </row>
    <row r="1754" spans="6:7" x14ac:dyDescent="0.25">
      <c r="F1754" s="210"/>
      <c r="G1754" s="210"/>
    </row>
    <row r="1755" spans="6:7" x14ac:dyDescent="0.25">
      <c r="F1755" s="210"/>
      <c r="G1755" s="210"/>
    </row>
    <row r="1756" spans="6:7" x14ac:dyDescent="0.25">
      <c r="F1756" s="210"/>
      <c r="G1756" s="210"/>
    </row>
    <row r="1757" spans="6:7" x14ac:dyDescent="0.25">
      <c r="F1757" s="210"/>
      <c r="G1757" s="210"/>
    </row>
    <row r="1758" spans="6:7" x14ac:dyDescent="0.25">
      <c r="F1758" s="210"/>
      <c r="G1758" s="210"/>
    </row>
    <row r="1759" spans="6:7" x14ac:dyDescent="0.25">
      <c r="F1759" s="210"/>
      <c r="G1759" s="210"/>
    </row>
    <row r="1760" spans="6:7" x14ac:dyDescent="0.25">
      <c r="F1760" s="210"/>
      <c r="G1760" s="210"/>
    </row>
    <row r="1761" spans="6:7" x14ac:dyDescent="0.25">
      <c r="F1761" s="210"/>
      <c r="G1761" s="210"/>
    </row>
    <row r="1762" spans="6:7" x14ac:dyDescent="0.25">
      <c r="F1762" s="210"/>
      <c r="G1762" s="210"/>
    </row>
    <row r="1763" spans="6:7" x14ac:dyDescent="0.25">
      <c r="F1763" s="210"/>
      <c r="G1763" s="210"/>
    </row>
    <row r="1764" spans="6:7" x14ac:dyDescent="0.25">
      <c r="F1764" s="210"/>
      <c r="G1764" s="210"/>
    </row>
    <row r="1765" spans="6:7" x14ac:dyDescent="0.25">
      <c r="F1765" s="210"/>
      <c r="G1765" s="210"/>
    </row>
    <row r="1766" spans="6:7" x14ac:dyDescent="0.25">
      <c r="F1766" s="210"/>
      <c r="G1766" s="210"/>
    </row>
    <row r="1767" spans="6:7" x14ac:dyDescent="0.25">
      <c r="F1767" s="210"/>
      <c r="G1767" s="210"/>
    </row>
    <row r="1768" spans="6:7" x14ac:dyDescent="0.25">
      <c r="F1768" s="210"/>
      <c r="G1768" s="210"/>
    </row>
    <row r="1769" spans="6:7" x14ac:dyDescent="0.25">
      <c r="F1769" s="210"/>
      <c r="G1769" s="210"/>
    </row>
    <row r="1770" spans="6:7" x14ac:dyDescent="0.25">
      <c r="F1770" s="210"/>
      <c r="G1770" s="210"/>
    </row>
    <row r="1771" spans="6:7" x14ac:dyDescent="0.25">
      <c r="F1771" s="210"/>
      <c r="G1771" s="210"/>
    </row>
    <row r="1772" spans="6:7" x14ac:dyDescent="0.25">
      <c r="F1772" s="210"/>
      <c r="G1772" s="210"/>
    </row>
    <row r="1773" spans="6:7" x14ac:dyDescent="0.25">
      <c r="F1773" s="210"/>
      <c r="G1773" s="210"/>
    </row>
    <row r="1774" spans="6:7" x14ac:dyDescent="0.25">
      <c r="F1774" s="210"/>
      <c r="G1774" s="210"/>
    </row>
    <row r="1775" spans="6:7" x14ac:dyDescent="0.25">
      <c r="F1775" s="210"/>
      <c r="G1775" s="210"/>
    </row>
    <row r="1776" spans="6:7" x14ac:dyDescent="0.25">
      <c r="F1776" s="210"/>
      <c r="G1776" s="210"/>
    </row>
    <row r="1777" spans="6:7" x14ac:dyDescent="0.25">
      <c r="F1777" s="210"/>
      <c r="G1777" s="210"/>
    </row>
    <row r="1778" spans="6:7" x14ac:dyDescent="0.25">
      <c r="F1778" s="210"/>
      <c r="G1778" s="210"/>
    </row>
    <row r="1779" spans="6:7" x14ac:dyDescent="0.25">
      <c r="F1779" s="210"/>
      <c r="G1779" s="210"/>
    </row>
    <row r="1780" spans="6:7" x14ac:dyDescent="0.25">
      <c r="F1780" s="210"/>
      <c r="G1780" s="210"/>
    </row>
    <row r="1781" spans="6:7" x14ac:dyDescent="0.25">
      <c r="F1781" s="210"/>
      <c r="G1781" s="210"/>
    </row>
    <row r="1782" spans="6:7" x14ac:dyDescent="0.25">
      <c r="F1782" s="210"/>
      <c r="G1782" s="210"/>
    </row>
    <row r="1783" spans="6:7" x14ac:dyDescent="0.25">
      <c r="F1783" s="210"/>
      <c r="G1783" s="210"/>
    </row>
    <row r="1784" spans="6:7" x14ac:dyDescent="0.25">
      <c r="F1784" s="210"/>
      <c r="G1784" s="210"/>
    </row>
    <row r="1785" spans="6:7" x14ac:dyDescent="0.25">
      <c r="F1785" s="210"/>
      <c r="G1785" s="210"/>
    </row>
    <row r="1786" spans="6:7" x14ac:dyDescent="0.25">
      <c r="F1786" s="210"/>
      <c r="G1786" s="210"/>
    </row>
    <row r="1787" spans="6:7" x14ac:dyDescent="0.25">
      <c r="F1787" s="210"/>
      <c r="G1787" s="210"/>
    </row>
    <row r="1788" spans="6:7" x14ac:dyDescent="0.25">
      <c r="F1788" s="210"/>
      <c r="G1788" s="210"/>
    </row>
    <row r="1789" spans="6:7" x14ac:dyDescent="0.25">
      <c r="F1789" s="210"/>
      <c r="G1789" s="210"/>
    </row>
    <row r="1790" spans="6:7" x14ac:dyDescent="0.25">
      <c r="F1790" s="210"/>
      <c r="G1790" s="210"/>
    </row>
    <row r="1791" spans="6:7" x14ac:dyDescent="0.25">
      <c r="F1791" s="210"/>
      <c r="G1791" s="210"/>
    </row>
    <row r="1792" spans="6:7" x14ac:dyDescent="0.25">
      <c r="F1792" s="210"/>
      <c r="G1792" s="210"/>
    </row>
    <row r="1793" spans="6:7" x14ac:dyDescent="0.25">
      <c r="F1793" s="210"/>
      <c r="G1793" s="210"/>
    </row>
    <row r="1794" spans="6:7" x14ac:dyDescent="0.25">
      <c r="F1794" s="210"/>
      <c r="G1794" s="210"/>
    </row>
    <row r="1795" spans="6:7" x14ac:dyDescent="0.25">
      <c r="F1795" s="210"/>
      <c r="G1795" s="210"/>
    </row>
    <row r="1796" spans="6:7" x14ac:dyDescent="0.25">
      <c r="F1796" s="210"/>
      <c r="G1796" s="210"/>
    </row>
    <row r="1797" spans="6:7" x14ac:dyDescent="0.25">
      <c r="F1797" s="210"/>
      <c r="G1797" s="210"/>
    </row>
    <row r="1798" spans="6:7" x14ac:dyDescent="0.25">
      <c r="F1798" s="210"/>
      <c r="G1798" s="210"/>
    </row>
    <row r="1799" spans="6:7" x14ac:dyDescent="0.25">
      <c r="F1799" s="210"/>
      <c r="G1799" s="210"/>
    </row>
    <row r="1800" spans="6:7" x14ac:dyDescent="0.25">
      <c r="F1800" s="210"/>
      <c r="G1800" s="210"/>
    </row>
    <row r="1801" spans="6:7" x14ac:dyDescent="0.25">
      <c r="F1801" s="210"/>
      <c r="G1801" s="210"/>
    </row>
    <row r="1802" spans="6:7" x14ac:dyDescent="0.25">
      <c r="F1802" s="210"/>
      <c r="G1802" s="210"/>
    </row>
    <row r="1803" spans="6:7" x14ac:dyDescent="0.25">
      <c r="F1803" s="210"/>
      <c r="G1803" s="210"/>
    </row>
    <row r="1804" spans="6:7" x14ac:dyDescent="0.25">
      <c r="F1804" s="210"/>
      <c r="G1804" s="210"/>
    </row>
    <row r="1805" spans="6:7" x14ac:dyDescent="0.25">
      <c r="F1805" s="210"/>
      <c r="G1805" s="210"/>
    </row>
    <row r="1806" spans="6:7" x14ac:dyDescent="0.25">
      <c r="F1806" s="210"/>
      <c r="G1806" s="210"/>
    </row>
    <row r="1807" spans="6:7" x14ac:dyDescent="0.25">
      <c r="F1807" s="210"/>
      <c r="G1807" s="210"/>
    </row>
    <row r="1808" spans="6:7" x14ac:dyDescent="0.25">
      <c r="F1808" s="210"/>
      <c r="G1808" s="210"/>
    </row>
    <row r="1809" spans="6:7" x14ac:dyDescent="0.25">
      <c r="F1809" s="210"/>
      <c r="G1809" s="210"/>
    </row>
    <row r="1810" spans="6:7" x14ac:dyDescent="0.25">
      <c r="F1810" s="210"/>
      <c r="G1810" s="210"/>
    </row>
    <row r="1811" spans="6:7" x14ac:dyDescent="0.25">
      <c r="F1811" s="210"/>
      <c r="G1811" s="210"/>
    </row>
    <row r="1812" spans="6:7" x14ac:dyDescent="0.25">
      <c r="F1812" s="210"/>
      <c r="G1812" s="210"/>
    </row>
    <row r="1813" spans="6:7" x14ac:dyDescent="0.25">
      <c r="F1813" s="210"/>
      <c r="G1813" s="210"/>
    </row>
    <row r="1814" spans="6:7" x14ac:dyDescent="0.25">
      <c r="F1814" s="210"/>
      <c r="G1814" s="210"/>
    </row>
    <row r="1815" spans="6:7" x14ac:dyDescent="0.25">
      <c r="F1815" s="210"/>
      <c r="G1815" s="210"/>
    </row>
    <row r="1816" spans="6:7" x14ac:dyDescent="0.25">
      <c r="F1816" s="210"/>
      <c r="G1816" s="210"/>
    </row>
    <row r="1817" spans="6:7" x14ac:dyDescent="0.25">
      <c r="F1817" s="210"/>
      <c r="G1817" s="210"/>
    </row>
    <row r="1818" spans="6:7" x14ac:dyDescent="0.25">
      <c r="F1818" s="210"/>
      <c r="G1818" s="210"/>
    </row>
    <row r="1819" spans="6:7" x14ac:dyDescent="0.25">
      <c r="F1819" s="210"/>
      <c r="G1819" s="210"/>
    </row>
    <row r="1820" spans="6:7" x14ac:dyDescent="0.25">
      <c r="F1820" s="210"/>
      <c r="G1820" s="210"/>
    </row>
    <row r="1821" spans="6:7" x14ac:dyDescent="0.25">
      <c r="F1821" s="210"/>
      <c r="G1821" s="210"/>
    </row>
    <row r="1822" spans="6:7" x14ac:dyDescent="0.25">
      <c r="F1822" s="210"/>
      <c r="G1822" s="210"/>
    </row>
    <row r="1823" spans="6:7" x14ac:dyDescent="0.25">
      <c r="F1823" s="210"/>
      <c r="G1823" s="210"/>
    </row>
    <row r="1824" spans="6:7" x14ac:dyDescent="0.25">
      <c r="F1824" s="210"/>
      <c r="G1824" s="210"/>
    </row>
    <row r="1825" spans="6:7" x14ac:dyDescent="0.25">
      <c r="F1825" s="210"/>
      <c r="G1825" s="210"/>
    </row>
    <row r="1826" spans="6:7" x14ac:dyDescent="0.25">
      <c r="F1826" s="210"/>
      <c r="G1826" s="210"/>
    </row>
    <row r="1827" spans="6:7" x14ac:dyDescent="0.25">
      <c r="F1827" s="210"/>
      <c r="G1827" s="210"/>
    </row>
    <row r="1828" spans="6:7" x14ac:dyDescent="0.25">
      <c r="F1828" s="210"/>
      <c r="G1828" s="210"/>
    </row>
    <row r="1829" spans="6:7" x14ac:dyDescent="0.25">
      <c r="F1829" s="210"/>
      <c r="G1829" s="210"/>
    </row>
    <row r="1830" spans="6:7" x14ac:dyDescent="0.25">
      <c r="F1830" s="210"/>
      <c r="G1830" s="210"/>
    </row>
    <row r="1831" spans="6:7" x14ac:dyDescent="0.25">
      <c r="F1831" s="210"/>
      <c r="G1831" s="210"/>
    </row>
    <row r="1832" spans="6:7" x14ac:dyDescent="0.25">
      <c r="F1832" s="210"/>
      <c r="G1832" s="210"/>
    </row>
    <row r="1833" spans="6:7" x14ac:dyDescent="0.25">
      <c r="F1833" s="210"/>
      <c r="G1833" s="210"/>
    </row>
    <row r="1834" spans="6:7" x14ac:dyDescent="0.25">
      <c r="F1834" s="210"/>
      <c r="G1834" s="210"/>
    </row>
    <row r="1835" spans="6:7" x14ac:dyDescent="0.25">
      <c r="F1835" s="210"/>
      <c r="G1835" s="210"/>
    </row>
    <row r="1836" spans="6:7" x14ac:dyDescent="0.25">
      <c r="F1836" s="210"/>
      <c r="G1836" s="210"/>
    </row>
    <row r="1837" spans="6:7" x14ac:dyDescent="0.25">
      <c r="F1837" s="210"/>
      <c r="G1837" s="210"/>
    </row>
    <row r="1838" spans="6:7" x14ac:dyDescent="0.25">
      <c r="F1838" s="210"/>
      <c r="G1838" s="210"/>
    </row>
    <row r="1839" spans="6:7" x14ac:dyDescent="0.25">
      <c r="F1839" s="210"/>
      <c r="G1839" s="210"/>
    </row>
    <row r="1840" spans="6:7" x14ac:dyDescent="0.25">
      <c r="F1840" s="210"/>
      <c r="G1840" s="210"/>
    </row>
    <row r="1841" spans="6:7" x14ac:dyDescent="0.25">
      <c r="F1841" s="210"/>
      <c r="G1841" s="210"/>
    </row>
    <row r="1842" spans="6:7" x14ac:dyDescent="0.25">
      <c r="F1842" s="210"/>
      <c r="G1842" s="210"/>
    </row>
    <row r="1843" spans="6:7" x14ac:dyDescent="0.25">
      <c r="F1843" s="210"/>
      <c r="G1843" s="210"/>
    </row>
    <row r="1844" spans="6:7" x14ac:dyDescent="0.25">
      <c r="F1844" s="210"/>
      <c r="G1844" s="210"/>
    </row>
    <row r="1845" spans="6:7" x14ac:dyDescent="0.25">
      <c r="F1845" s="210"/>
      <c r="G1845" s="210"/>
    </row>
    <row r="1846" spans="6:7" x14ac:dyDescent="0.25">
      <c r="F1846" s="210"/>
      <c r="G1846" s="210"/>
    </row>
    <row r="1847" spans="6:7" x14ac:dyDescent="0.25">
      <c r="F1847" s="210"/>
      <c r="G1847" s="210"/>
    </row>
    <row r="1848" spans="6:7" x14ac:dyDescent="0.25">
      <c r="F1848" s="210"/>
      <c r="G1848" s="210"/>
    </row>
    <row r="1849" spans="6:7" x14ac:dyDescent="0.25">
      <c r="F1849" s="210"/>
      <c r="G1849" s="210"/>
    </row>
    <row r="1850" spans="6:7" x14ac:dyDescent="0.25">
      <c r="F1850" s="210"/>
      <c r="G1850" s="210"/>
    </row>
    <row r="1851" spans="6:7" x14ac:dyDescent="0.25">
      <c r="F1851" s="210"/>
      <c r="G1851" s="210"/>
    </row>
    <row r="1852" spans="6:7" x14ac:dyDescent="0.25">
      <c r="F1852" s="210"/>
      <c r="G1852" s="210"/>
    </row>
    <row r="1853" spans="6:7" x14ac:dyDescent="0.25">
      <c r="F1853" s="210"/>
      <c r="G1853" s="210"/>
    </row>
    <row r="1854" spans="6:7" x14ac:dyDescent="0.25">
      <c r="F1854" s="210"/>
      <c r="G1854" s="210"/>
    </row>
    <row r="1855" spans="6:7" x14ac:dyDescent="0.25">
      <c r="F1855" s="210"/>
      <c r="G1855" s="210"/>
    </row>
    <row r="1856" spans="6:7" x14ac:dyDescent="0.25">
      <c r="F1856" s="210"/>
      <c r="G1856" s="210"/>
    </row>
    <row r="1857" spans="6:7" x14ac:dyDescent="0.25">
      <c r="F1857" s="210"/>
      <c r="G1857" s="210"/>
    </row>
    <row r="1858" spans="6:7" x14ac:dyDescent="0.25">
      <c r="F1858" s="210"/>
      <c r="G1858" s="210"/>
    </row>
    <row r="1859" spans="6:7" x14ac:dyDescent="0.25">
      <c r="F1859" s="210"/>
      <c r="G1859" s="210"/>
    </row>
    <row r="1860" spans="6:7" x14ac:dyDescent="0.25">
      <c r="F1860" s="210"/>
      <c r="G1860" s="210"/>
    </row>
    <row r="1861" spans="6:7" x14ac:dyDescent="0.25">
      <c r="F1861" s="210"/>
      <c r="G1861" s="210"/>
    </row>
    <row r="1862" spans="6:7" x14ac:dyDescent="0.25">
      <c r="F1862" s="210"/>
      <c r="G1862" s="210"/>
    </row>
    <row r="1863" spans="6:7" x14ac:dyDescent="0.25">
      <c r="F1863" s="210"/>
      <c r="G1863" s="210"/>
    </row>
    <row r="1864" spans="6:7" x14ac:dyDescent="0.25">
      <c r="F1864" s="210"/>
      <c r="G1864" s="210"/>
    </row>
    <row r="1865" spans="6:7" x14ac:dyDescent="0.25">
      <c r="F1865" s="210"/>
      <c r="G1865" s="210"/>
    </row>
    <row r="1866" spans="6:7" x14ac:dyDescent="0.25">
      <c r="F1866" s="210"/>
      <c r="G1866" s="210"/>
    </row>
    <row r="1867" spans="6:7" x14ac:dyDescent="0.25">
      <c r="F1867" s="210"/>
      <c r="G1867" s="210"/>
    </row>
    <row r="1868" spans="6:7" x14ac:dyDescent="0.25">
      <c r="F1868" s="210"/>
      <c r="G1868" s="210"/>
    </row>
    <row r="1869" spans="6:7" x14ac:dyDescent="0.25">
      <c r="F1869" s="210"/>
      <c r="G1869" s="210"/>
    </row>
    <row r="1870" spans="6:7" x14ac:dyDescent="0.25">
      <c r="F1870" s="210"/>
      <c r="G1870" s="210"/>
    </row>
    <row r="1871" spans="6:7" x14ac:dyDescent="0.25">
      <c r="F1871" s="210"/>
      <c r="G1871" s="210"/>
    </row>
    <row r="1872" spans="6:7" x14ac:dyDescent="0.25">
      <c r="F1872" s="210"/>
      <c r="G1872" s="210"/>
    </row>
    <row r="1873" spans="6:7" x14ac:dyDescent="0.25">
      <c r="F1873" s="210"/>
      <c r="G1873" s="210"/>
    </row>
    <row r="1874" spans="6:7" x14ac:dyDescent="0.25">
      <c r="F1874" s="210"/>
      <c r="G1874" s="210"/>
    </row>
    <row r="1875" spans="6:7" x14ac:dyDescent="0.25">
      <c r="F1875" s="210"/>
      <c r="G1875" s="210"/>
    </row>
    <row r="1876" spans="6:7" x14ac:dyDescent="0.25">
      <c r="F1876" s="210"/>
      <c r="G1876" s="210"/>
    </row>
    <row r="1877" spans="6:7" x14ac:dyDescent="0.25">
      <c r="F1877" s="210"/>
      <c r="G1877" s="210"/>
    </row>
    <row r="1878" spans="6:7" x14ac:dyDescent="0.25">
      <c r="F1878" s="210"/>
      <c r="G1878" s="210"/>
    </row>
    <row r="1879" spans="6:7" x14ac:dyDescent="0.25">
      <c r="F1879" s="210"/>
      <c r="G1879" s="210"/>
    </row>
    <row r="1880" spans="6:7" x14ac:dyDescent="0.25">
      <c r="F1880" s="210"/>
      <c r="G1880" s="210"/>
    </row>
    <row r="1881" spans="6:7" x14ac:dyDescent="0.25">
      <c r="F1881" s="210"/>
      <c r="G1881" s="210"/>
    </row>
    <row r="1882" spans="6:7" x14ac:dyDescent="0.25">
      <c r="F1882" s="210"/>
      <c r="G1882" s="210"/>
    </row>
    <row r="1883" spans="6:7" x14ac:dyDescent="0.25">
      <c r="F1883" s="210"/>
      <c r="G1883" s="210"/>
    </row>
    <row r="1884" spans="6:7" x14ac:dyDescent="0.25">
      <c r="F1884" s="210"/>
      <c r="G1884" s="210"/>
    </row>
    <row r="1885" spans="6:7" x14ac:dyDescent="0.25">
      <c r="F1885" s="210"/>
      <c r="G1885" s="210"/>
    </row>
    <row r="1886" spans="6:7" x14ac:dyDescent="0.25">
      <c r="F1886" s="210"/>
      <c r="G1886" s="210"/>
    </row>
    <row r="1887" spans="6:7" x14ac:dyDescent="0.25">
      <c r="F1887" s="210"/>
      <c r="G1887" s="210"/>
    </row>
    <row r="1888" spans="6:7" x14ac:dyDescent="0.25">
      <c r="F1888" s="210"/>
      <c r="G1888" s="210"/>
    </row>
    <row r="1889" spans="6:7" x14ac:dyDescent="0.25">
      <c r="F1889" s="210"/>
      <c r="G1889" s="210"/>
    </row>
    <row r="1890" spans="6:7" x14ac:dyDescent="0.25">
      <c r="F1890" s="210"/>
      <c r="G1890" s="210"/>
    </row>
    <row r="1891" spans="6:7" x14ac:dyDescent="0.25">
      <c r="F1891" s="210"/>
      <c r="G1891" s="210"/>
    </row>
    <row r="1892" spans="6:7" x14ac:dyDescent="0.25">
      <c r="F1892" s="210"/>
      <c r="G1892" s="210"/>
    </row>
    <row r="1893" spans="6:7" x14ac:dyDescent="0.25">
      <c r="F1893" s="210"/>
      <c r="G1893" s="210"/>
    </row>
    <row r="1894" spans="6:7" x14ac:dyDescent="0.25">
      <c r="F1894" s="210"/>
      <c r="G1894" s="210"/>
    </row>
    <row r="1895" spans="6:7" x14ac:dyDescent="0.25">
      <c r="F1895" s="210"/>
      <c r="G1895" s="210"/>
    </row>
    <row r="1896" spans="6:7" x14ac:dyDescent="0.25">
      <c r="F1896" s="210"/>
      <c r="G1896" s="210"/>
    </row>
    <row r="1897" spans="6:7" x14ac:dyDescent="0.25">
      <c r="F1897" s="210"/>
      <c r="G1897" s="210"/>
    </row>
    <row r="1898" spans="6:7" x14ac:dyDescent="0.25">
      <c r="F1898" s="210"/>
      <c r="G1898" s="210"/>
    </row>
    <row r="1899" spans="6:7" x14ac:dyDescent="0.25">
      <c r="F1899" s="210"/>
      <c r="G1899" s="210"/>
    </row>
    <row r="1900" spans="6:7" x14ac:dyDescent="0.25">
      <c r="F1900" s="210"/>
      <c r="G1900" s="210"/>
    </row>
    <row r="1901" spans="6:7" x14ac:dyDescent="0.25">
      <c r="F1901" s="210"/>
      <c r="G1901" s="210"/>
    </row>
    <row r="1902" spans="6:7" x14ac:dyDescent="0.25">
      <c r="F1902" s="210"/>
      <c r="G1902" s="210"/>
    </row>
    <row r="1903" spans="6:7" x14ac:dyDescent="0.25">
      <c r="F1903" s="210"/>
      <c r="G1903" s="210"/>
    </row>
    <row r="1904" spans="6:7" x14ac:dyDescent="0.25">
      <c r="F1904" s="210"/>
      <c r="G1904" s="210"/>
    </row>
    <row r="1905" spans="6:7" x14ac:dyDescent="0.25">
      <c r="F1905" s="210"/>
      <c r="G1905" s="210"/>
    </row>
    <row r="1906" spans="6:7" x14ac:dyDescent="0.25">
      <c r="F1906" s="210"/>
      <c r="G1906" s="210"/>
    </row>
    <row r="1907" spans="6:7" x14ac:dyDescent="0.25">
      <c r="F1907" s="210"/>
      <c r="G1907" s="210"/>
    </row>
    <row r="1908" spans="6:7" x14ac:dyDescent="0.25">
      <c r="F1908" s="210"/>
      <c r="G1908" s="210"/>
    </row>
    <row r="1909" spans="6:7" x14ac:dyDescent="0.25">
      <c r="F1909" s="210"/>
      <c r="G1909" s="210"/>
    </row>
    <row r="1910" spans="6:7" x14ac:dyDescent="0.25">
      <c r="F1910" s="210"/>
      <c r="G1910" s="210"/>
    </row>
    <row r="1911" spans="6:7" x14ac:dyDescent="0.25">
      <c r="F1911" s="210"/>
      <c r="G1911" s="210"/>
    </row>
    <row r="1912" spans="6:7" x14ac:dyDescent="0.25">
      <c r="F1912" s="210"/>
      <c r="G1912" s="210"/>
    </row>
    <row r="1913" spans="6:7" x14ac:dyDescent="0.25">
      <c r="F1913" s="210"/>
      <c r="G1913" s="210"/>
    </row>
    <row r="1914" spans="6:7" x14ac:dyDescent="0.25">
      <c r="F1914" s="210"/>
      <c r="G1914" s="210"/>
    </row>
    <row r="1915" spans="6:7" x14ac:dyDescent="0.25">
      <c r="F1915" s="210"/>
      <c r="G1915" s="210"/>
    </row>
    <row r="1916" spans="6:7" x14ac:dyDescent="0.25">
      <c r="F1916" s="210"/>
      <c r="G1916" s="210"/>
    </row>
    <row r="1917" spans="6:7" x14ac:dyDescent="0.25">
      <c r="F1917" s="210"/>
      <c r="G1917" s="210"/>
    </row>
    <row r="1918" spans="6:7" x14ac:dyDescent="0.25">
      <c r="F1918" s="210"/>
      <c r="G1918" s="210"/>
    </row>
    <row r="1919" spans="6:7" x14ac:dyDescent="0.25">
      <c r="F1919" s="210"/>
      <c r="G1919" s="210"/>
    </row>
    <row r="1920" spans="6:7" x14ac:dyDescent="0.25">
      <c r="F1920" s="210"/>
      <c r="G1920" s="210"/>
    </row>
    <row r="1921" spans="6:7" x14ac:dyDescent="0.25">
      <c r="F1921" s="210"/>
      <c r="G1921" s="210"/>
    </row>
    <row r="1922" spans="6:7" x14ac:dyDescent="0.25">
      <c r="F1922" s="210"/>
      <c r="G1922" s="210"/>
    </row>
    <row r="1923" spans="6:7" x14ac:dyDescent="0.25">
      <c r="F1923" s="210"/>
      <c r="G1923" s="210"/>
    </row>
    <row r="1924" spans="6:7" x14ac:dyDescent="0.25">
      <c r="F1924" s="210"/>
      <c r="G1924" s="210"/>
    </row>
    <row r="1925" spans="6:7" x14ac:dyDescent="0.25">
      <c r="F1925" s="210"/>
      <c r="G1925" s="210"/>
    </row>
    <row r="1926" spans="6:7" x14ac:dyDescent="0.25">
      <c r="F1926" s="210"/>
      <c r="G1926" s="210"/>
    </row>
    <row r="1927" spans="6:7" x14ac:dyDescent="0.25">
      <c r="F1927" s="210"/>
      <c r="G1927" s="210"/>
    </row>
    <row r="1928" spans="6:7" x14ac:dyDescent="0.25">
      <c r="F1928" s="210"/>
      <c r="G1928" s="210"/>
    </row>
    <row r="1929" spans="6:7" x14ac:dyDescent="0.25">
      <c r="F1929" s="210"/>
      <c r="G1929" s="210"/>
    </row>
    <row r="1930" spans="6:7" x14ac:dyDescent="0.25">
      <c r="F1930" s="210"/>
      <c r="G1930" s="210"/>
    </row>
    <row r="1931" spans="6:7" x14ac:dyDescent="0.25">
      <c r="F1931" s="210"/>
      <c r="G1931" s="210"/>
    </row>
    <row r="1932" spans="6:7" x14ac:dyDescent="0.25">
      <c r="F1932" s="210"/>
      <c r="G1932" s="210"/>
    </row>
    <row r="1933" spans="6:7" x14ac:dyDescent="0.25">
      <c r="F1933" s="210"/>
      <c r="G1933" s="210"/>
    </row>
    <row r="1934" spans="6:7" x14ac:dyDescent="0.25">
      <c r="F1934" s="210"/>
      <c r="G1934" s="210"/>
    </row>
    <row r="1935" spans="6:7" x14ac:dyDescent="0.25">
      <c r="F1935" s="210"/>
      <c r="G1935" s="210"/>
    </row>
    <row r="1936" spans="6:7" x14ac:dyDescent="0.25">
      <c r="F1936" s="210"/>
      <c r="G1936" s="210"/>
    </row>
    <row r="1937" spans="6:7" x14ac:dyDescent="0.25">
      <c r="F1937" s="210"/>
      <c r="G1937" s="210"/>
    </row>
    <row r="1938" spans="6:7" x14ac:dyDescent="0.25">
      <c r="F1938" s="210"/>
      <c r="G1938" s="210"/>
    </row>
    <row r="1939" spans="6:7" x14ac:dyDescent="0.25">
      <c r="F1939" s="210"/>
      <c r="G1939" s="210"/>
    </row>
    <row r="1940" spans="6:7" x14ac:dyDescent="0.25">
      <c r="F1940" s="210"/>
      <c r="G1940" s="210"/>
    </row>
    <row r="1941" spans="6:7" x14ac:dyDescent="0.25">
      <c r="F1941" s="210"/>
      <c r="G1941" s="210"/>
    </row>
    <row r="1942" spans="6:7" x14ac:dyDescent="0.25">
      <c r="F1942" s="210"/>
      <c r="G1942" s="210"/>
    </row>
    <row r="1943" spans="6:7" x14ac:dyDescent="0.25">
      <c r="F1943" s="210"/>
      <c r="G1943" s="210"/>
    </row>
    <row r="1944" spans="6:7" x14ac:dyDescent="0.25">
      <c r="F1944" s="210"/>
      <c r="G1944" s="210"/>
    </row>
    <row r="1945" spans="6:7" x14ac:dyDescent="0.25">
      <c r="F1945" s="210"/>
      <c r="G1945" s="210"/>
    </row>
    <row r="1946" spans="6:7" x14ac:dyDescent="0.25">
      <c r="F1946" s="210"/>
      <c r="G1946" s="210"/>
    </row>
    <row r="1947" spans="6:7" x14ac:dyDescent="0.25">
      <c r="F1947" s="210"/>
      <c r="G1947" s="210"/>
    </row>
    <row r="1948" spans="6:7" x14ac:dyDescent="0.25">
      <c r="F1948" s="210"/>
      <c r="G1948" s="210"/>
    </row>
    <row r="1949" spans="6:7" x14ac:dyDescent="0.25">
      <c r="F1949" s="210"/>
      <c r="G1949" s="210"/>
    </row>
    <row r="1950" spans="6:7" x14ac:dyDescent="0.25">
      <c r="F1950" s="210"/>
      <c r="G1950" s="210"/>
    </row>
    <row r="1951" spans="6:7" x14ac:dyDescent="0.25">
      <c r="F1951" s="210"/>
      <c r="G1951" s="210"/>
    </row>
    <row r="1952" spans="6:7" x14ac:dyDescent="0.25">
      <c r="F1952" s="210"/>
      <c r="G1952" s="210"/>
    </row>
    <row r="1953" spans="6:7" x14ac:dyDescent="0.25">
      <c r="F1953" s="210"/>
      <c r="G1953" s="210"/>
    </row>
    <row r="1954" spans="6:7" x14ac:dyDescent="0.25">
      <c r="F1954" s="210"/>
      <c r="G1954" s="210"/>
    </row>
    <row r="1955" spans="6:7" x14ac:dyDescent="0.25">
      <c r="F1955" s="210"/>
      <c r="G1955" s="210"/>
    </row>
    <row r="1956" spans="6:7" x14ac:dyDescent="0.25">
      <c r="F1956" s="210"/>
      <c r="G1956" s="210"/>
    </row>
    <row r="1957" spans="6:7" x14ac:dyDescent="0.25">
      <c r="F1957" s="210"/>
      <c r="G1957" s="210"/>
    </row>
    <row r="1958" spans="6:7" x14ac:dyDescent="0.25">
      <c r="F1958" s="210"/>
      <c r="G1958" s="210"/>
    </row>
    <row r="1959" spans="6:7" x14ac:dyDescent="0.25">
      <c r="F1959" s="210"/>
      <c r="G1959" s="210"/>
    </row>
    <row r="1960" spans="6:7" x14ac:dyDescent="0.25">
      <c r="F1960" s="210"/>
      <c r="G1960" s="210"/>
    </row>
    <row r="1961" spans="6:7" x14ac:dyDescent="0.25">
      <c r="F1961" s="210"/>
      <c r="G1961" s="210"/>
    </row>
    <row r="1962" spans="6:7" x14ac:dyDescent="0.25">
      <c r="F1962" s="210"/>
      <c r="G1962" s="210"/>
    </row>
    <row r="1963" spans="6:7" x14ac:dyDescent="0.25">
      <c r="F1963" s="210"/>
      <c r="G1963" s="210"/>
    </row>
    <row r="1964" spans="6:7" x14ac:dyDescent="0.25">
      <c r="F1964" s="210"/>
      <c r="G1964" s="210"/>
    </row>
    <row r="1965" spans="6:7" x14ac:dyDescent="0.25">
      <c r="F1965" s="210"/>
      <c r="G1965" s="210"/>
    </row>
    <row r="1966" spans="6:7" x14ac:dyDescent="0.25">
      <c r="F1966" s="210"/>
      <c r="G1966" s="210"/>
    </row>
    <row r="1967" spans="6:7" x14ac:dyDescent="0.25">
      <c r="F1967" s="210"/>
      <c r="G1967" s="210"/>
    </row>
    <row r="1968" spans="6:7" x14ac:dyDescent="0.25">
      <c r="F1968" s="210"/>
      <c r="G1968" s="210"/>
    </row>
    <row r="1969" spans="6:7" x14ac:dyDescent="0.25">
      <c r="F1969" s="210"/>
      <c r="G1969" s="210"/>
    </row>
    <row r="1970" spans="6:7" x14ac:dyDescent="0.25">
      <c r="F1970" s="210"/>
      <c r="G1970" s="210"/>
    </row>
    <row r="1971" spans="6:7" x14ac:dyDescent="0.25">
      <c r="F1971" s="210"/>
      <c r="G1971" s="210"/>
    </row>
    <row r="1972" spans="6:7" x14ac:dyDescent="0.25">
      <c r="F1972" s="210"/>
      <c r="G1972" s="210"/>
    </row>
    <row r="1973" spans="6:7" x14ac:dyDescent="0.25">
      <c r="F1973" s="210"/>
      <c r="G1973" s="210"/>
    </row>
    <row r="1974" spans="6:7" x14ac:dyDescent="0.25">
      <c r="F1974" s="210"/>
      <c r="G1974" s="210"/>
    </row>
    <row r="1975" spans="6:7" x14ac:dyDescent="0.25">
      <c r="F1975" s="210"/>
      <c r="G1975" s="210"/>
    </row>
    <row r="1976" spans="6:7" x14ac:dyDescent="0.25">
      <c r="F1976" s="210"/>
      <c r="G1976" s="210"/>
    </row>
    <row r="1977" spans="6:7" x14ac:dyDescent="0.25">
      <c r="F1977" s="210"/>
      <c r="G1977" s="210"/>
    </row>
    <row r="1978" spans="6:7" x14ac:dyDescent="0.25">
      <c r="F1978" s="210"/>
      <c r="G1978" s="210"/>
    </row>
    <row r="1979" spans="6:7" x14ac:dyDescent="0.25">
      <c r="F1979" s="210"/>
      <c r="G1979" s="210"/>
    </row>
    <row r="1980" spans="6:7" x14ac:dyDescent="0.25">
      <c r="F1980" s="210"/>
      <c r="G1980" s="210"/>
    </row>
    <row r="1981" spans="6:7" x14ac:dyDescent="0.25">
      <c r="F1981" s="210"/>
      <c r="G1981" s="210"/>
    </row>
    <row r="1982" spans="6:7" x14ac:dyDescent="0.25">
      <c r="F1982" s="210"/>
      <c r="G1982" s="210"/>
    </row>
    <row r="1983" spans="6:7" x14ac:dyDescent="0.25">
      <c r="F1983" s="210"/>
      <c r="G1983" s="210"/>
    </row>
    <row r="1984" spans="6:7" x14ac:dyDescent="0.25">
      <c r="F1984" s="210"/>
      <c r="G1984" s="210"/>
    </row>
    <row r="1985" spans="6:7" x14ac:dyDescent="0.25">
      <c r="F1985" s="210"/>
      <c r="G1985" s="210"/>
    </row>
    <row r="1986" spans="6:7" x14ac:dyDescent="0.25">
      <c r="F1986" s="210"/>
      <c r="G1986" s="210"/>
    </row>
    <row r="1987" spans="6:7" x14ac:dyDescent="0.25">
      <c r="F1987" s="210"/>
      <c r="G1987" s="210"/>
    </row>
    <row r="1988" spans="6:7" x14ac:dyDescent="0.25">
      <c r="F1988" s="210"/>
      <c r="G1988" s="210"/>
    </row>
    <row r="1989" spans="6:7" x14ac:dyDescent="0.25">
      <c r="F1989" s="210"/>
      <c r="G1989" s="210"/>
    </row>
    <row r="1990" spans="6:7" x14ac:dyDescent="0.25">
      <c r="F1990" s="210"/>
      <c r="G1990" s="210"/>
    </row>
    <row r="1991" spans="6:7" x14ac:dyDescent="0.25">
      <c r="F1991" s="210"/>
      <c r="G1991" s="210"/>
    </row>
    <row r="1992" spans="6:7" x14ac:dyDescent="0.25">
      <c r="F1992" s="210"/>
      <c r="G1992" s="210"/>
    </row>
    <row r="1993" spans="6:7" x14ac:dyDescent="0.25">
      <c r="F1993" s="210"/>
      <c r="G1993" s="210"/>
    </row>
    <row r="1994" spans="6:7" x14ac:dyDescent="0.25">
      <c r="F1994" s="210"/>
      <c r="G1994" s="210"/>
    </row>
    <row r="1995" spans="6:7" x14ac:dyDescent="0.25">
      <c r="F1995" s="210"/>
      <c r="G1995" s="210"/>
    </row>
    <row r="1996" spans="6:7" x14ac:dyDescent="0.25">
      <c r="F1996" s="210"/>
      <c r="G1996" s="210"/>
    </row>
    <row r="1997" spans="6:7" x14ac:dyDescent="0.25">
      <c r="F1997" s="210"/>
      <c r="G1997" s="210"/>
    </row>
    <row r="1998" spans="6:7" x14ac:dyDescent="0.25">
      <c r="F1998" s="210"/>
      <c r="G1998" s="210"/>
    </row>
    <row r="1999" spans="6:7" x14ac:dyDescent="0.25">
      <c r="F1999" s="210"/>
      <c r="G1999" s="210"/>
    </row>
    <row r="2000" spans="6:7" x14ac:dyDescent="0.25">
      <c r="F2000" s="210"/>
      <c r="G2000" s="210"/>
    </row>
    <row r="2001" spans="6:7" x14ac:dyDescent="0.25">
      <c r="F2001" s="210"/>
      <c r="G2001" s="210"/>
    </row>
    <row r="2002" spans="6:7" x14ac:dyDescent="0.25">
      <c r="F2002" s="210"/>
      <c r="G2002" s="210"/>
    </row>
    <row r="2003" spans="6:7" x14ac:dyDescent="0.25">
      <c r="F2003" s="210"/>
      <c r="G2003" s="210"/>
    </row>
    <row r="2004" spans="6:7" x14ac:dyDescent="0.25">
      <c r="F2004" s="210"/>
      <c r="G2004" s="210"/>
    </row>
    <row r="2005" spans="6:7" x14ac:dyDescent="0.25">
      <c r="F2005" s="210"/>
      <c r="G2005" s="210"/>
    </row>
    <row r="2006" spans="6:7" x14ac:dyDescent="0.25">
      <c r="F2006" s="210"/>
      <c r="G2006" s="210"/>
    </row>
    <row r="2007" spans="6:7" x14ac:dyDescent="0.25">
      <c r="F2007" s="210"/>
      <c r="G2007" s="210"/>
    </row>
    <row r="2008" spans="6:7" x14ac:dyDescent="0.25">
      <c r="F2008" s="210"/>
      <c r="G2008" s="210"/>
    </row>
    <row r="2009" spans="6:7" x14ac:dyDescent="0.25">
      <c r="F2009" s="210"/>
      <c r="G2009" s="210"/>
    </row>
    <row r="2010" spans="6:7" x14ac:dyDescent="0.25">
      <c r="F2010" s="210"/>
      <c r="G2010" s="210"/>
    </row>
    <row r="2011" spans="6:7" x14ac:dyDescent="0.25">
      <c r="F2011" s="210"/>
      <c r="G2011" s="210"/>
    </row>
    <row r="2012" spans="6:7" x14ac:dyDescent="0.25">
      <c r="F2012" s="210"/>
      <c r="G2012" s="210"/>
    </row>
    <row r="2013" spans="6:7" x14ac:dyDescent="0.25">
      <c r="F2013" s="210"/>
      <c r="G2013" s="210"/>
    </row>
    <row r="2014" spans="6:7" x14ac:dyDescent="0.25">
      <c r="F2014" s="210"/>
      <c r="G2014" s="210"/>
    </row>
    <row r="2015" spans="6:7" x14ac:dyDescent="0.25">
      <c r="F2015" s="210"/>
      <c r="G2015" s="210"/>
    </row>
    <row r="2016" spans="6:7" x14ac:dyDescent="0.25">
      <c r="F2016" s="210"/>
      <c r="G2016" s="210"/>
    </row>
    <row r="2017" spans="6:7" x14ac:dyDescent="0.25">
      <c r="F2017" s="210"/>
      <c r="G2017" s="210"/>
    </row>
    <row r="2018" spans="6:7" x14ac:dyDescent="0.25">
      <c r="F2018" s="210"/>
      <c r="G2018" s="210"/>
    </row>
    <row r="2019" spans="6:7" x14ac:dyDescent="0.25">
      <c r="F2019" s="210"/>
      <c r="G2019" s="210"/>
    </row>
    <row r="2020" spans="6:7" x14ac:dyDescent="0.25">
      <c r="F2020" s="210"/>
      <c r="G2020" s="210"/>
    </row>
    <row r="2021" spans="6:7" x14ac:dyDescent="0.25">
      <c r="F2021" s="210"/>
      <c r="G2021" s="210"/>
    </row>
    <row r="2022" spans="6:7" x14ac:dyDescent="0.25">
      <c r="F2022" s="210"/>
      <c r="G2022" s="210"/>
    </row>
    <row r="2023" spans="6:7" x14ac:dyDescent="0.25">
      <c r="F2023" s="210"/>
      <c r="G2023" s="210"/>
    </row>
    <row r="2024" spans="6:7" x14ac:dyDescent="0.25">
      <c r="F2024" s="210"/>
      <c r="G2024" s="210"/>
    </row>
    <row r="2025" spans="6:7" x14ac:dyDescent="0.25">
      <c r="F2025" s="210"/>
      <c r="G2025" s="210"/>
    </row>
    <row r="2026" spans="6:7" x14ac:dyDescent="0.25">
      <c r="F2026" s="210"/>
      <c r="G2026" s="210"/>
    </row>
    <row r="2027" spans="6:7" x14ac:dyDescent="0.25">
      <c r="F2027" s="210"/>
      <c r="G2027" s="210"/>
    </row>
    <row r="2028" spans="6:7" x14ac:dyDescent="0.25">
      <c r="F2028" s="210"/>
      <c r="G2028" s="210"/>
    </row>
    <row r="2029" spans="6:7" x14ac:dyDescent="0.25">
      <c r="F2029" s="210"/>
      <c r="G2029" s="210"/>
    </row>
    <row r="2030" spans="6:7" x14ac:dyDescent="0.25">
      <c r="F2030" s="210"/>
      <c r="G2030" s="210"/>
    </row>
    <row r="2031" spans="6:7" x14ac:dyDescent="0.25">
      <c r="F2031" s="210"/>
      <c r="G2031" s="210"/>
    </row>
    <row r="2032" spans="6:7" x14ac:dyDescent="0.25">
      <c r="F2032" s="210"/>
      <c r="G2032" s="210"/>
    </row>
    <row r="2033" spans="6:7" x14ac:dyDescent="0.25">
      <c r="F2033" s="210"/>
      <c r="G2033" s="210"/>
    </row>
    <row r="2034" spans="6:7" x14ac:dyDescent="0.25">
      <c r="F2034" s="210"/>
      <c r="G2034" s="210"/>
    </row>
    <row r="2035" spans="6:7" x14ac:dyDescent="0.25">
      <c r="F2035" s="210"/>
      <c r="G2035" s="210"/>
    </row>
    <row r="2036" spans="6:7" x14ac:dyDescent="0.25">
      <c r="F2036" s="210"/>
      <c r="G2036" s="210"/>
    </row>
    <row r="2037" spans="6:7" x14ac:dyDescent="0.25">
      <c r="F2037" s="210"/>
      <c r="G2037" s="210"/>
    </row>
    <row r="2038" spans="6:7" x14ac:dyDescent="0.25">
      <c r="F2038" s="210"/>
      <c r="G2038" s="210"/>
    </row>
    <row r="2039" spans="6:7" x14ac:dyDescent="0.25">
      <c r="F2039" s="210"/>
      <c r="G2039" s="210"/>
    </row>
    <row r="2040" spans="6:7" x14ac:dyDescent="0.25">
      <c r="F2040" s="210"/>
      <c r="G2040" s="210"/>
    </row>
    <row r="2041" spans="6:7" x14ac:dyDescent="0.25">
      <c r="F2041" s="210"/>
      <c r="G2041" s="210"/>
    </row>
    <row r="2042" spans="6:7" x14ac:dyDescent="0.25">
      <c r="F2042" s="210"/>
      <c r="G2042" s="210"/>
    </row>
    <row r="2043" spans="6:7" x14ac:dyDescent="0.25">
      <c r="F2043" s="210"/>
      <c r="G2043" s="210"/>
    </row>
    <row r="2044" spans="6:7" x14ac:dyDescent="0.25">
      <c r="F2044" s="210"/>
      <c r="G2044" s="210"/>
    </row>
    <row r="2045" spans="6:7" x14ac:dyDescent="0.25">
      <c r="F2045" s="210"/>
      <c r="G2045" s="210"/>
    </row>
    <row r="2046" spans="6:7" x14ac:dyDescent="0.25">
      <c r="F2046" s="210"/>
      <c r="G2046" s="210"/>
    </row>
    <row r="2047" spans="6:7" x14ac:dyDescent="0.25">
      <c r="F2047" s="210"/>
      <c r="G2047" s="210"/>
    </row>
    <row r="2048" spans="6:7" x14ac:dyDescent="0.25">
      <c r="F2048" s="210"/>
      <c r="G2048" s="210"/>
    </row>
    <row r="2049" spans="6:7" x14ac:dyDescent="0.25">
      <c r="F2049" s="210"/>
      <c r="G2049" s="210"/>
    </row>
    <row r="2050" spans="6:7" x14ac:dyDescent="0.25">
      <c r="F2050" s="210"/>
      <c r="G2050" s="210"/>
    </row>
    <row r="2051" spans="6:7" x14ac:dyDescent="0.25">
      <c r="F2051" s="210"/>
      <c r="G2051" s="210"/>
    </row>
    <row r="2052" spans="6:7" x14ac:dyDescent="0.25">
      <c r="F2052" s="210"/>
      <c r="G2052" s="210"/>
    </row>
    <row r="2053" spans="6:7" x14ac:dyDescent="0.25">
      <c r="F2053" s="210"/>
      <c r="G2053" s="210"/>
    </row>
    <row r="2054" spans="6:7" x14ac:dyDescent="0.25">
      <c r="F2054" s="210"/>
      <c r="G2054" s="210"/>
    </row>
    <row r="2055" spans="6:7" x14ac:dyDescent="0.25">
      <c r="F2055" s="210"/>
      <c r="G2055" s="210"/>
    </row>
    <row r="2056" spans="6:7" x14ac:dyDescent="0.25">
      <c r="F2056" s="210"/>
      <c r="G2056" s="210"/>
    </row>
    <row r="2057" spans="6:7" x14ac:dyDescent="0.25">
      <c r="F2057" s="210"/>
      <c r="G2057" s="210"/>
    </row>
    <row r="2058" spans="6:7" x14ac:dyDescent="0.25">
      <c r="F2058" s="210"/>
      <c r="G2058" s="210"/>
    </row>
    <row r="2059" spans="6:7" x14ac:dyDescent="0.25">
      <c r="F2059" s="210"/>
      <c r="G2059" s="210"/>
    </row>
    <row r="2060" spans="6:7" x14ac:dyDescent="0.25">
      <c r="F2060" s="210"/>
      <c r="G2060" s="210"/>
    </row>
    <row r="2061" spans="6:7" x14ac:dyDescent="0.25">
      <c r="F2061" s="210"/>
      <c r="G2061" s="210"/>
    </row>
    <row r="2062" spans="6:7" x14ac:dyDescent="0.25">
      <c r="F2062" s="210"/>
      <c r="G2062" s="210"/>
    </row>
    <row r="2063" spans="6:7" x14ac:dyDescent="0.25">
      <c r="F2063" s="210"/>
      <c r="G2063" s="210"/>
    </row>
    <row r="2064" spans="6:7" x14ac:dyDescent="0.25">
      <c r="F2064" s="210"/>
      <c r="G2064" s="210"/>
    </row>
    <row r="2065" spans="6:7" x14ac:dyDescent="0.25">
      <c r="F2065" s="210"/>
      <c r="G2065" s="210"/>
    </row>
    <row r="2066" spans="6:7" x14ac:dyDescent="0.25">
      <c r="F2066" s="210"/>
      <c r="G2066" s="210"/>
    </row>
    <row r="2067" spans="6:7" x14ac:dyDescent="0.25">
      <c r="F2067" s="210"/>
      <c r="G2067" s="210"/>
    </row>
    <row r="2068" spans="6:7" x14ac:dyDescent="0.25">
      <c r="F2068" s="210"/>
      <c r="G2068" s="210"/>
    </row>
    <row r="2069" spans="6:7" x14ac:dyDescent="0.25">
      <c r="F2069" s="210"/>
      <c r="G2069" s="210"/>
    </row>
    <row r="2070" spans="6:7" x14ac:dyDescent="0.25">
      <c r="F2070" s="210"/>
      <c r="G2070" s="210"/>
    </row>
    <row r="2071" spans="6:7" x14ac:dyDescent="0.25">
      <c r="F2071" s="210"/>
      <c r="G2071" s="210"/>
    </row>
    <row r="2072" spans="6:7" x14ac:dyDescent="0.25">
      <c r="F2072" s="210"/>
      <c r="G2072" s="210"/>
    </row>
    <row r="2073" spans="6:7" x14ac:dyDescent="0.25">
      <c r="F2073" s="210"/>
      <c r="G2073" s="210"/>
    </row>
    <row r="2074" spans="6:7" x14ac:dyDescent="0.25">
      <c r="F2074" s="210"/>
      <c r="G2074" s="210"/>
    </row>
    <row r="2075" spans="6:7" x14ac:dyDescent="0.25">
      <c r="F2075" s="210"/>
      <c r="G2075" s="210"/>
    </row>
    <row r="2076" spans="6:7" x14ac:dyDescent="0.25">
      <c r="F2076" s="210"/>
      <c r="G2076" s="210"/>
    </row>
    <row r="2077" spans="6:7" x14ac:dyDescent="0.25">
      <c r="F2077" s="210"/>
      <c r="G2077" s="210"/>
    </row>
    <row r="2078" spans="6:7" x14ac:dyDescent="0.25">
      <c r="F2078" s="210"/>
      <c r="G2078" s="210"/>
    </row>
    <row r="2079" spans="6:7" x14ac:dyDescent="0.25">
      <c r="F2079" s="210"/>
      <c r="G2079" s="210"/>
    </row>
    <row r="2080" spans="6:7" x14ac:dyDescent="0.25">
      <c r="F2080" s="210"/>
      <c r="G2080" s="210"/>
    </row>
    <row r="2081" spans="6:7" x14ac:dyDescent="0.25">
      <c r="F2081" s="210"/>
      <c r="G2081" s="210"/>
    </row>
    <row r="2082" spans="6:7" x14ac:dyDescent="0.25">
      <c r="F2082" s="210"/>
      <c r="G2082" s="210"/>
    </row>
    <row r="2083" spans="6:7" x14ac:dyDescent="0.25">
      <c r="F2083" s="210"/>
      <c r="G2083" s="210"/>
    </row>
    <row r="2084" spans="6:7" x14ac:dyDescent="0.25">
      <c r="F2084" s="210"/>
      <c r="G2084" s="210"/>
    </row>
    <row r="2085" spans="6:7" x14ac:dyDescent="0.25">
      <c r="F2085" s="210"/>
      <c r="G2085" s="210"/>
    </row>
    <row r="2086" spans="6:7" x14ac:dyDescent="0.25">
      <c r="F2086" s="210"/>
      <c r="G2086" s="210"/>
    </row>
    <row r="2087" spans="6:7" x14ac:dyDescent="0.25">
      <c r="F2087" s="210"/>
      <c r="G2087" s="210"/>
    </row>
    <row r="2088" spans="6:7" x14ac:dyDescent="0.25">
      <c r="F2088" s="210"/>
      <c r="G2088" s="210"/>
    </row>
    <row r="2089" spans="6:7" x14ac:dyDescent="0.25">
      <c r="F2089" s="210"/>
      <c r="G2089" s="210"/>
    </row>
    <row r="2090" spans="6:7" x14ac:dyDescent="0.25">
      <c r="F2090" s="210"/>
      <c r="G2090" s="210"/>
    </row>
    <row r="2091" spans="6:7" x14ac:dyDescent="0.25">
      <c r="F2091" s="210"/>
      <c r="G2091" s="210"/>
    </row>
    <row r="2092" spans="6:7" x14ac:dyDescent="0.25">
      <c r="F2092" s="210"/>
      <c r="G2092" s="210"/>
    </row>
    <row r="2093" spans="6:7" x14ac:dyDescent="0.25">
      <c r="F2093" s="210"/>
      <c r="G2093" s="210"/>
    </row>
    <row r="2094" spans="6:7" x14ac:dyDescent="0.25">
      <c r="F2094" s="210"/>
      <c r="G2094" s="210"/>
    </row>
    <row r="2095" spans="6:7" x14ac:dyDescent="0.25">
      <c r="F2095" s="210"/>
      <c r="G2095" s="210"/>
    </row>
    <row r="2096" spans="6:7" x14ac:dyDescent="0.25">
      <c r="F2096" s="210"/>
      <c r="G2096" s="210"/>
    </row>
    <row r="2097" spans="6:7" x14ac:dyDescent="0.25">
      <c r="F2097" s="210"/>
      <c r="G2097" s="210"/>
    </row>
    <row r="2098" spans="6:7" x14ac:dyDescent="0.25">
      <c r="F2098" s="210"/>
      <c r="G2098" s="210"/>
    </row>
    <row r="2099" spans="6:7" x14ac:dyDescent="0.25">
      <c r="F2099" s="210"/>
      <c r="G2099" s="210"/>
    </row>
    <row r="2100" spans="6:7" x14ac:dyDescent="0.25">
      <c r="F2100" s="210"/>
      <c r="G2100" s="210"/>
    </row>
    <row r="2101" spans="6:7" x14ac:dyDescent="0.25">
      <c r="F2101" s="210"/>
      <c r="G2101" s="210"/>
    </row>
    <row r="2102" spans="6:7" x14ac:dyDescent="0.25">
      <c r="F2102" s="210"/>
      <c r="G2102" s="210"/>
    </row>
    <row r="2103" spans="6:7" x14ac:dyDescent="0.25">
      <c r="F2103" s="210"/>
      <c r="G2103" s="210"/>
    </row>
    <row r="2104" spans="6:7" x14ac:dyDescent="0.25">
      <c r="F2104" s="210"/>
      <c r="G2104" s="210"/>
    </row>
    <row r="2105" spans="6:7" x14ac:dyDescent="0.25">
      <c r="F2105" s="210"/>
      <c r="G2105" s="210"/>
    </row>
    <row r="2106" spans="6:7" x14ac:dyDescent="0.25">
      <c r="F2106" s="210"/>
      <c r="G2106" s="210"/>
    </row>
    <row r="2107" spans="6:7" x14ac:dyDescent="0.25">
      <c r="F2107" s="210"/>
      <c r="G2107" s="210"/>
    </row>
    <row r="2108" spans="6:7" x14ac:dyDescent="0.25">
      <c r="F2108" s="210"/>
      <c r="G2108" s="210"/>
    </row>
    <row r="2109" spans="6:7" x14ac:dyDescent="0.25">
      <c r="F2109" s="210"/>
      <c r="G2109" s="210"/>
    </row>
    <row r="2110" spans="6:7" x14ac:dyDescent="0.25">
      <c r="F2110" s="210"/>
      <c r="G2110" s="210"/>
    </row>
    <row r="2111" spans="6:7" x14ac:dyDescent="0.25">
      <c r="F2111" s="210"/>
      <c r="G2111" s="210"/>
    </row>
    <row r="2112" spans="6:7" x14ac:dyDescent="0.25">
      <c r="F2112" s="210"/>
      <c r="G2112" s="210"/>
    </row>
    <row r="2113" spans="6:7" x14ac:dyDescent="0.25">
      <c r="F2113" s="210"/>
      <c r="G2113" s="210"/>
    </row>
    <row r="2114" spans="6:7" x14ac:dyDescent="0.25">
      <c r="F2114" s="210"/>
      <c r="G2114" s="210"/>
    </row>
    <row r="2115" spans="6:7" x14ac:dyDescent="0.25">
      <c r="F2115" s="210"/>
      <c r="G2115" s="210"/>
    </row>
    <row r="2116" spans="6:7" x14ac:dyDescent="0.25">
      <c r="F2116" s="210"/>
      <c r="G2116" s="210"/>
    </row>
    <row r="2117" spans="6:7" x14ac:dyDescent="0.25">
      <c r="F2117" s="210"/>
      <c r="G2117" s="210"/>
    </row>
    <row r="2118" spans="6:7" x14ac:dyDescent="0.25">
      <c r="F2118" s="210"/>
      <c r="G2118" s="210"/>
    </row>
    <row r="2119" spans="6:7" x14ac:dyDescent="0.25">
      <c r="F2119" s="210"/>
      <c r="G2119" s="210"/>
    </row>
    <row r="2120" spans="6:7" x14ac:dyDescent="0.25">
      <c r="F2120" s="210"/>
      <c r="G2120" s="210"/>
    </row>
    <row r="2121" spans="6:7" x14ac:dyDescent="0.25">
      <c r="F2121" s="210"/>
      <c r="G2121" s="210"/>
    </row>
    <row r="2122" spans="6:7" x14ac:dyDescent="0.25">
      <c r="F2122" s="210"/>
      <c r="G2122" s="210"/>
    </row>
    <row r="2123" spans="6:7" x14ac:dyDescent="0.25">
      <c r="F2123" s="210"/>
      <c r="G2123" s="210"/>
    </row>
    <row r="2124" spans="6:7" x14ac:dyDescent="0.25">
      <c r="F2124" s="210"/>
      <c r="G2124" s="210"/>
    </row>
    <row r="2125" spans="6:7" x14ac:dyDescent="0.25">
      <c r="F2125" s="210"/>
      <c r="G2125" s="210"/>
    </row>
    <row r="2126" spans="6:7" x14ac:dyDescent="0.25">
      <c r="F2126" s="210"/>
      <c r="G2126" s="210"/>
    </row>
    <row r="2127" spans="6:7" x14ac:dyDescent="0.25">
      <c r="F2127" s="210"/>
      <c r="G2127" s="210"/>
    </row>
    <row r="2128" spans="6:7" x14ac:dyDescent="0.25">
      <c r="F2128" s="210"/>
      <c r="G2128" s="210"/>
    </row>
    <row r="2129" spans="6:7" x14ac:dyDescent="0.25">
      <c r="F2129" s="210"/>
      <c r="G2129" s="210"/>
    </row>
    <row r="2130" spans="6:7" x14ac:dyDescent="0.25">
      <c r="F2130" s="210"/>
      <c r="G2130" s="210"/>
    </row>
    <row r="2131" spans="6:7" x14ac:dyDescent="0.25">
      <c r="F2131" s="210"/>
      <c r="G2131" s="210"/>
    </row>
    <row r="2132" spans="6:7" x14ac:dyDescent="0.25">
      <c r="F2132" s="210"/>
      <c r="G2132" s="210"/>
    </row>
    <row r="2133" spans="6:7" x14ac:dyDescent="0.25">
      <c r="F2133" s="210"/>
      <c r="G2133" s="210"/>
    </row>
    <row r="2134" spans="6:7" x14ac:dyDescent="0.25">
      <c r="F2134" s="210"/>
      <c r="G2134" s="210"/>
    </row>
    <row r="2135" spans="6:7" x14ac:dyDescent="0.25">
      <c r="F2135" s="210"/>
      <c r="G2135" s="210"/>
    </row>
    <row r="2136" spans="6:7" x14ac:dyDescent="0.25">
      <c r="F2136" s="210"/>
      <c r="G2136" s="210"/>
    </row>
    <row r="2137" spans="6:7" x14ac:dyDescent="0.25">
      <c r="F2137" s="210"/>
      <c r="G2137" s="210"/>
    </row>
    <row r="2138" spans="6:7" x14ac:dyDescent="0.25">
      <c r="F2138" s="210"/>
      <c r="G2138" s="210"/>
    </row>
    <row r="2139" spans="6:7" x14ac:dyDescent="0.25">
      <c r="F2139" s="210"/>
      <c r="G2139" s="210"/>
    </row>
    <row r="2140" spans="6:7" x14ac:dyDescent="0.25">
      <c r="F2140" s="210"/>
      <c r="G2140" s="210"/>
    </row>
    <row r="2141" spans="6:7" x14ac:dyDescent="0.25">
      <c r="F2141" s="210"/>
      <c r="G2141" s="210"/>
    </row>
    <row r="2142" spans="6:7" x14ac:dyDescent="0.25">
      <c r="F2142" s="210"/>
      <c r="G2142" s="210"/>
    </row>
    <row r="2143" spans="6:7" x14ac:dyDescent="0.25">
      <c r="F2143" s="210"/>
      <c r="G2143" s="210"/>
    </row>
    <row r="2144" spans="6:7" x14ac:dyDescent="0.25">
      <c r="F2144" s="210"/>
      <c r="G2144" s="210"/>
    </row>
    <row r="2145" spans="6:7" x14ac:dyDescent="0.25">
      <c r="F2145" s="210"/>
      <c r="G2145" s="210"/>
    </row>
    <row r="2146" spans="6:7" x14ac:dyDescent="0.25">
      <c r="F2146" s="210"/>
      <c r="G2146" s="210"/>
    </row>
    <row r="2147" spans="6:7" x14ac:dyDescent="0.25">
      <c r="F2147" s="210"/>
      <c r="G2147" s="210"/>
    </row>
    <row r="2148" spans="6:7" x14ac:dyDescent="0.25">
      <c r="F2148" s="210"/>
      <c r="G2148" s="210"/>
    </row>
    <row r="2149" spans="6:7" x14ac:dyDescent="0.25">
      <c r="F2149" s="210"/>
      <c r="G2149" s="210"/>
    </row>
    <row r="2150" spans="6:7" x14ac:dyDescent="0.25">
      <c r="F2150" s="210"/>
      <c r="G2150" s="210"/>
    </row>
    <row r="2151" spans="6:7" x14ac:dyDescent="0.25">
      <c r="F2151" s="210"/>
      <c r="G2151" s="210"/>
    </row>
    <row r="2152" spans="6:7" x14ac:dyDescent="0.25">
      <c r="F2152" s="210"/>
      <c r="G2152" s="210"/>
    </row>
    <row r="2153" spans="6:7" x14ac:dyDescent="0.25">
      <c r="F2153" s="210"/>
      <c r="G2153" s="210"/>
    </row>
    <row r="2154" spans="6:7" x14ac:dyDescent="0.25">
      <c r="F2154" s="210"/>
      <c r="G2154" s="210"/>
    </row>
    <row r="2155" spans="6:7" x14ac:dyDescent="0.25">
      <c r="F2155" s="210"/>
      <c r="G2155" s="210"/>
    </row>
    <row r="2156" spans="6:7" x14ac:dyDescent="0.25">
      <c r="F2156" s="210"/>
      <c r="G2156" s="210"/>
    </row>
    <row r="2157" spans="6:7" x14ac:dyDescent="0.25">
      <c r="F2157" s="210"/>
      <c r="G2157" s="210"/>
    </row>
    <row r="2158" spans="6:7" x14ac:dyDescent="0.25">
      <c r="F2158" s="210"/>
      <c r="G2158" s="210"/>
    </row>
    <row r="2159" spans="6:7" x14ac:dyDescent="0.25">
      <c r="F2159" s="210"/>
      <c r="G2159" s="210"/>
    </row>
    <row r="2160" spans="6:7" x14ac:dyDescent="0.25">
      <c r="F2160" s="210"/>
      <c r="G2160" s="210"/>
    </row>
    <row r="2161" spans="6:7" x14ac:dyDescent="0.25">
      <c r="F2161" s="210"/>
      <c r="G2161" s="210"/>
    </row>
    <row r="2162" spans="6:7" x14ac:dyDescent="0.25">
      <c r="F2162" s="210"/>
      <c r="G2162" s="210"/>
    </row>
    <row r="2163" spans="6:7" x14ac:dyDescent="0.25">
      <c r="F2163" s="210"/>
      <c r="G2163" s="210"/>
    </row>
    <row r="2164" spans="6:7" x14ac:dyDescent="0.25">
      <c r="F2164" s="210"/>
      <c r="G2164" s="210"/>
    </row>
    <row r="2165" spans="6:7" x14ac:dyDescent="0.25">
      <c r="F2165" s="210"/>
      <c r="G2165" s="210"/>
    </row>
    <row r="2166" spans="6:7" x14ac:dyDescent="0.25">
      <c r="F2166" s="210"/>
      <c r="G2166" s="210"/>
    </row>
    <row r="2167" spans="6:7" x14ac:dyDescent="0.25">
      <c r="F2167" s="210"/>
      <c r="G2167" s="210"/>
    </row>
    <row r="2168" spans="6:7" x14ac:dyDescent="0.25">
      <c r="F2168" s="210"/>
      <c r="G2168" s="210"/>
    </row>
    <row r="2169" spans="6:7" x14ac:dyDescent="0.25">
      <c r="F2169" s="210"/>
      <c r="G2169" s="210"/>
    </row>
    <row r="2170" spans="6:7" x14ac:dyDescent="0.25">
      <c r="F2170" s="210"/>
      <c r="G2170" s="210"/>
    </row>
    <row r="2171" spans="6:7" x14ac:dyDescent="0.25">
      <c r="F2171" s="210"/>
      <c r="G2171" s="210"/>
    </row>
    <row r="2172" spans="6:7" x14ac:dyDescent="0.25">
      <c r="F2172" s="210"/>
      <c r="G2172" s="210"/>
    </row>
    <row r="2173" spans="6:7" x14ac:dyDescent="0.25">
      <c r="F2173" s="210"/>
      <c r="G2173" s="210"/>
    </row>
    <row r="2174" spans="6:7" x14ac:dyDescent="0.25">
      <c r="F2174" s="210"/>
      <c r="G2174" s="210"/>
    </row>
    <row r="2175" spans="6:7" x14ac:dyDescent="0.25">
      <c r="F2175" s="210"/>
      <c r="G2175" s="210"/>
    </row>
    <row r="2176" spans="6:7" x14ac:dyDescent="0.25">
      <c r="F2176" s="210"/>
      <c r="G2176" s="210"/>
    </row>
    <row r="2177" spans="6:7" x14ac:dyDescent="0.25">
      <c r="F2177" s="210"/>
      <c r="G2177" s="210"/>
    </row>
    <row r="2178" spans="6:7" x14ac:dyDescent="0.25">
      <c r="F2178" s="210"/>
      <c r="G2178" s="210"/>
    </row>
    <row r="2179" spans="6:7" x14ac:dyDescent="0.25">
      <c r="F2179" s="210"/>
      <c r="G2179" s="210"/>
    </row>
    <row r="2180" spans="6:7" x14ac:dyDescent="0.25">
      <c r="F2180" s="210"/>
      <c r="G2180" s="210"/>
    </row>
    <row r="2181" spans="6:7" x14ac:dyDescent="0.25">
      <c r="F2181" s="210"/>
      <c r="G2181" s="210"/>
    </row>
    <row r="2182" spans="6:7" x14ac:dyDescent="0.25">
      <c r="F2182" s="210"/>
      <c r="G2182" s="210"/>
    </row>
    <row r="2183" spans="6:7" x14ac:dyDescent="0.25">
      <c r="F2183" s="210"/>
      <c r="G2183" s="210"/>
    </row>
    <row r="2184" spans="6:7" x14ac:dyDescent="0.25">
      <c r="F2184" s="210"/>
      <c r="G2184" s="210"/>
    </row>
    <row r="2185" spans="6:7" x14ac:dyDescent="0.25">
      <c r="F2185" s="210"/>
      <c r="G2185" s="210"/>
    </row>
    <row r="2186" spans="6:7" x14ac:dyDescent="0.25">
      <c r="F2186" s="210"/>
      <c r="G2186" s="210"/>
    </row>
    <row r="2187" spans="6:7" x14ac:dyDescent="0.25">
      <c r="F2187" s="210"/>
      <c r="G2187" s="210"/>
    </row>
    <row r="2188" spans="6:7" x14ac:dyDescent="0.25">
      <c r="F2188" s="210"/>
      <c r="G2188" s="210"/>
    </row>
    <row r="2189" spans="6:7" x14ac:dyDescent="0.25">
      <c r="F2189" s="210"/>
      <c r="G2189" s="210"/>
    </row>
    <row r="2190" spans="6:7" x14ac:dyDescent="0.25">
      <c r="F2190" s="210"/>
      <c r="G2190" s="210"/>
    </row>
    <row r="2191" spans="6:7" x14ac:dyDescent="0.25">
      <c r="F2191" s="210"/>
      <c r="G2191" s="210"/>
    </row>
    <row r="2192" spans="6:7" x14ac:dyDescent="0.25">
      <c r="F2192" s="210"/>
      <c r="G2192" s="210"/>
    </row>
    <row r="2193" spans="6:7" x14ac:dyDescent="0.25">
      <c r="F2193" s="210"/>
      <c r="G2193" s="210"/>
    </row>
    <row r="2194" spans="6:7" x14ac:dyDescent="0.25">
      <c r="F2194" s="210"/>
      <c r="G2194" s="210"/>
    </row>
    <row r="2195" spans="6:7" x14ac:dyDescent="0.25">
      <c r="F2195" s="210"/>
      <c r="G2195" s="210"/>
    </row>
    <row r="2196" spans="6:7" x14ac:dyDescent="0.25">
      <c r="F2196" s="210"/>
      <c r="G2196" s="210"/>
    </row>
    <row r="2197" spans="6:7" x14ac:dyDescent="0.25">
      <c r="F2197" s="210"/>
      <c r="G2197" s="210"/>
    </row>
    <row r="2198" spans="6:7" x14ac:dyDescent="0.25">
      <c r="F2198" s="210"/>
      <c r="G2198" s="210"/>
    </row>
    <row r="2199" spans="6:7" x14ac:dyDescent="0.25">
      <c r="F2199" s="210"/>
      <c r="G2199" s="210"/>
    </row>
    <row r="2200" spans="6:7" x14ac:dyDescent="0.25">
      <c r="F2200" s="210"/>
      <c r="G2200" s="210"/>
    </row>
    <row r="2201" spans="6:7" x14ac:dyDescent="0.25">
      <c r="F2201" s="210"/>
      <c r="G2201" s="210"/>
    </row>
    <row r="2202" spans="6:7" x14ac:dyDescent="0.25">
      <c r="F2202" s="210"/>
      <c r="G2202" s="210"/>
    </row>
    <row r="2203" spans="6:7" x14ac:dyDescent="0.25">
      <c r="F2203" s="210"/>
      <c r="G2203" s="210"/>
    </row>
    <row r="2204" spans="6:7" x14ac:dyDescent="0.25">
      <c r="F2204" s="210"/>
      <c r="G2204" s="210"/>
    </row>
    <row r="2205" spans="6:7" x14ac:dyDescent="0.25">
      <c r="F2205" s="210"/>
      <c r="G2205" s="210"/>
    </row>
    <row r="2206" spans="6:7" x14ac:dyDescent="0.25">
      <c r="F2206" s="210"/>
      <c r="G2206" s="210"/>
    </row>
    <row r="2207" spans="6:7" x14ac:dyDescent="0.25">
      <c r="F2207" s="210"/>
      <c r="G2207" s="210"/>
    </row>
    <row r="2208" spans="6:7" x14ac:dyDescent="0.25">
      <c r="F2208" s="210"/>
      <c r="G2208" s="210"/>
    </row>
    <row r="2209" spans="6:7" x14ac:dyDescent="0.25">
      <c r="F2209" s="210"/>
      <c r="G2209" s="210"/>
    </row>
    <row r="2210" spans="6:7" x14ac:dyDescent="0.25">
      <c r="F2210" s="210"/>
      <c r="G2210" s="210"/>
    </row>
    <row r="2211" spans="6:7" x14ac:dyDescent="0.25">
      <c r="F2211" s="210"/>
      <c r="G2211" s="210"/>
    </row>
    <row r="2212" spans="6:7" x14ac:dyDescent="0.25">
      <c r="F2212" s="210"/>
      <c r="G2212" s="210"/>
    </row>
    <row r="2213" spans="6:7" x14ac:dyDescent="0.25">
      <c r="F2213" s="210"/>
      <c r="G2213" s="210"/>
    </row>
    <row r="2214" spans="6:7" x14ac:dyDescent="0.25">
      <c r="F2214" s="210"/>
      <c r="G2214" s="210"/>
    </row>
    <row r="2215" spans="6:7" x14ac:dyDescent="0.25">
      <c r="F2215" s="210"/>
      <c r="G2215" s="210"/>
    </row>
    <row r="2216" spans="6:7" x14ac:dyDescent="0.25">
      <c r="F2216" s="210"/>
      <c r="G2216" s="210"/>
    </row>
    <row r="2217" spans="6:7" x14ac:dyDescent="0.25">
      <c r="F2217" s="210"/>
      <c r="G2217" s="210"/>
    </row>
    <row r="2218" spans="6:7" x14ac:dyDescent="0.25">
      <c r="F2218" s="210"/>
      <c r="G2218" s="210"/>
    </row>
    <row r="2219" spans="6:7" x14ac:dyDescent="0.25">
      <c r="F2219" s="210"/>
      <c r="G2219" s="210"/>
    </row>
    <row r="2220" spans="6:7" x14ac:dyDescent="0.25">
      <c r="F2220" s="210"/>
      <c r="G2220" s="210"/>
    </row>
    <row r="2221" spans="6:7" x14ac:dyDescent="0.25">
      <c r="F2221" s="210"/>
      <c r="G2221" s="210"/>
    </row>
    <row r="2222" spans="6:7" x14ac:dyDescent="0.25">
      <c r="F2222" s="210"/>
      <c r="G2222" s="210"/>
    </row>
    <row r="2223" spans="6:7" x14ac:dyDescent="0.25">
      <c r="F2223" s="210"/>
      <c r="G2223" s="210"/>
    </row>
    <row r="2224" spans="6:7" x14ac:dyDescent="0.25">
      <c r="F2224" s="210"/>
      <c r="G2224" s="210"/>
    </row>
    <row r="2225" spans="6:7" x14ac:dyDescent="0.25">
      <c r="F2225" s="210"/>
      <c r="G2225" s="210"/>
    </row>
    <row r="2226" spans="6:7" x14ac:dyDescent="0.25">
      <c r="F2226" s="210"/>
      <c r="G2226" s="210"/>
    </row>
    <row r="2227" spans="6:7" x14ac:dyDescent="0.25">
      <c r="F2227" s="210"/>
      <c r="G2227" s="210"/>
    </row>
    <row r="2228" spans="6:7" x14ac:dyDescent="0.25">
      <c r="F2228" s="210"/>
      <c r="G2228" s="210"/>
    </row>
    <row r="2229" spans="6:7" x14ac:dyDescent="0.25">
      <c r="F2229" s="210"/>
      <c r="G2229" s="210"/>
    </row>
    <row r="2230" spans="6:7" x14ac:dyDescent="0.25">
      <c r="F2230" s="210"/>
      <c r="G2230" s="210"/>
    </row>
    <row r="2231" spans="6:7" x14ac:dyDescent="0.25">
      <c r="F2231" s="210"/>
      <c r="G2231" s="210"/>
    </row>
    <row r="2232" spans="6:7" x14ac:dyDescent="0.25">
      <c r="F2232" s="210"/>
      <c r="G2232" s="210"/>
    </row>
    <row r="2233" spans="6:7" x14ac:dyDescent="0.25">
      <c r="F2233" s="210"/>
      <c r="G2233" s="210"/>
    </row>
    <row r="2234" spans="6:7" x14ac:dyDescent="0.25">
      <c r="F2234" s="210"/>
      <c r="G2234" s="210"/>
    </row>
    <row r="2235" spans="6:7" x14ac:dyDescent="0.25">
      <c r="F2235" s="210"/>
      <c r="G2235" s="210"/>
    </row>
    <row r="2236" spans="6:7" x14ac:dyDescent="0.25">
      <c r="F2236" s="210"/>
      <c r="G2236" s="210"/>
    </row>
    <row r="2237" spans="6:7" x14ac:dyDescent="0.25">
      <c r="F2237" s="210"/>
      <c r="G2237" s="210"/>
    </row>
    <row r="2238" spans="6:7" x14ac:dyDescent="0.25">
      <c r="F2238" s="210"/>
      <c r="G2238" s="210"/>
    </row>
    <row r="2239" spans="6:7" x14ac:dyDescent="0.25">
      <c r="F2239" s="210"/>
      <c r="G2239" s="210"/>
    </row>
    <row r="2240" spans="6:7" x14ac:dyDescent="0.25">
      <c r="F2240" s="210"/>
      <c r="G2240" s="210"/>
    </row>
    <row r="2241" spans="6:7" x14ac:dyDescent="0.25">
      <c r="F2241" s="210"/>
      <c r="G2241" s="210"/>
    </row>
    <row r="2242" spans="6:7" x14ac:dyDescent="0.25">
      <c r="F2242" s="210"/>
      <c r="G2242" s="210"/>
    </row>
    <row r="2243" spans="6:7" x14ac:dyDescent="0.25">
      <c r="F2243" s="210"/>
      <c r="G2243" s="210"/>
    </row>
    <row r="2244" spans="6:7" x14ac:dyDescent="0.25">
      <c r="F2244" s="210"/>
      <c r="G2244" s="210"/>
    </row>
    <row r="2245" spans="6:7" x14ac:dyDescent="0.25">
      <c r="F2245" s="210"/>
      <c r="G2245" s="210"/>
    </row>
    <row r="2246" spans="6:7" x14ac:dyDescent="0.25">
      <c r="F2246" s="210"/>
      <c r="G2246" s="210"/>
    </row>
    <row r="2247" spans="6:7" x14ac:dyDescent="0.25">
      <c r="F2247" s="210"/>
      <c r="G2247" s="210"/>
    </row>
    <row r="2248" spans="6:7" x14ac:dyDescent="0.25">
      <c r="F2248" s="210"/>
      <c r="G2248" s="210"/>
    </row>
    <row r="2249" spans="6:7" x14ac:dyDescent="0.25">
      <c r="F2249" s="210"/>
      <c r="G2249" s="210"/>
    </row>
    <row r="2250" spans="6:7" x14ac:dyDescent="0.25">
      <c r="F2250" s="210"/>
      <c r="G2250" s="210"/>
    </row>
    <row r="2251" spans="6:7" x14ac:dyDescent="0.25">
      <c r="F2251" s="210"/>
      <c r="G2251" s="210"/>
    </row>
    <row r="2252" spans="6:7" x14ac:dyDescent="0.25">
      <c r="F2252" s="210"/>
      <c r="G2252" s="210"/>
    </row>
    <row r="2253" spans="6:7" x14ac:dyDescent="0.25">
      <c r="F2253" s="210"/>
      <c r="G2253" s="210"/>
    </row>
    <row r="2254" spans="6:7" x14ac:dyDescent="0.25">
      <c r="F2254" s="210"/>
      <c r="G2254" s="210"/>
    </row>
    <row r="2255" spans="6:7" x14ac:dyDescent="0.25">
      <c r="F2255" s="210"/>
      <c r="G2255" s="210"/>
    </row>
    <row r="2256" spans="6:7" x14ac:dyDescent="0.25">
      <c r="F2256" s="210"/>
      <c r="G2256" s="210"/>
    </row>
    <row r="2257" spans="6:7" x14ac:dyDescent="0.25">
      <c r="F2257" s="210"/>
      <c r="G2257" s="210"/>
    </row>
    <row r="2258" spans="6:7" x14ac:dyDescent="0.25">
      <c r="F2258" s="210"/>
      <c r="G2258" s="210"/>
    </row>
    <row r="2259" spans="6:7" x14ac:dyDescent="0.25">
      <c r="F2259" s="210"/>
      <c r="G2259" s="210"/>
    </row>
    <row r="2260" spans="6:7" x14ac:dyDescent="0.25">
      <c r="F2260" s="210"/>
      <c r="G2260" s="210"/>
    </row>
    <row r="2261" spans="6:7" x14ac:dyDescent="0.25">
      <c r="F2261" s="210"/>
      <c r="G2261" s="210"/>
    </row>
    <row r="2262" spans="6:7" x14ac:dyDescent="0.25">
      <c r="F2262" s="210"/>
      <c r="G2262" s="210"/>
    </row>
    <row r="2263" spans="6:7" x14ac:dyDescent="0.25">
      <c r="F2263" s="210"/>
      <c r="G2263" s="210"/>
    </row>
    <row r="2264" spans="6:7" x14ac:dyDescent="0.25">
      <c r="F2264" s="210"/>
      <c r="G2264" s="210"/>
    </row>
    <row r="2265" spans="6:7" x14ac:dyDescent="0.25">
      <c r="F2265" s="210"/>
      <c r="G2265" s="210"/>
    </row>
    <row r="2266" spans="6:7" x14ac:dyDescent="0.25">
      <c r="F2266" s="210"/>
      <c r="G2266" s="210"/>
    </row>
    <row r="2267" spans="6:7" x14ac:dyDescent="0.25">
      <c r="F2267" s="210"/>
      <c r="G2267" s="210"/>
    </row>
    <row r="2268" spans="6:7" x14ac:dyDescent="0.25">
      <c r="F2268" s="210"/>
      <c r="G2268" s="210"/>
    </row>
    <row r="2269" spans="6:7" x14ac:dyDescent="0.25">
      <c r="F2269" s="210"/>
      <c r="G2269" s="210"/>
    </row>
    <row r="2270" spans="6:7" x14ac:dyDescent="0.25">
      <c r="F2270" s="210"/>
      <c r="G2270" s="210"/>
    </row>
    <row r="2271" spans="6:7" x14ac:dyDescent="0.25">
      <c r="F2271" s="210"/>
      <c r="G2271" s="210"/>
    </row>
    <row r="2272" spans="6:7" x14ac:dyDescent="0.25">
      <c r="F2272" s="210"/>
      <c r="G2272" s="210"/>
    </row>
    <row r="2273" spans="6:7" x14ac:dyDescent="0.25">
      <c r="F2273" s="210"/>
      <c r="G2273" s="210"/>
    </row>
    <row r="2274" spans="6:7" x14ac:dyDescent="0.25">
      <c r="F2274" s="210"/>
      <c r="G2274" s="210"/>
    </row>
    <row r="2275" spans="6:7" x14ac:dyDescent="0.25">
      <c r="F2275" s="210"/>
      <c r="G2275" s="210"/>
    </row>
    <row r="2276" spans="6:7" x14ac:dyDescent="0.25">
      <c r="F2276" s="210"/>
      <c r="G2276" s="210"/>
    </row>
    <row r="2277" spans="6:7" x14ac:dyDescent="0.25">
      <c r="F2277" s="210"/>
      <c r="G2277" s="210"/>
    </row>
    <row r="2278" spans="6:7" x14ac:dyDescent="0.25">
      <c r="F2278" s="210"/>
      <c r="G2278" s="210"/>
    </row>
    <row r="2279" spans="6:7" x14ac:dyDescent="0.25">
      <c r="F2279" s="210"/>
      <c r="G2279" s="210"/>
    </row>
    <row r="2280" spans="6:7" x14ac:dyDescent="0.25">
      <c r="F2280" s="210"/>
      <c r="G2280" s="210"/>
    </row>
    <row r="2281" spans="6:7" x14ac:dyDescent="0.25">
      <c r="F2281" s="210"/>
      <c r="G2281" s="210"/>
    </row>
    <row r="2282" spans="6:7" x14ac:dyDescent="0.25">
      <c r="F2282" s="210"/>
      <c r="G2282" s="210"/>
    </row>
    <row r="2283" spans="6:7" x14ac:dyDescent="0.25">
      <c r="F2283" s="210"/>
      <c r="G2283" s="210"/>
    </row>
    <row r="2284" spans="6:7" x14ac:dyDescent="0.25">
      <c r="F2284" s="210"/>
      <c r="G2284" s="210"/>
    </row>
    <row r="2285" spans="6:7" x14ac:dyDescent="0.25">
      <c r="F2285" s="210"/>
      <c r="G2285" s="210"/>
    </row>
    <row r="2286" spans="6:7" x14ac:dyDescent="0.25">
      <c r="F2286" s="210"/>
      <c r="G2286" s="210"/>
    </row>
    <row r="2287" spans="6:7" x14ac:dyDescent="0.25">
      <c r="F2287" s="210"/>
      <c r="G2287" s="210"/>
    </row>
    <row r="2288" spans="6:7" x14ac:dyDescent="0.25">
      <c r="F2288" s="210"/>
      <c r="G2288" s="210"/>
    </row>
    <row r="2289" spans="6:7" x14ac:dyDescent="0.25">
      <c r="F2289" s="210"/>
      <c r="G2289" s="210"/>
    </row>
    <row r="2290" spans="6:7" x14ac:dyDescent="0.25">
      <c r="F2290" s="210"/>
      <c r="G2290" s="210"/>
    </row>
    <row r="2291" spans="6:7" x14ac:dyDescent="0.25">
      <c r="F2291" s="210"/>
      <c r="G2291" s="210"/>
    </row>
    <row r="2292" spans="6:7" x14ac:dyDescent="0.25">
      <c r="F2292" s="210"/>
      <c r="G2292" s="210"/>
    </row>
    <row r="2293" spans="6:7" x14ac:dyDescent="0.25">
      <c r="F2293" s="210"/>
      <c r="G2293" s="210"/>
    </row>
    <row r="2294" spans="6:7" x14ac:dyDescent="0.25">
      <c r="F2294" s="210"/>
      <c r="G2294" s="210"/>
    </row>
    <row r="2295" spans="6:7" x14ac:dyDescent="0.25">
      <c r="F2295" s="210"/>
      <c r="G2295" s="210"/>
    </row>
    <row r="2296" spans="6:7" x14ac:dyDescent="0.25">
      <c r="F2296" s="210"/>
      <c r="G2296" s="210"/>
    </row>
    <row r="2297" spans="6:7" x14ac:dyDescent="0.25">
      <c r="F2297" s="210"/>
      <c r="G2297" s="210"/>
    </row>
    <row r="2298" spans="6:7" x14ac:dyDescent="0.25">
      <c r="F2298" s="210"/>
      <c r="G2298" s="210"/>
    </row>
    <row r="2299" spans="6:7" x14ac:dyDescent="0.25">
      <c r="F2299" s="210"/>
      <c r="G2299" s="210"/>
    </row>
    <row r="2300" spans="6:7" x14ac:dyDescent="0.25">
      <c r="F2300" s="210"/>
      <c r="G2300" s="210"/>
    </row>
    <row r="2301" spans="6:7" x14ac:dyDescent="0.25">
      <c r="F2301" s="210"/>
      <c r="G2301" s="210"/>
    </row>
    <row r="2302" spans="6:7" x14ac:dyDescent="0.25">
      <c r="F2302" s="210"/>
      <c r="G2302" s="210"/>
    </row>
    <row r="2303" spans="6:7" x14ac:dyDescent="0.25">
      <c r="F2303" s="210"/>
      <c r="G2303" s="210"/>
    </row>
    <row r="2304" spans="6:7" x14ac:dyDescent="0.25">
      <c r="F2304" s="210"/>
      <c r="G2304" s="210"/>
    </row>
    <row r="2305" spans="6:7" x14ac:dyDescent="0.25">
      <c r="F2305" s="210"/>
      <c r="G2305" s="210"/>
    </row>
    <row r="2306" spans="6:7" x14ac:dyDescent="0.25">
      <c r="F2306" s="210"/>
      <c r="G2306" s="210"/>
    </row>
    <row r="2307" spans="6:7" x14ac:dyDescent="0.25">
      <c r="F2307" s="210"/>
      <c r="G2307" s="210"/>
    </row>
    <row r="2308" spans="6:7" x14ac:dyDescent="0.25">
      <c r="F2308" s="210"/>
      <c r="G2308" s="210"/>
    </row>
    <row r="2309" spans="6:7" x14ac:dyDescent="0.25">
      <c r="F2309" s="210"/>
      <c r="G2309" s="210"/>
    </row>
    <row r="2310" spans="6:7" x14ac:dyDescent="0.25">
      <c r="F2310" s="210"/>
      <c r="G2310" s="210"/>
    </row>
    <row r="2311" spans="6:7" x14ac:dyDescent="0.25">
      <c r="F2311" s="210"/>
      <c r="G2311" s="210"/>
    </row>
    <row r="2312" spans="6:7" x14ac:dyDescent="0.25">
      <c r="F2312" s="210"/>
      <c r="G2312" s="210"/>
    </row>
    <row r="2313" spans="6:7" x14ac:dyDescent="0.25">
      <c r="F2313" s="210"/>
      <c r="G2313" s="210"/>
    </row>
    <row r="2314" spans="6:7" x14ac:dyDescent="0.25">
      <c r="F2314" s="210"/>
      <c r="G2314" s="210"/>
    </row>
    <row r="2315" spans="6:7" x14ac:dyDescent="0.25">
      <c r="F2315" s="210"/>
      <c r="G2315" s="210"/>
    </row>
    <row r="2316" spans="6:7" x14ac:dyDescent="0.25">
      <c r="F2316" s="210"/>
      <c r="G2316" s="210"/>
    </row>
    <row r="2317" spans="6:7" x14ac:dyDescent="0.25">
      <c r="F2317" s="210"/>
      <c r="G2317" s="210"/>
    </row>
    <row r="2318" spans="6:7" x14ac:dyDescent="0.25">
      <c r="F2318" s="210"/>
      <c r="G2318" s="210"/>
    </row>
    <row r="2319" spans="6:7" x14ac:dyDescent="0.25">
      <c r="F2319" s="210"/>
      <c r="G2319" s="210"/>
    </row>
    <row r="2320" spans="6:7" x14ac:dyDescent="0.25">
      <c r="F2320" s="210"/>
      <c r="G2320" s="210"/>
    </row>
    <row r="2321" spans="6:7" x14ac:dyDescent="0.25">
      <c r="F2321" s="210"/>
      <c r="G2321" s="210"/>
    </row>
    <row r="2322" spans="6:7" x14ac:dyDescent="0.25">
      <c r="F2322" s="210"/>
      <c r="G2322" s="210"/>
    </row>
    <row r="2323" spans="6:7" x14ac:dyDescent="0.25">
      <c r="F2323" s="210"/>
      <c r="G2323" s="210"/>
    </row>
    <row r="2324" spans="6:7" x14ac:dyDescent="0.25">
      <c r="F2324" s="210"/>
      <c r="G2324" s="210"/>
    </row>
    <row r="2325" spans="6:7" x14ac:dyDescent="0.25">
      <c r="F2325" s="210"/>
      <c r="G2325" s="210"/>
    </row>
    <row r="2326" spans="6:7" x14ac:dyDescent="0.25">
      <c r="F2326" s="210"/>
      <c r="G2326" s="210"/>
    </row>
    <row r="2327" spans="6:7" x14ac:dyDescent="0.25">
      <c r="F2327" s="210"/>
      <c r="G2327" s="210"/>
    </row>
    <row r="2328" spans="6:7" x14ac:dyDescent="0.25">
      <c r="F2328" s="210"/>
      <c r="G2328" s="210"/>
    </row>
    <row r="2329" spans="6:7" x14ac:dyDescent="0.25">
      <c r="F2329" s="210"/>
      <c r="G2329" s="210"/>
    </row>
    <row r="2330" spans="6:7" x14ac:dyDescent="0.25">
      <c r="F2330" s="210"/>
      <c r="G2330" s="210"/>
    </row>
    <row r="2331" spans="6:7" x14ac:dyDescent="0.25">
      <c r="F2331" s="210"/>
      <c r="G2331" s="210"/>
    </row>
    <row r="2332" spans="6:7" x14ac:dyDescent="0.25">
      <c r="F2332" s="210"/>
      <c r="G2332" s="210"/>
    </row>
    <row r="2333" spans="6:7" x14ac:dyDescent="0.25">
      <c r="F2333" s="210"/>
      <c r="G2333" s="210"/>
    </row>
    <row r="2334" spans="6:7" x14ac:dyDescent="0.25">
      <c r="F2334" s="210"/>
      <c r="G2334" s="210"/>
    </row>
    <row r="2335" spans="6:7" x14ac:dyDescent="0.25">
      <c r="F2335" s="210"/>
      <c r="G2335" s="210"/>
    </row>
    <row r="2336" spans="6:7" x14ac:dyDescent="0.25">
      <c r="F2336" s="210"/>
      <c r="G2336" s="210"/>
    </row>
    <row r="2337" spans="6:7" x14ac:dyDescent="0.25">
      <c r="F2337" s="210"/>
      <c r="G2337" s="210"/>
    </row>
    <row r="2338" spans="6:7" x14ac:dyDescent="0.25">
      <c r="F2338" s="210"/>
      <c r="G2338" s="210"/>
    </row>
    <row r="2339" spans="6:7" x14ac:dyDescent="0.25">
      <c r="F2339" s="210"/>
      <c r="G2339" s="210"/>
    </row>
    <row r="2340" spans="6:7" x14ac:dyDescent="0.25">
      <c r="F2340" s="210"/>
      <c r="G2340" s="210"/>
    </row>
    <row r="2341" spans="6:7" x14ac:dyDescent="0.25">
      <c r="F2341" s="210"/>
      <c r="G2341" s="210"/>
    </row>
    <row r="2342" spans="6:7" x14ac:dyDescent="0.25">
      <c r="F2342" s="210"/>
      <c r="G2342" s="210"/>
    </row>
    <row r="2343" spans="6:7" x14ac:dyDescent="0.25">
      <c r="F2343" s="210"/>
      <c r="G2343" s="210"/>
    </row>
    <row r="2344" spans="6:7" x14ac:dyDescent="0.25">
      <c r="F2344" s="210"/>
      <c r="G2344" s="210"/>
    </row>
    <row r="2345" spans="6:7" x14ac:dyDescent="0.25">
      <c r="F2345" s="210"/>
      <c r="G2345" s="210"/>
    </row>
    <row r="2346" spans="6:7" x14ac:dyDescent="0.25">
      <c r="F2346" s="210"/>
      <c r="G2346" s="210"/>
    </row>
    <row r="2347" spans="6:7" x14ac:dyDescent="0.25">
      <c r="F2347" s="210"/>
      <c r="G2347" s="210"/>
    </row>
    <row r="2348" spans="6:7" x14ac:dyDescent="0.25">
      <c r="F2348" s="210"/>
      <c r="G2348" s="210"/>
    </row>
    <row r="2349" spans="6:7" x14ac:dyDescent="0.25">
      <c r="F2349" s="210"/>
      <c r="G2349" s="210"/>
    </row>
    <row r="2350" spans="6:7" x14ac:dyDescent="0.25">
      <c r="F2350" s="210"/>
      <c r="G2350" s="210"/>
    </row>
    <row r="2351" spans="6:7" x14ac:dyDescent="0.25">
      <c r="F2351" s="210"/>
      <c r="G2351" s="210"/>
    </row>
    <row r="2352" spans="6:7" x14ac:dyDescent="0.25">
      <c r="F2352" s="210"/>
      <c r="G2352" s="210"/>
    </row>
    <row r="2353" spans="6:7" x14ac:dyDescent="0.25">
      <c r="F2353" s="210"/>
      <c r="G2353" s="210"/>
    </row>
    <row r="2354" spans="6:7" x14ac:dyDescent="0.25">
      <c r="F2354" s="210"/>
      <c r="G2354" s="210"/>
    </row>
    <row r="2355" spans="6:7" x14ac:dyDescent="0.25">
      <c r="F2355" s="210"/>
      <c r="G2355" s="210"/>
    </row>
    <row r="2356" spans="6:7" x14ac:dyDescent="0.25">
      <c r="F2356" s="210"/>
      <c r="G2356" s="210"/>
    </row>
    <row r="2357" spans="6:7" x14ac:dyDescent="0.25">
      <c r="F2357" s="210"/>
      <c r="G2357" s="210"/>
    </row>
    <row r="2358" spans="6:7" x14ac:dyDescent="0.25">
      <c r="F2358" s="210"/>
      <c r="G2358" s="210"/>
    </row>
    <row r="2359" spans="6:7" x14ac:dyDescent="0.25">
      <c r="F2359" s="210"/>
      <c r="G2359" s="210"/>
    </row>
    <row r="2360" spans="6:7" x14ac:dyDescent="0.25">
      <c r="F2360" s="210"/>
      <c r="G2360" s="210"/>
    </row>
    <row r="2361" spans="6:7" x14ac:dyDescent="0.25">
      <c r="F2361" s="210"/>
      <c r="G2361" s="210"/>
    </row>
    <row r="2362" spans="6:7" x14ac:dyDescent="0.25">
      <c r="F2362" s="210"/>
      <c r="G2362" s="210"/>
    </row>
    <row r="2363" spans="6:7" x14ac:dyDescent="0.25">
      <c r="F2363" s="210"/>
      <c r="G2363" s="210"/>
    </row>
    <row r="2364" spans="6:7" x14ac:dyDescent="0.25">
      <c r="F2364" s="210"/>
      <c r="G2364" s="210"/>
    </row>
    <row r="2365" spans="6:7" x14ac:dyDescent="0.25">
      <c r="F2365" s="210"/>
      <c r="G2365" s="210"/>
    </row>
    <row r="2366" spans="6:7" x14ac:dyDescent="0.25">
      <c r="F2366" s="210"/>
      <c r="G2366" s="210"/>
    </row>
    <row r="2367" spans="6:7" x14ac:dyDescent="0.25">
      <c r="F2367" s="210"/>
      <c r="G2367" s="210"/>
    </row>
    <row r="2368" spans="6:7" x14ac:dyDescent="0.25">
      <c r="F2368" s="210"/>
      <c r="G2368" s="210"/>
    </row>
    <row r="2369" spans="6:7" x14ac:dyDescent="0.25">
      <c r="F2369" s="210"/>
      <c r="G2369" s="210"/>
    </row>
    <row r="2370" spans="6:7" x14ac:dyDescent="0.25">
      <c r="F2370" s="210"/>
      <c r="G2370" s="210"/>
    </row>
    <row r="2371" spans="6:7" x14ac:dyDescent="0.25">
      <c r="F2371" s="210"/>
      <c r="G2371" s="210"/>
    </row>
    <row r="2372" spans="6:7" x14ac:dyDescent="0.25">
      <c r="F2372" s="210"/>
      <c r="G2372" s="210"/>
    </row>
    <row r="2373" spans="6:7" x14ac:dyDescent="0.25">
      <c r="F2373" s="210"/>
      <c r="G2373" s="210"/>
    </row>
    <row r="2374" spans="6:7" x14ac:dyDescent="0.25">
      <c r="F2374" s="210"/>
      <c r="G2374" s="210"/>
    </row>
    <row r="2375" spans="6:7" x14ac:dyDescent="0.25">
      <c r="F2375" s="210"/>
      <c r="G2375" s="210"/>
    </row>
    <row r="2376" spans="6:7" x14ac:dyDescent="0.25">
      <c r="F2376" s="210"/>
      <c r="G2376" s="210"/>
    </row>
    <row r="2377" spans="6:7" x14ac:dyDescent="0.25">
      <c r="F2377" s="210"/>
      <c r="G2377" s="210"/>
    </row>
    <row r="2378" spans="6:7" x14ac:dyDescent="0.25">
      <c r="F2378" s="210"/>
      <c r="G2378" s="210"/>
    </row>
    <row r="2379" spans="6:7" x14ac:dyDescent="0.25">
      <c r="F2379" s="210"/>
      <c r="G2379" s="210"/>
    </row>
    <row r="2380" spans="6:7" x14ac:dyDescent="0.25">
      <c r="F2380" s="210"/>
      <c r="G2380" s="210"/>
    </row>
    <row r="2381" spans="6:7" x14ac:dyDescent="0.25">
      <c r="F2381" s="210"/>
      <c r="G2381" s="210"/>
    </row>
    <row r="2382" spans="6:7" x14ac:dyDescent="0.25">
      <c r="F2382" s="210"/>
      <c r="G2382" s="210"/>
    </row>
    <row r="2383" spans="6:7" x14ac:dyDescent="0.25">
      <c r="F2383" s="210"/>
      <c r="G2383" s="210"/>
    </row>
    <row r="2384" spans="6:7" x14ac:dyDescent="0.25">
      <c r="F2384" s="210"/>
      <c r="G2384" s="210"/>
    </row>
    <row r="2385" spans="6:7" x14ac:dyDescent="0.25">
      <c r="F2385" s="210"/>
      <c r="G2385" s="210"/>
    </row>
    <row r="2386" spans="6:7" x14ac:dyDescent="0.25">
      <c r="F2386" s="210"/>
      <c r="G2386" s="210"/>
    </row>
    <row r="2387" spans="6:7" x14ac:dyDescent="0.25">
      <c r="F2387" s="210"/>
      <c r="G2387" s="210"/>
    </row>
    <row r="2388" spans="6:7" x14ac:dyDescent="0.25">
      <c r="F2388" s="210"/>
      <c r="G2388" s="210"/>
    </row>
    <row r="2389" spans="6:7" x14ac:dyDescent="0.25">
      <c r="F2389" s="210"/>
      <c r="G2389" s="210"/>
    </row>
    <row r="2390" spans="6:7" x14ac:dyDescent="0.25">
      <c r="F2390" s="210"/>
      <c r="G2390" s="210"/>
    </row>
    <row r="2391" spans="6:7" x14ac:dyDescent="0.25">
      <c r="F2391" s="210"/>
      <c r="G2391" s="210"/>
    </row>
    <row r="2392" spans="6:7" x14ac:dyDescent="0.25">
      <c r="F2392" s="210"/>
      <c r="G2392" s="210"/>
    </row>
    <row r="2393" spans="6:7" x14ac:dyDescent="0.25">
      <c r="F2393" s="210"/>
      <c r="G2393" s="210"/>
    </row>
    <row r="2394" spans="6:7" x14ac:dyDescent="0.25">
      <c r="F2394" s="210"/>
      <c r="G2394" s="210"/>
    </row>
    <row r="2395" spans="6:7" x14ac:dyDescent="0.25">
      <c r="F2395" s="210"/>
      <c r="G2395" s="210"/>
    </row>
    <row r="2396" spans="6:7" x14ac:dyDescent="0.25">
      <c r="F2396" s="210"/>
      <c r="G2396" s="210"/>
    </row>
    <row r="2397" spans="6:7" x14ac:dyDescent="0.25">
      <c r="F2397" s="210"/>
      <c r="G2397" s="210"/>
    </row>
    <row r="2398" spans="6:7" x14ac:dyDescent="0.25">
      <c r="F2398" s="210"/>
      <c r="G2398" s="210"/>
    </row>
    <row r="2399" spans="6:7" x14ac:dyDescent="0.25">
      <c r="F2399" s="210"/>
      <c r="G2399" s="210"/>
    </row>
    <row r="2400" spans="6:7" x14ac:dyDescent="0.25">
      <c r="F2400" s="210"/>
      <c r="G2400" s="210"/>
    </row>
    <row r="2401" spans="6:7" x14ac:dyDescent="0.25">
      <c r="F2401" s="210"/>
      <c r="G2401" s="210"/>
    </row>
    <row r="2402" spans="6:7" x14ac:dyDescent="0.25">
      <c r="F2402" s="210"/>
      <c r="G2402" s="210"/>
    </row>
    <row r="2403" spans="6:7" x14ac:dyDescent="0.25">
      <c r="F2403" s="210"/>
      <c r="G2403" s="210"/>
    </row>
    <row r="2404" spans="6:7" x14ac:dyDescent="0.25">
      <c r="F2404" s="210"/>
      <c r="G2404" s="210"/>
    </row>
    <row r="2405" spans="6:7" x14ac:dyDescent="0.25">
      <c r="F2405" s="210"/>
      <c r="G2405" s="210"/>
    </row>
    <row r="2406" spans="6:7" x14ac:dyDescent="0.25">
      <c r="F2406" s="210"/>
      <c r="G2406" s="210"/>
    </row>
    <row r="2407" spans="6:7" x14ac:dyDescent="0.25">
      <c r="F2407" s="210"/>
      <c r="G2407" s="210"/>
    </row>
    <row r="2408" spans="6:7" x14ac:dyDescent="0.25">
      <c r="F2408" s="210"/>
      <c r="G2408" s="210"/>
    </row>
    <row r="2409" spans="6:7" x14ac:dyDescent="0.25">
      <c r="F2409" s="210"/>
      <c r="G2409" s="210"/>
    </row>
    <row r="2410" spans="6:7" x14ac:dyDescent="0.25">
      <c r="F2410" s="210"/>
      <c r="G2410" s="210"/>
    </row>
    <row r="2411" spans="6:7" x14ac:dyDescent="0.25">
      <c r="F2411" s="210"/>
      <c r="G2411" s="210"/>
    </row>
    <row r="2412" spans="6:7" x14ac:dyDescent="0.25">
      <c r="F2412" s="210"/>
      <c r="G2412" s="210"/>
    </row>
    <row r="2413" spans="6:7" x14ac:dyDescent="0.25">
      <c r="F2413" s="210"/>
      <c r="G2413" s="210"/>
    </row>
    <row r="2414" spans="6:7" x14ac:dyDescent="0.25">
      <c r="F2414" s="210"/>
      <c r="G2414" s="210"/>
    </row>
    <row r="2415" spans="6:7" x14ac:dyDescent="0.25">
      <c r="F2415" s="210"/>
      <c r="G2415" s="210"/>
    </row>
    <row r="2416" spans="6:7" x14ac:dyDescent="0.25">
      <c r="F2416" s="210"/>
      <c r="G2416" s="210"/>
    </row>
    <row r="2417" spans="6:7" x14ac:dyDescent="0.25">
      <c r="F2417" s="210"/>
      <c r="G2417" s="210"/>
    </row>
    <row r="2418" spans="6:7" x14ac:dyDescent="0.25">
      <c r="F2418" s="210"/>
      <c r="G2418" s="210"/>
    </row>
    <row r="2419" spans="6:7" x14ac:dyDescent="0.25">
      <c r="F2419" s="210"/>
      <c r="G2419" s="210"/>
    </row>
    <row r="2420" spans="6:7" x14ac:dyDescent="0.25">
      <c r="F2420" s="210"/>
      <c r="G2420" s="210"/>
    </row>
    <row r="2421" spans="6:7" x14ac:dyDescent="0.25">
      <c r="F2421" s="210"/>
      <c r="G2421" s="210"/>
    </row>
    <row r="2422" spans="6:7" x14ac:dyDescent="0.25">
      <c r="F2422" s="210"/>
      <c r="G2422" s="210"/>
    </row>
    <row r="2423" spans="6:7" x14ac:dyDescent="0.25">
      <c r="F2423" s="210"/>
      <c r="G2423" s="210"/>
    </row>
    <row r="2424" spans="6:7" x14ac:dyDescent="0.25">
      <c r="F2424" s="210"/>
      <c r="G2424" s="210"/>
    </row>
    <row r="2425" spans="6:7" x14ac:dyDescent="0.25">
      <c r="F2425" s="210"/>
      <c r="G2425" s="210"/>
    </row>
    <row r="2426" spans="6:7" x14ac:dyDescent="0.25">
      <c r="F2426" s="210"/>
      <c r="G2426" s="210"/>
    </row>
    <row r="2427" spans="6:7" x14ac:dyDescent="0.25">
      <c r="F2427" s="210"/>
      <c r="G2427" s="210"/>
    </row>
    <row r="2428" spans="6:7" x14ac:dyDescent="0.25">
      <c r="F2428" s="210"/>
      <c r="G2428" s="210"/>
    </row>
    <row r="2429" spans="6:7" x14ac:dyDescent="0.25">
      <c r="F2429" s="210"/>
      <c r="G2429" s="210"/>
    </row>
    <row r="2430" spans="6:7" x14ac:dyDescent="0.25">
      <c r="F2430" s="210"/>
      <c r="G2430" s="210"/>
    </row>
    <row r="2431" spans="6:7" x14ac:dyDescent="0.25">
      <c r="F2431" s="210"/>
      <c r="G2431" s="210"/>
    </row>
    <row r="2432" spans="6:7" x14ac:dyDescent="0.25">
      <c r="F2432" s="210"/>
      <c r="G2432" s="210"/>
    </row>
    <row r="2433" spans="6:7" x14ac:dyDescent="0.25">
      <c r="F2433" s="210"/>
      <c r="G2433" s="210"/>
    </row>
    <row r="2434" spans="6:7" x14ac:dyDescent="0.25">
      <c r="F2434" s="210"/>
      <c r="G2434" s="210"/>
    </row>
    <row r="2435" spans="6:7" x14ac:dyDescent="0.25">
      <c r="F2435" s="210"/>
      <c r="G2435" s="210"/>
    </row>
    <row r="2436" spans="6:7" x14ac:dyDescent="0.25">
      <c r="F2436" s="210"/>
      <c r="G2436" s="210"/>
    </row>
    <row r="2437" spans="6:7" x14ac:dyDescent="0.25">
      <c r="F2437" s="210"/>
      <c r="G2437" s="210"/>
    </row>
    <row r="2438" spans="6:7" x14ac:dyDescent="0.25">
      <c r="F2438" s="210"/>
      <c r="G2438" s="210"/>
    </row>
    <row r="2439" spans="6:7" x14ac:dyDescent="0.25">
      <c r="F2439" s="210"/>
      <c r="G2439" s="210"/>
    </row>
    <row r="2440" spans="6:7" x14ac:dyDescent="0.25">
      <c r="F2440" s="210"/>
      <c r="G2440" s="210"/>
    </row>
    <row r="2441" spans="6:7" x14ac:dyDescent="0.25">
      <c r="F2441" s="210"/>
      <c r="G2441" s="210"/>
    </row>
    <row r="2442" spans="6:7" x14ac:dyDescent="0.25">
      <c r="F2442" s="210"/>
      <c r="G2442" s="210"/>
    </row>
    <row r="2443" spans="6:7" x14ac:dyDescent="0.25">
      <c r="F2443" s="210"/>
      <c r="G2443" s="210"/>
    </row>
    <row r="2444" spans="6:7" x14ac:dyDescent="0.25">
      <c r="F2444" s="210"/>
      <c r="G2444" s="210"/>
    </row>
    <row r="2445" spans="6:7" x14ac:dyDescent="0.25">
      <c r="F2445" s="210"/>
      <c r="G2445" s="210"/>
    </row>
    <row r="2446" spans="6:7" x14ac:dyDescent="0.25">
      <c r="F2446" s="210"/>
      <c r="G2446" s="210"/>
    </row>
    <row r="2447" spans="6:7" x14ac:dyDescent="0.25">
      <c r="F2447" s="210"/>
      <c r="G2447" s="210"/>
    </row>
    <row r="2448" spans="6:7" x14ac:dyDescent="0.25">
      <c r="F2448" s="210"/>
      <c r="G2448" s="210"/>
    </row>
    <row r="2449" spans="6:7" x14ac:dyDescent="0.25">
      <c r="F2449" s="210"/>
      <c r="G2449" s="210"/>
    </row>
    <row r="2450" spans="6:7" x14ac:dyDescent="0.25">
      <c r="F2450" s="210"/>
      <c r="G2450" s="210"/>
    </row>
    <row r="2451" spans="6:7" x14ac:dyDescent="0.25">
      <c r="F2451" s="210"/>
      <c r="G2451" s="210"/>
    </row>
    <row r="2452" spans="6:7" x14ac:dyDescent="0.25">
      <c r="F2452" s="210"/>
      <c r="G2452" s="210"/>
    </row>
    <row r="2453" spans="6:7" x14ac:dyDescent="0.25">
      <c r="F2453" s="210"/>
      <c r="G2453" s="210"/>
    </row>
    <row r="2454" spans="6:7" x14ac:dyDescent="0.25">
      <c r="F2454" s="210"/>
      <c r="G2454" s="210"/>
    </row>
    <row r="2455" spans="6:7" x14ac:dyDescent="0.25">
      <c r="F2455" s="210"/>
      <c r="G2455" s="210"/>
    </row>
    <row r="2456" spans="6:7" x14ac:dyDescent="0.25">
      <c r="F2456" s="210"/>
      <c r="G2456" s="210"/>
    </row>
    <row r="2457" spans="6:7" x14ac:dyDescent="0.25">
      <c r="F2457" s="210"/>
      <c r="G2457" s="210"/>
    </row>
    <row r="2458" spans="6:7" x14ac:dyDescent="0.25">
      <c r="F2458" s="210"/>
      <c r="G2458" s="210"/>
    </row>
    <row r="2459" spans="6:7" x14ac:dyDescent="0.25">
      <c r="F2459" s="210"/>
      <c r="G2459" s="210"/>
    </row>
    <row r="2460" spans="6:7" x14ac:dyDescent="0.25">
      <c r="F2460" s="210"/>
      <c r="G2460" s="210"/>
    </row>
    <row r="2461" spans="6:7" x14ac:dyDescent="0.25">
      <c r="F2461" s="210"/>
      <c r="G2461" s="210"/>
    </row>
    <row r="2462" spans="6:7" x14ac:dyDescent="0.25">
      <c r="F2462" s="210"/>
      <c r="G2462" s="210"/>
    </row>
    <row r="2463" spans="6:7" x14ac:dyDescent="0.25">
      <c r="F2463" s="210"/>
      <c r="G2463" s="210"/>
    </row>
    <row r="2464" spans="6:7" x14ac:dyDescent="0.25">
      <c r="F2464" s="210"/>
      <c r="G2464" s="210"/>
    </row>
    <row r="2465" spans="6:7" x14ac:dyDescent="0.25">
      <c r="F2465" s="210"/>
      <c r="G2465" s="210"/>
    </row>
    <row r="2466" spans="6:7" x14ac:dyDescent="0.25">
      <c r="F2466" s="210"/>
      <c r="G2466" s="210"/>
    </row>
    <row r="2467" spans="6:7" x14ac:dyDescent="0.25">
      <c r="F2467" s="210"/>
      <c r="G2467" s="210"/>
    </row>
    <row r="2468" spans="6:7" x14ac:dyDescent="0.25">
      <c r="F2468" s="210"/>
      <c r="G2468" s="210"/>
    </row>
    <row r="2469" spans="6:7" x14ac:dyDescent="0.25">
      <c r="F2469" s="210"/>
      <c r="G2469" s="210"/>
    </row>
    <row r="2470" spans="6:7" x14ac:dyDescent="0.25">
      <c r="F2470" s="210"/>
      <c r="G2470" s="210"/>
    </row>
    <row r="2471" spans="6:7" x14ac:dyDescent="0.25">
      <c r="F2471" s="210"/>
      <c r="G2471" s="210"/>
    </row>
    <row r="2472" spans="6:7" x14ac:dyDescent="0.25">
      <c r="F2472" s="210"/>
      <c r="G2472" s="210"/>
    </row>
    <row r="2473" spans="6:7" x14ac:dyDescent="0.25">
      <c r="F2473" s="210"/>
      <c r="G2473" s="210"/>
    </row>
    <row r="2474" spans="6:7" x14ac:dyDescent="0.25">
      <c r="F2474" s="210"/>
      <c r="G2474" s="210"/>
    </row>
    <row r="2475" spans="6:7" x14ac:dyDescent="0.25">
      <c r="F2475" s="210"/>
      <c r="G2475" s="210"/>
    </row>
    <row r="2476" spans="6:7" x14ac:dyDescent="0.25">
      <c r="F2476" s="210"/>
      <c r="G2476" s="210"/>
    </row>
    <row r="2477" spans="6:7" x14ac:dyDescent="0.25">
      <c r="F2477" s="210"/>
      <c r="G2477" s="210"/>
    </row>
    <row r="2478" spans="6:7" x14ac:dyDescent="0.25">
      <c r="F2478" s="210"/>
      <c r="G2478" s="210"/>
    </row>
    <row r="2479" spans="6:7" x14ac:dyDescent="0.25">
      <c r="F2479" s="210"/>
      <c r="G2479" s="210"/>
    </row>
    <row r="2480" spans="6:7" x14ac:dyDescent="0.25">
      <c r="F2480" s="210"/>
      <c r="G2480" s="210"/>
    </row>
    <row r="2481" spans="6:7" x14ac:dyDescent="0.25">
      <c r="F2481" s="210"/>
      <c r="G2481" s="210"/>
    </row>
    <row r="2482" spans="6:7" x14ac:dyDescent="0.25">
      <c r="F2482" s="210"/>
      <c r="G2482" s="210"/>
    </row>
    <row r="2483" spans="6:7" x14ac:dyDescent="0.25">
      <c r="F2483" s="210"/>
      <c r="G2483" s="210"/>
    </row>
    <row r="2484" spans="6:7" x14ac:dyDescent="0.25">
      <c r="F2484" s="210"/>
      <c r="G2484" s="210"/>
    </row>
    <row r="2485" spans="6:7" x14ac:dyDescent="0.25">
      <c r="F2485" s="210"/>
      <c r="G2485" s="210"/>
    </row>
    <row r="2486" spans="6:7" x14ac:dyDescent="0.25">
      <c r="F2486" s="210"/>
      <c r="G2486" s="210"/>
    </row>
    <row r="2487" spans="6:7" x14ac:dyDescent="0.25">
      <c r="F2487" s="210"/>
      <c r="G2487" s="210"/>
    </row>
    <row r="2488" spans="6:7" x14ac:dyDescent="0.25">
      <c r="F2488" s="210"/>
      <c r="G2488" s="210"/>
    </row>
    <row r="2489" spans="6:7" x14ac:dyDescent="0.25">
      <c r="F2489" s="210"/>
      <c r="G2489" s="210"/>
    </row>
    <row r="2490" spans="6:7" x14ac:dyDescent="0.25">
      <c r="F2490" s="210"/>
      <c r="G2490" s="210"/>
    </row>
    <row r="2491" spans="6:7" x14ac:dyDescent="0.25">
      <c r="F2491" s="210"/>
      <c r="G2491" s="210"/>
    </row>
    <row r="2492" spans="6:7" x14ac:dyDescent="0.25">
      <c r="F2492" s="210"/>
      <c r="G2492" s="210"/>
    </row>
    <row r="2493" spans="6:7" x14ac:dyDescent="0.25">
      <c r="F2493" s="210"/>
      <c r="G2493" s="210"/>
    </row>
    <row r="2494" spans="6:7" x14ac:dyDescent="0.25">
      <c r="F2494" s="210"/>
      <c r="G2494" s="210"/>
    </row>
    <row r="2495" spans="6:7" x14ac:dyDescent="0.25">
      <c r="F2495" s="210"/>
      <c r="G2495" s="210"/>
    </row>
    <row r="2496" spans="6:7" x14ac:dyDescent="0.25">
      <c r="F2496" s="210"/>
      <c r="G2496" s="210"/>
    </row>
    <row r="2497" spans="6:7" x14ac:dyDescent="0.25">
      <c r="F2497" s="210"/>
      <c r="G2497" s="210"/>
    </row>
    <row r="2498" spans="6:7" x14ac:dyDescent="0.25">
      <c r="F2498" s="210"/>
      <c r="G2498" s="210"/>
    </row>
    <row r="2499" spans="6:7" x14ac:dyDescent="0.25">
      <c r="F2499" s="210"/>
      <c r="G2499" s="210"/>
    </row>
    <row r="2500" spans="6:7" x14ac:dyDescent="0.25">
      <c r="F2500" s="210"/>
      <c r="G2500" s="210"/>
    </row>
    <row r="2501" spans="6:7" x14ac:dyDescent="0.25">
      <c r="F2501" s="210"/>
      <c r="G2501" s="210"/>
    </row>
    <row r="2502" spans="6:7" x14ac:dyDescent="0.25">
      <c r="F2502" s="210"/>
      <c r="G2502" s="210"/>
    </row>
    <row r="2503" spans="6:7" x14ac:dyDescent="0.25">
      <c r="F2503" s="210"/>
      <c r="G2503" s="210"/>
    </row>
    <row r="2504" spans="6:7" x14ac:dyDescent="0.25">
      <c r="F2504" s="210"/>
      <c r="G2504" s="210"/>
    </row>
    <row r="2505" spans="6:7" x14ac:dyDescent="0.25">
      <c r="F2505" s="210"/>
      <c r="G2505" s="210"/>
    </row>
    <row r="2506" spans="6:7" x14ac:dyDescent="0.25">
      <c r="F2506" s="210"/>
      <c r="G2506" s="210"/>
    </row>
    <row r="2507" spans="6:7" x14ac:dyDescent="0.25">
      <c r="F2507" s="210"/>
      <c r="G2507" s="210"/>
    </row>
    <row r="2508" spans="6:7" x14ac:dyDescent="0.25">
      <c r="F2508" s="210"/>
      <c r="G2508" s="210"/>
    </row>
    <row r="2509" spans="6:7" x14ac:dyDescent="0.25">
      <c r="F2509" s="210"/>
      <c r="G2509" s="210"/>
    </row>
    <row r="2510" spans="6:7" x14ac:dyDescent="0.25">
      <c r="F2510" s="210"/>
      <c r="G2510" s="210"/>
    </row>
    <row r="2511" spans="6:7" x14ac:dyDescent="0.25">
      <c r="F2511" s="210"/>
      <c r="G2511" s="210"/>
    </row>
    <row r="2512" spans="6:7" x14ac:dyDescent="0.25">
      <c r="F2512" s="210"/>
      <c r="G2512" s="210"/>
    </row>
    <row r="2513" spans="6:7" x14ac:dyDescent="0.25">
      <c r="F2513" s="210"/>
      <c r="G2513" s="210"/>
    </row>
    <row r="2514" spans="6:7" x14ac:dyDescent="0.25">
      <c r="F2514" s="210"/>
      <c r="G2514" s="210"/>
    </row>
    <row r="2515" spans="6:7" x14ac:dyDescent="0.25">
      <c r="F2515" s="210"/>
      <c r="G2515" s="210"/>
    </row>
    <row r="2516" spans="6:7" x14ac:dyDescent="0.25">
      <c r="F2516" s="210"/>
      <c r="G2516" s="210"/>
    </row>
    <row r="2517" spans="6:7" x14ac:dyDescent="0.25">
      <c r="F2517" s="210"/>
      <c r="G2517" s="210"/>
    </row>
    <row r="2518" spans="6:7" x14ac:dyDescent="0.25">
      <c r="F2518" s="210"/>
      <c r="G2518" s="210"/>
    </row>
    <row r="2519" spans="6:7" x14ac:dyDescent="0.25">
      <c r="F2519" s="210"/>
      <c r="G2519" s="210"/>
    </row>
    <row r="2520" spans="6:7" x14ac:dyDescent="0.25">
      <c r="F2520" s="210"/>
      <c r="G2520" s="210"/>
    </row>
    <row r="2521" spans="6:7" x14ac:dyDescent="0.25">
      <c r="F2521" s="210"/>
      <c r="G2521" s="210"/>
    </row>
    <row r="2522" spans="6:7" x14ac:dyDescent="0.25">
      <c r="F2522" s="210"/>
      <c r="G2522" s="210"/>
    </row>
    <row r="2523" spans="6:7" x14ac:dyDescent="0.25">
      <c r="F2523" s="210"/>
      <c r="G2523" s="210"/>
    </row>
    <row r="2524" spans="6:7" x14ac:dyDescent="0.25">
      <c r="F2524" s="210"/>
      <c r="G2524" s="210"/>
    </row>
    <row r="2525" spans="6:7" x14ac:dyDescent="0.25">
      <c r="F2525" s="210"/>
      <c r="G2525" s="210"/>
    </row>
    <row r="2526" spans="6:7" x14ac:dyDescent="0.25">
      <c r="F2526" s="210"/>
      <c r="G2526" s="210"/>
    </row>
    <row r="2527" spans="6:7" x14ac:dyDescent="0.25">
      <c r="F2527" s="210"/>
      <c r="G2527" s="210"/>
    </row>
    <row r="2528" spans="6:7" x14ac:dyDescent="0.25">
      <c r="F2528" s="210"/>
      <c r="G2528" s="210"/>
    </row>
    <row r="2529" spans="6:7" x14ac:dyDescent="0.25">
      <c r="F2529" s="210"/>
      <c r="G2529" s="210"/>
    </row>
    <row r="2530" spans="6:7" x14ac:dyDescent="0.25">
      <c r="F2530" s="210"/>
      <c r="G2530" s="210"/>
    </row>
    <row r="2531" spans="6:7" x14ac:dyDescent="0.25">
      <c r="F2531" s="210"/>
      <c r="G2531" s="210"/>
    </row>
    <row r="2532" spans="6:7" x14ac:dyDescent="0.25">
      <c r="F2532" s="210"/>
      <c r="G2532" s="210"/>
    </row>
    <row r="2533" spans="6:7" x14ac:dyDescent="0.25">
      <c r="F2533" s="210"/>
      <c r="G2533" s="210"/>
    </row>
    <row r="2534" spans="6:7" x14ac:dyDescent="0.25">
      <c r="F2534" s="210"/>
      <c r="G2534" s="210"/>
    </row>
    <row r="2535" spans="6:7" x14ac:dyDescent="0.25">
      <c r="F2535" s="210"/>
      <c r="G2535" s="210"/>
    </row>
    <row r="2536" spans="6:7" x14ac:dyDescent="0.25">
      <c r="F2536" s="210"/>
      <c r="G2536" s="210"/>
    </row>
    <row r="2537" spans="6:7" x14ac:dyDescent="0.25">
      <c r="F2537" s="210"/>
      <c r="G2537" s="210"/>
    </row>
    <row r="2538" spans="6:7" x14ac:dyDescent="0.25">
      <c r="F2538" s="210"/>
      <c r="G2538" s="210"/>
    </row>
    <row r="2539" spans="6:7" x14ac:dyDescent="0.25">
      <c r="F2539" s="210"/>
      <c r="G2539" s="210"/>
    </row>
    <row r="2540" spans="6:7" x14ac:dyDescent="0.25">
      <c r="F2540" s="210"/>
      <c r="G2540" s="210"/>
    </row>
    <row r="2541" spans="6:7" x14ac:dyDescent="0.25">
      <c r="F2541" s="210"/>
      <c r="G2541" s="210"/>
    </row>
    <row r="2542" spans="6:7" x14ac:dyDescent="0.25">
      <c r="F2542" s="210"/>
      <c r="G2542" s="210"/>
    </row>
    <row r="2543" spans="6:7" x14ac:dyDescent="0.25">
      <c r="F2543" s="210"/>
      <c r="G2543" s="210"/>
    </row>
    <row r="2544" spans="6:7" x14ac:dyDescent="0.25">
      <c r="F2544" s="210"/>
      <c r="G2544" s="210"/>
    </row>
    <row r="2545" spans="6:7" x14ac:dyDescent="0.25">
      <c r="F2545" s="210"/>
      <c r="G2545" s="210"/>
    </row>
    <row r="2546" spans="6:7" x14ac:dyDescent="0.25">
      <c r="F2546" s="210"/>
      <c r="G2546" s="210"/>
    </row>
    <row r="2547" spans="6:7" x14ac:dyDescent="0.25">
      <c r="F2547" s="210"/>
      <c r="G2547" s="210"/>
    </row>
    <row r="2548" spans="6:7" x14ac:dyDescent="0.25">
      <c r="F2548" s="210"/>
      <c r="G2548" s="210"/>
    </row>
    <row r="2549" spans="6:7" x14ac:dyDescent="0.25">
      <c r="F2549" s="210"/>
      <c r="G2549" s="210"/>
    </row>
    <row r="2550" spans="6:7" x14ac:dyDescent="0.25">
      <c r="F2550" s="210"/>
      <c r="G2550" s="210"/>
    </row>
    <row r="2551" spans="6:7" x14ac:dyDescent="0.25">
      <c r="F2551" s="210"/>
      <c r="G2551" s="210"/>
    </row>
    <row r="2552" spans="6:7" x14ac:dyDescent="0.25">
      <c r="F2552" s="210"/>
      <c r="G2552" s="210"/>
    </row>
    <row r="2553" spans="6:7" x14ac:dyDescent="0.25">
      <c r="F2553" s="210"/>
      <c r="G2553" s="210"/>
    </row>
    <row r="2554" spans="6:7" x14ac:dyDescent="0.25">
      <c r="F2554" s="210"/>
      <c r="G2554" s="210"/>
    </row>
    <row r="2555" spans="6:7" x14ac:dyDescent="0.25">
      <c r="F2555" s="210"/>
      <c r="G2555" s="210"/>
    </row>
    <row r="2556" spans="6:7" x14ac:dyDescent="0.25">
      <c r="F2556" s="210"/>
      <c r="G2556" s="210"/>
    </row>
    <row r="2557" spans="6:7" x14ac:dyDescent="0.25">
      <c r="F2557" s="210"/>
      <c r="G2557" s="210"/>
    </row>
    <row r="2558" spans="6:7" x14ac:dyDescent="0.25">
      <c r="F2558" s="210"/>
      <c r="G2558" s="210"/>
    </row>
    <row r="2559" spans="6:7" x14ac:dyDescent="0.25">
      <c r="F2559" s="210"/>
      <c r="G2559" s="210"/>
    </row>
    <row r="2560" spans="6:7" x14ac:dyDescent="0.25">
      <c r="F2560" s="210"/>
      <c r="G2560" s="210"/>
    </row>
    <row r="2561" spans="6:7" x14ac:dyDescent="0.25">
      <c r="F2561" s="210"/>
      <c r="G2561" s="210"/>
    </row>
    <row r="2562" spans="6:7" x14ac:dyDescent="0.25">
      <c r="F2562" s="210"/>
      <c r="G2562" s="210"/>
    </row>
    <row r="2563" spans="6:7" x14ac:dyDescent="0.25">
      <c r="F2563" s="210"/>
      <c r="G2563" s="210"/>
    </row>
    <row r="2564" spans="6:7" x14ac:dyDescent="0.25">
      <c r="F2564" s="210"/>
      <c r="G2564" s="210"/>
    </row>
    <row r="2565" spans="6:7" x14ac:dyDescent="0.25">
      <c r="F2565" s="210"/>
      <c r="G2565" s="210"/>
    </row>
    <row r="2566" spans="6:7" x14ac:dyDescent="0.25">
      <c r="F2566" s="210"/>
      <c r="G2566" s="210"/>
    </row>
    <row r="2567" spans="6:7" x14ac:dyDescent="0.25">
      <c r="F2567" s="210"/>
      <c r="G2567" s="210"/>
    </row>
    <row r="2568" spans="6:7" x14ac:dyDescent="0.25">
      <c r="F2568" s="210"/>
      <c r="G2568" s="210"/>
    </row>
    <row r="2569" spans="6:7" x14ac:dyDescent="0.25">
      <c r="F2569" s="210"/>
      <c r="G2569" s="210"/>
    </row>
    <row r="2570" spans="6:7" x14ac:dyDescent="0.25">
      <c r="F2570" s="210"/>
      <c r="G2570" s="210"/>
    </row>
    <row r="2571" spans="6:7" x14ac:dyDescent="0.25">
      <c r="F2571" s="210"/>
      <c r="G2571" s="210"/>
    </row>
    <row r="2572" spans="6:7" x14ac:dyDescent="0.25">
      <c r="F2572" s="210"/>
      <c r="G2572" s="210"/>
    </row>
    <row r="2573" spans="6:7" x14ac:dyDescent="0.25">
      <c r="F2573" s="210"/>
      <c r="G2573" s="210"/>
    </row>
    <row r="2574" spans="6:7" x14ac:dyDescent="0.25">
      <c r="F2574" s="210"/>
      <c r="G2574" s="210"/>
    </row>
    <row r="2575" spans="6:7" x14ac:dyDescent="0.25">
      <c r="F2575" s="210"/>
      <c r="G2575" s="210"/>
    </row>
    <row r="2576" spans="6:7" x14ac:dyDescent="0.25">
      <c r="F2576" s="210"/>
      <c r="G2576" s="210"/>
    </row>
    <row r="2577" spans="6:7" x14ac:dyDescent="0.25">
      <c r="F2577" s="210"/>
      <c r="G2577" s="210"/>
    </row>
    <row r="2578" spans="6:7" x14ac:dyDescent="0.25">
      <c r="F2578" s="210"/>
      <c r="G2578" s="210"/>
    </row>
    <row r="2579" spans="6:7" x14ac:dyDescent="0.25">
      <c r="F2579" s="210"/>
      <c r="G2579" s="210"/>
    </row>
    <row r="2580" spans="6:7" x14ac:dyDescent="0.25">
      <c r="F2580" s="210"/>
      <c r="G2580" s="210"/>
    </row>
    <row r="2581" spans="6:7" x14ac:dyDescent="0.25">
      <c r="F2581" s="210"/>
      <c r="G2581" s="210"/>
    </row>
    <row r="2582" spans="6:7" x14ac:dyDescent="0.25">
      <c r="F2582" s="210"/>
      <c r="G2582" s="210"/>
    </row>
    <row r="2583" spans="6:7" x14ac:dyDescent="0.25">
      <c r="F2583" s="210"/>
      <c r="G2583" s="210"/>
    </row>
    <row r="2584" spans="6:7" x14ac:dyDescent="0.25">
      <c r="F2584" s="210"/>
      <c r="G2584" s="210"/>
    </row>
    <row r="2585" spans="6:7" x14ac:dyDescent="0.25">
      <c r="F2585" s="210"/>
      <c r="G2585" s="210"/>
    </row>
    <row r="2586" spans="6:7" x14ac:dyDescent="0.25">
      <c r="F2586" s="210"/>
      <c r="G2586" s="210"/>
    </row>
    <row r="2587" spans="6:7" x14ac:dyDescent="0.25">
      <c r="F2587" s="210"/>
      <c r="G2587" s="210"/>
    </row>
    <row r="2588" spans="6:7" x14ac:dyDescent="0.25">
      <c r="F2588" s="210"/>
      <c r="G2588" s="210"/>
    </row>
    <row r="2589" spans="6:7" x14ac:dyDescent="0.25">
      <c r="F2589" s="210"/>
      <c r="G2589" s="210"/>
    </row>
    <row r="2590" spans="6:7" x14ac:dyDescent="0.25">
      <c r="F2590" s="210"/>
      <c r="G2590" s="210"/>
    </row>
    <row r="2591" spans="6:7" x14ac:dyDescent="0.25">
      <c r="F2591" s="210"/>
      <c r="G2591" s="210"/>
    </row>
    <row r="2592" spans="6:7" x14ac:dyDescent="0.25">
      <c r="F2592" s="210"/>
      <c r="G2592" s="210"/>
    </row>
    <row r="2593" spans="6:7" x14ac:dyDescent="0.25">
      <c r="F2593" s="210"/>
      <c r="G2593" s="210"/>
    </row>
    <row r="2594" spans="6:7" x14ac:dyDescent="0.25">
      <c r="F2594" s="210"/>
      <c r="G2594" s="210"/>
    </row>
    <row r="2595" spans="6:7" x14ac:dyDescent="0.25">
      <c r="F2595" s="210"/>
      <c r="G2595" s="210"/>
    </row>
    <row r="2596" spans="6:7" x14ac:dyDescent="0.25">
      <c r="F2596" s="210"/>
      <c r="G2596" s="210"/>
    </row>
    <row r="2597" spans="6:7" x14ac:dyDescent="0.25">
      <c r="F2597" s="210"/>
      <c r="G2597" s="210"/>
    </row>
    <row r="2598" spans="6:7" x14ac:dyDescent="0.25">
      <c r="F2598" s="210"/>
      <c r="G2598" s="210"/>
    </row>
    <row r="2599" spans="6:7" x14ac:dyDescent="0.25">
      <c r="F2599" s="210"/>
      <c r="G2599" s="210"/>
    </row>
    <row r="2600" spans="6:7" x14ac:dyDescent="0.25">
      <c r="F2600" s="210"/>
      <c r="G2600" s="210"/>
    </row>
    <row r="2601" spans="6:7" x14ac:dyDescent="0.25">
      <c r="F2601" s="210"/>
      <c r="G2601" s="210"/>
    </row>
    <row r="2602" spans="6:7" x14ac:dyDescent="0.25">
      <c r="F2602" s="210"/>
      <c r="G2602" s="210"/>
    </row>
    <row r="2603" spans="6:7" x14ac:dyDescent="0.25">
      <c r="F2603" s="210"/>
      <c r="G2603" s="210"/>
    </row>
    <row r="2604" spans="6:7" x14ac:dyDescent="0.25">
      <c r="F2604" s="210"/>
      <c r="G2604" s="210"/>
    </row>
    <row r="2605" spans="6:7" x14ac:dyDescent="0.25">
      <c r="F2605" s="210"/>
      <c r="G2605" s="210"/>
    </row>
    <row r="2606" spans="6:7" x14ac:dyDescent="0.25">
      <c r="F2606" s="210"/>
      <c r="G2606" s="210"/>
    </row>
    <row r="2607" spans="6:7" x14ac:dyDescent="0.25">
      <c r="F2607" s="210"/>
      <c r="G2607" s="210"/>
    </row>
    <row r="2608" spans="6:7" x14ac:dyDescent="0.25">
      <c r="F2608" s="210"/>
      <c r="G2608" s="210"/>
    </row>
    <row r="2609" spans="6:7" x14ac:dyDescent="0.25">
      <c r="F2609" s="210"/>
      <c r="G2609" s="210"/>
    </row>
    <row r="2610" spans="6:7" x14ac:dyDescent="0.25">
      <c r="F2610" s="210"/>
      <c r="G2610" s="210"/>
    </row>
    <row r="2611" spans="6:7" x14ac:dyDescent="0.25">
      <c r="F2611" s="210"/>
      <c r="G2611" s="210"/>
    </row>
    <row r="2612" spans="6:7" x14ac:dyDescent="0.25">
      <c r="F2612" s="210"/>
      <c r="G2612" s="210"/>
    </row>
    <row r="2613" spans="6:7" x14ac:dyDescent="0.25">
      <c r="F2613" s="210"/>
      <c r="G2613" s="210"/>
    </row>
    <row r="2614" spans="6:7" x14ac:dyDescent="0.25">
      <c r="F2614" s="210"/>
      <c r="G2614" s="210"/>
    </row>
    <row r="2615" spans="6:7" x14ac:dyDescent="0.25">
      <c r="F2615" s="210"/>
      <c r="G2615" s="210"/>
    </row>
    <row r="2616" spans="6:7" x14ac:dyDescent="0.25">
      <c r="F2616" s="210"/>
      <c r="G2616" s="210"/>
    </row>
    <row r="2617" spans="6:7" x14ac:dyDescent="0.25">
      <c r="F2617" s="210"/>
      <c r="G2617" s="210"/>
    </row>
    <row r="2618" spans="6:7" x14ac:dyDescent="0.25">
      <c r="F2618" s="210"/>
      <c r="G2618" s="210"/>
    </row>
    <row r="2619" spans="6:7" x14ac:dyDescent="0.25">
      <c r="F2619" s="210"/>
      <c r="G2619" s="210"/>
    </row>
    <row r="2620" spans="6:7" x14ac:dyDescent="0.25">
      <c r="F2620" s="210"/>
      <c r="G2620" s="210"/>
    </row>
    <row r="2621" spans="6:7" x14ac:dyDescent="0.25">
      <c r="F2621" s="210"/>
      <c r="G2621" s="210"/>
    </row>
    <row r="2622" spans="6:7" x14ac:dyDescent="0.25">
      <c r="F2622" s="210"/>
      <c r="G2622" s="210"/>
    </row>
    <row r="2623" spans="6:7" x14ac:dyDescent="0.25">
      <c r="F2623" s="210"/>
      <c r="G2623" s="210"/>
    </row>
    <row r="2624" spans="6:7" x14ac:dyDescent="0.25">
      <c r="F2624" s="210"/>
      <c r="G2624" s="210"/>
    </row>
    <row r="2625" spans="6:7" x14ac:dyDescent="0.25">
      <c r="F2625" s="210"/>
      <c r="G2625" s="210"/>
    </row>
    <row r="2626" spans="6:7" x14ac:dyDescent="0.25">
      <c r="F2626" s="210"/>
      <c r="G2626" s="210"/>
    </row>
    <row r="2627" spans="6:7" x14ac:dyDescent="0.25">
      <c r="F2627" s="210"/>
      <c r="G2627" s="210"/>
    </row>
    <row r="2628" spans="6:7" x14ac:dyDescent="0.25">
      <c r="F2628" s="210"/>
      <c r="G2628" s="210"/>
    </row>
    <row r="2629" spans="6:7" x14ac:dyDescent="0.25">
      <c r="F2629" s="210"/>
      <c r="G2629" s="210"/>
    </row>
    <row r="2630" spans="6:7" x14ac:dyDescent="0.25">
      <c r="F2630" s="210"/>
      <c r="G2630" s="210"/>
    </row>
    <row r="2631" spans="6:7" x14ac:dyDescent="0.25">
      <c r="F2631" s="210"/>
      <c r="G2631" s="210"/>
    </row>
    <row r="2632" spans="6:7" x14ac:dyDescent="0.25">
      <c r="F2632" s="210"/>
      <c r="G2632" s="210"/>
    </row>
    <row r="2633" spans="6:7" x14ac:dyDescent="0.25">
      <c r="F2633" s="210"/>
      <c r="G2633" s="210"/>
    </row>
    <row r="2634" spans="6:7" x14ac:dyDescent="0.25">
      <c r="F2634" s="210"/>
      <c r="G2634" s="210"/>
    </row>
    <row r="2635" spans="6:7" x14ac:dyDescent="0.25">
      <c r="F2635" s="210"/>
      <c r="G2635" s="210"/>
    </row>
    <row r="2636" spans="6:7" x14ac:dyDescent="0.25">
      <c r="F2636" s="210"/>
      <c r="G2636" s="210"/>
    </row>
    <row r="2637" spans="6:7" x14ac:dyDescent="0.25">
      <c r="F2637" s="210"/>
      <c r="G2637" s="210"/>
    </row>
    <row r="2638" spans="6:7" x14ac:dyDescent="0.25">
      <c r="F2638" s="210"/>
      <c r="G2638" s="210"/>
    </row>
    <row r="2639" spans="6:7" x14ac:dyDescent="0.25">
      <c r="F2639" s="210"/>
      <c r="G2639" s="210"/>
    </row>
    <row r="2640" spans="6:7" x14ac:dyDescent="0.25">
      <c r="F2640" s="210"/>
      <c r="G2640" s="210"/>
    </row>
    <row r="2641" spans="6:7" x14ac:dyDescent="0.25">
      <c r="F2641" s="210"/>
      <c r="G2641" s="210"/>
    </row>
    <row r="2642" spans="6:7" x14ac:dyDescent="0.25">
      <c r="F2642" s="210"/>
      <c r="G2642" s="210"/>
    </row>
    <row r="2643" spans="6:7" x14ac:dyDescent="0.25">
      <c r="F2643" s="210"/>
      <c r="G2643" s="210"/>
    </row>
    <row r="2644" spans="6:7" x14ac:dyDescent="0.25">
      <c r="F2644" s="210"/>
      <c r="G2644" s="210"/>
    </row>
    <row r="2645" spans="6:7" x14ac:dyDescent="0.25">
      <c r="F2645" s="210"/>
      <c r="G2645" s="210"/>
    </row>
    <row r="2646" spans="6:7" x14ac:dyDescent="0.25">
      <c r="F2646" s="210"/>
      <c r="G2646" s="210"/>
    </row>
    <row r="2647" spans="6:7" x14ac:dyDescent="0.25">
      <c r="F2647" s="210"/>
      <c r="G2647" s="210"/>
    </row>
    <row r="2648" spans="6:7" x14ac:dyDescent="0.25">
      <c r="F2648" s="210"/>
      <c r="G2648" s="210"/>
    </row>
    <row r="2649" spans="6:7" x14ac:dyDescent="0.25">
      <c r="F2649" s="210"/>
      <c r="G2649" s="210"/>
    </row>
    <row r="2650" spans="6:7" x14ac:dyDescent="0.25">
      <c r="F2650" s="210"/>
      <c r="G2650" s="210"/>
    </row>
    <row r="2651" spans="6:7" x14ac:dyDescent="0.25">
      <c r="F2651" s="210"/>
      <c r="G2651" s="210"/>
    </row>
    <row r="2652" spans="6:7" x14ac:dyDescent="0.25">
      <c r="F2652" s="210"/>
      <c r="G2652" s="210"/>
    </row>
    <row r="2653" spans="6:7" x14ac:dyDescent="0.25">
      <c r="F2653" s="210"/>
      <c r="G2653" s="210"/>
    </row>
    <row r="2654" spans="6:7" x14ac:dyDescent="0.25">
      <c r="F2654" s="210"/>
      <c r="G2654" s="210"/>
    </row>
    <row r="2655" spans="6:7" x14ac:dyDescent="0.25">
      <c r="F2655" s="210"/>
      <c r="G2655" s="210"/>
    </row>
    <row r="2656" spans="6:7" x14ac:dyDescent="0.25">
      <c r="F2656" s="210"/>
      <c r="G2656" s="210"/>
    </row>
    <row r="2657" spans="6:7" x14ac:dyDescent="0.25">
      <c r="F2657" s="210"/>
      <c r="G2657" s="210"/>
    </row>
    <row r="2658" spans="6:7" x14ac:dyDescent="0.25">
      <c r="F2658" s="210"/>
      <c r="G2658" s="210"/>
    </row>
    <row r="2659" spans="6:7" x14ac:dyDescent="0.25">
      <c r="F2659" s="210"/>
      <c r="G2659" s="210"/>
    </row>
    <row r="2660" spans="6:7" x14ac:dyDescent="0.25">
      <c r="F2660" s="210"/>
      <c r="G2660" s="210"/>
    </row>
    <row r="2661" spans="6:7" x14ac:dyDescent="0.25">
      <c r="F2661" s="210"/>
      <c r="G2661" s="210"/>
    </row>
    <row r="2662" spans="6:7" x14ac:dyDescent="0.25">
      <c r="F2662" s="210"/>
      <c r="G2662" s="210"/>
    </row>
    <row r="2663" spans="6:7" x14ac:dyDescent="0.25">
      <c r="F2663" s="210"/>
      <c r="G2663" s="210"/>
    </row>
    <row r="2664" spans="6:7" x14ac:dyDescent="0.25">
      <c r="F2664" s="210"/>
      <c r="G2664" s="210"/>
    </row>
    <row r="2665" spans="6:7" x14ac:dyDescent="0.25">
      <c r="F2665" s="210"/>
      <c r="G2665" s="210"/>
    </row>
    <row r="2666" spans="6:7" x14ac:dyDescent="0.25">
      <c r="F2666" s="210"/>
      <c r="G2666" s="210"/>
    </row>
    <row r="2667" spans="6:7" x14ac:dyDescent="0.25">
      <c r="F2667" s="210"/>
      <c r="G2667" s="210"/>
    </row>
    <row r="2668" spans="6:7" x14ac:dyDescent="0.25">
      <c r="F2668" s="210"/>
      <c r="G2668" s="210"/>
    </row>
    <row r="2669" spans="6:7" x14ac:dyDescent="0.25">
      <c r="F2669" s="210"/>
      <c r="G2669" s="210"/>
    </row>
    <row r="2670" spans="6:7" x14ac:dyDescent="0.25">
      <c r="F2670" s="210"/>
      <c r="G2670" s="210"/>
    </row>
    <row r="2671" spans="6:7" x14ac:dyDescent="0.25">
      <c r="F2671" s="210"/>
      <c r="G2671" s="210"/>
    </row>
    <row r="2672" spans="6:7" x14ac:dyDescent="0.25">
      <c r="F2672" s="210"/>
      <c r="G2672" s="210"/>
    </row>
    <row r="2673" spans="6:7" x14ac:dyDescent="0.25">
      <c r="F2673" s="210"/>
      <c r="G2673" s="210"/>
    </row>
    <row r="2674" spans="6:7" x14ac:dyDescent="0.25">
      <c r="F2674" s="210"/>
      <c r="G2674" s="210"/>
    </row>
    <row r="2675" spans="6:7" x14ac:dyDescent="0.25">
      <c r="F2675" s="210"/>
      <c r="G2675" s="210"/>
    </row>
    <row r="2676" spans="6:7" x14ac:dyDescent="0.25">
      <c r="F2676" s="210"/>
      <c r="G2676" s="210"/>
    </row>
    <row r="2677" spans="6:7" x14ac:dyDescent="0.25">
      <c r="F2677" s="210"/>
      <c r="G2677" s="210"/>
    </row>
    <row r="2678" spans="6:7" x14ac:dyDescent="0.25">
      <c r="F2678" s="210"/>
      <c r="G2678" s="210"/>
    </row>
    <row r="2679" spans="6:7" x14ac:dyDescent="0.25">
      <c r="F2679" s="210"/>
      <c r="G2679" s="210"/>
    </row>
    <row r="2680" spans="6:7" x14ac:dyDescent="0.25">
      <c r="F2680" s="210"/>
      <c r="G2680" s="210"/>
    </row>
    <row r="2681" spans="6:7" x14ac:dyDescent="0.25">
      <c r="F2681" s="210"/>
      <c r="G2681" s="210"/>
    </row>
    <row r="2682" spans="6:7" x14ac:dyDescent="0.25">
      <c r="F2682" s="210"/>
      <c r="G2682" s="210"/>
    </row>
    <row r="2683" spans="6:7" x14ac:dyDescent="0.25">
      <c r="F2683" s="210"/>
      <c r="G2683" s="210"/>
    </row>
    <row r="2684" spans="6:7" x14ac:dyDescent="0.25">
      <c r="F2684" s="210"/>
      <c r="G2684" s="210"/>
    </row>
    <row r="2685" spans="6:7" x14ac:dyDescent="0.25">
      <c r="F2685" s="210"/>
      <c r="G2685" s="210"/>
    </row>
    <row r="2686" spans="6:7" x14ac:dyDescent="0.25">
      <c r="F2686" s="210"/>
      <c r="G2686" s="210"/>
    </row>
    <row r="2687" spans="6:7" x14ac:dyDescent="0.25">
      <c r="F2687" s="210"/>
      <c r="G2687" s="210"/>
    </row>
    <row r="2688" spans="6:7" x14ac:dyDescent="0.25">
      <c r="F2688" s="210"/>
      <c r="G2688" s="210"/>
    </row>
    <row r="2689" spans="6:7" x14ac:dyDescent="0.25">
      <c r="F2689" s="210"/>
      <c r="G2689" s="210"/>
    </row>
    <row r="2690" spans="6:7" x14ac:dyDescent="0.25">
      <c r="F2690" s="210"/>
      <c r="G2690" s="210"/>
    </row>
    <row r="2691" spans="6:7" x14ac:dyDescent="0.25">
      <c r="F2691" s="210"/>
      <c r="G2691" s="210"/>
    </row>
    <row r="2692" spans="6:7" x14ac:dyDescent="0.25">
      <c r="F2692" s="210"/>
      <c r="G2692" s="210"/>
    </row>
    <row r="2693" spans="6:7" x14ac:dyDescent="0.25">
      <c r="F2693" s="210"/>
      <c r="G2693" s="210"/>
    </row>
    <row r="2694" spans="6:7" x14ac:dyDescent="0.25">
      <c r="F2694" s="210"/>
      <c r="G2694" s="210"/>
    </row>
    <row r="2695" spans="6:7" x14ac:dyDescent="0.25">
      <c r="F2695" s="210"/>
      <c r="G2695" s="210"/>
    </row>
    <row r="2696" spans="6:7" x14ac:dyDescent="0.25">
      <c r="F2696" s="210"/>
      <c r="G2696" s="210"/>
    </row>
    <row r="2697" spans="6:7" x14ac:dyDescent="0.25">
      <c r="F2697" s="210"/>
      <c r="G2697" s="210"/>
    </row>
    <row r="2698" spans="6:7" x14ac:dyDescent="0.25">
      <c r="F2698" s="210"/>
      <c r="G2698" s="210"/>
    </row>
    <row r="2699" spans="6:7" x14ac:dyDescent="0.25">
      <c r="F2699" s="210"/>
      <c r="G2699" s="210"/>
    </row>
    <row r="2700" spans="6:7" x14ac:dyDescent="0.25">
      <c r="F2700" s="210"/>
      <c r="G2700" s="210"/>
    </row>
    <row r="2701" spans="6:7" x14ac:dyDescent="0.25">
      <c r="F2701" s="210"/>
      <c r="G2701" s="210"/>
    </row>
    <row r="2702" spans="6:7" x14ac:dyDescent="0.25">
      <c r="F2702" s="210"/>
      <c r="G2702" s="210"/>
    </row>
    <row r="2703" spans="6:7" x14ac:dyDescent="0.25">
      <c r="F2703" s="210"/>
      <c r="G2703" s="210"/>
    </row>
    <row r="2704" spans="6:7" x14ac:dyDescent="0.25">
      <c r="F2704" s="210"/>
      <c r="G2704" s="210"/>
    </row>
    <row r="2705" spans="6:7" x14ac:dyDescent="0.25">
      <c r="F2705" s="210"/>
      <c r="G2705" s="210"/>
    </row>
    <row r="2706" spans="6:7" x14ac:dyDescent="0.25">
      <c r="F2706" s="210"/>
      <c r="G2706" s="210"/>
    </row>
    <row r="2707" spans="6:7" x14ac:dyDescent="0.25">
      <c r="F2707" s="210"/>
      <c r="G2707" s="210"/>
    </row>
    <row r="2708" spans="6:7" x14ac:dyDescent="0.25">
      <c r="F2708" s="210"/>
      <c r="G2708" s="210"/>
    </row>
    <row r="2709" spans="6:7" x14ac:dyDescent="0.25">
      <c r="F2709" s="210"/>
      <c r="G2709" s="210"/>
    </row>
    <row r="2710" spans="6:7" x14ac:dyDescent="0.25">
      <c r="F2710" s="210"/>
      <c r="G2710" s="210"/>
    </row>
    <row r="2711" spans="6:7" x14ac:dyDescent="0.25">
      <c r="F2711" s="210"/>
      <c r="G2711" s="210"/>
    </row>
    <row r="2712" spans="6:7" x14ac:dyDescent="0.25">
      <c r="F2712" s="210"/>
      <c r="G2712" s="210"/>
    </row>
    <row r="2713" spans="6:7" x14ac:dyDescent="0.25">
      <c r="F2713" s="210"/>
      <c r="G2713" s="210"/>
    </row>
    <row r="2714" spans="6:7" x14ac:dyDescent="0.25">
      <c r="F2714" s="210"/>
      <c r="G2714" s="210"/>
    </row>
    <row r="2715" spans="6:7" x14ac:dyDescent="0.25">
      <c r="F2715" s="210"/>
      <c r="G2715" s="210"/>
    </row>
    <row r="2716" spans="6:7" x14ac:dyDescent="0.25">
      <c r="F2716" s="210"/>
      <c r="G2716" s="210"/>
    </row>
    <row r="2717" spans="6:7" x14ac:dyDescent="0.25">
      <c r="F2717" s="210"/>
      <c r="G2717" s="210"/>
    </row>
    <row r="2718" spans="6:7" x14ac:dyDescent="0.25">
      <c r="F2718" s="210"/>
      <c r="G2718" s="210"/>
    </row>
    <row r="2719" spans="6:7" x14ac:dyDescent="0.25">
      <c r="F2719" s="210"/>
      <c r="G2719" s="210"/>
    </row>
    <row r="2720" spans="6:7" x14ac:dyDescent="0.25">
      <c r="F2720" s="210"/>
      <c r="G2720" s="210"/>
    </row>
    <row r="2721" spans="6:7" x14ac:dyDescent="0.25">
      <c r="F2721" s="210"/>
      <c r="G2721" s="210"/>
    </row>
    <row r="2722" spans="6:7" x14ac:dyDescent="0.25">
      <c r="F2722" s="210"/>
      <c r="G2722" s="210"/>
    </row>
    <row r="2723" spans="6:7" x14ac:dyDescent="0.25">
      <c r="F2723" s="210"/>
      <c r="G2723" s="210"/>
    </row>
    <row r="2724" spans="6:7" x14ac:dyDescent="0.25">
      <c r="F2724" s="210"/>
      <c r="G2724" s="210"/>
    </row>
    <row r="2725" spans="6:7" x14ac:dyDescent="0.25">
      <c r="F2725" s="210"/>
      <c r="G2725" s="210"/>
    </row>
    <row r="2726" spans="6:7" x14ac:dyDescent="0.25">
      <c r="F2726" s="210"/>
      <c r="G2726" s="210"/>
    </row>
    <row r="2727" spans="6:7" x14ac:dyDescent="0.25">
      <c r="F2727" s="210"/>
      <c r="G2727" s="210"/>
    </row>
    <row r="2728" spans="6:7" x14ac:dyDescent="0.25">
      <c r="F2728" s="210"/>
      <c r="G2728" s="210"/>
    </row>
    <row r="2729" spans="6:7" x14ac:dyDescent="0.25">
      <c r="F2729" s="210"/>
      <c r="G2729" s="210"/>
    </row>
    <row r="2730" spans="6:7" x14ac:dyDescent="0.25">
      <c r="F2730" s="210"/>
      <c r="G2730" s="210"/>
    </row>
    <row r="2731" spans="6:7" x14ac:dyDescent="0.25">
      <c r="F2731" s="210"/>
      <c r="G2731" s="210"/>
    </row>
    <row r="2732" spans="6:7" x14ac:dyDescent="0.25">
      <c r="F2732" s="210"/>
      <c r="G2732" s="210"/>
    </row>
    <row r="2733" spans="6:7" x14ac:dyDescent="0.25">
      <c r="F2733" s="210"/>
      <c r="G2733" s="210"/>
    </row>
    <row r="2734" spans="6:7" x14ac:dyDescent="0.25">
      <c r="F2734" s="210"/>
      <c r="G2734" s="210"/>
    </row>
    <row r="2735" spans="6:7" x14ac:dyDescent="0.25">
      <c r="F2735" s="210"/>
      <c r="G2735" s="210"/>
    </row>
    <row r="2736" spans="6:7" x14ac:dyDescent="0.25">
      <c r="F2736" s="210"/>
      <c r="G2736" s="210"/>
    </row>
    <row r="2737" spans="6:7" x14ac:dyDescent="0.25">
      <c r="F2737" s="210"/>
      <c r="G2737" s="210"/>
    </row>
    <row r="2738" spans="6:7" x14ac:dyDescent="0.25">
      <c r="F2738" s="210"/>
      <c r="G2738" s="210"/>
    </row>
    <row r="2739" spans="6:7" x14ac:dyDescent="0.25">
      <c r="F2739" s="210"/>
      <c r="G2739" s="210"/>
    </row>
    <row r="2740" spans="6:7" x14ac:dyDescent="0.25">
      <c r="F2740" s="210"/>
      <c r="G2740" s="210"/>
    </row>
    <row r="2741" spans="6:7" x14ac:dyDescent="0.25">
      <c r="F2741" s="210"/>
      <c r="G2741" s="210"/>
    </row>
    <row r="2742" spans="6:7" x14ac:dyDescent="0.25">
      <c r="F2742" s="210"/>
      <c r="G2742" s="210"/>
    </row>
    <row r="2743" spans="6:7" x14ac:dyDescent="0.25">
      <c r="F2743" s="210"/>
      <c r="G2743" s="210"/>
    </row>
    <row r="2744" spans="6:7" x14ac:dyDescent="0.25">
      <c r="F2744" s="210"/>
      <c r="G2744" s="210"/>
    </row>
    <row r="2745" spans="6:7" x14ac:dyDescent="0.25">
      <c r="F2745" s="210"/>
      <c r="G2745" s="210"/>
    </row>
    <row r="2746" spans="6:7" x14ac:dyDescent="0.25">
      <c r="F2746" s="210"/>
      <c r="G2746" s="210"/>
    </row>
    <row r="2747" spans="6:7" x14ac:dyDescent="0.25">
      <c r="F2747" s="210"/>
      <c r="G2747" s="210"/>
    </row>
    <row r="2748" spans="6:7" x14ac:dyDescent="0.25">
      <c r="F2748" s="210"/>
      <c r="G2748" s="210"/>
    </row>
    <row r="2749" spans="6:7" x14ac:dyDescent="0.25">
      <c r="F2749" s="210"/>
      <c r="G2749" s="210"/>
    </row>
    <row r="2750" spans="6:7" x14ac:dyDescent="0.25">
      <c r="F2750" s="210"/>
      <c r="G2750" s="210"/>
    </row>
    <row r="2751" spans="6:7" x14ac:dyDescent="0.25">
      <c r="F2751" s="210"/>
      <c r="G2751" s="210"/>
    </row>
    <row r="2752" spans="6:7" x14ac:dyDescent="0.25">
      <c r="F2752" s="210"/>
      <c r="G2752" s="210"/>
    </row>
    <row r="2753" spans="6:7" x14ac:dyDescent="0.25">
      <c r="F2753" s="210"/>
      <c r="G2753" s="210"/>
    </row>
    <row r="2754" spans="6:7" x14ac:dyDescent="0.25">
      <c r="F2754" s="210"/>
      <c r="G2754" s="210"/>
    </row>
    <row r="2755" spans="6:7" x14ac:dyDescent="0.25">
      <c r="F2755" s="210"/>
      <c r="G2755" s="210"/>
    </row>
    <row r="2756" spans="6:7" x14ac:dyDescent="0.25">
      <c r="F2756" s="210"/>
      <c r="G2756" s="210"/>
    </row>
    <row r="2757" spans="6:7" x14ac:dyDescent="0.25">
      <c r="F2757" s="210"/>
      <c r="G2757" s="210"/>
    </row>
    <row r="2758" spans="6:7" x14ac:dyDescent="0.25">
      <c r="F2758" s="210"/>
      <c r="G2758" s="210"/>
    </row>
    <row r="2759" spans="6:7" x14ac:dyDescent="0.25">
      <c r="F2759" s="210"/>
      <c r="G2759" s="210"/>
    </row>
    <row r="2760" spans="6:7" x14ac:dyDescent="0.25">
      <c r="F2760" s="210"/>
      <c r="G2760" s="210"/>
    </row>
    <row r="2761" spans="6:7" x14ac:dyDescent="0.25">
      <c r="F2761" s="210"/>
      <c r="G2761" s="210"/>
    </row>
    <row r="2762" spans="6:7" x14ac:dyDescent="0.25">
      <c r="F2762" s="210"/>
      <c r="G2762" s="210"/>
    </row>
    <row r="2763" spans="6:7" x14ac:dyDescent="0.25">
      <c r="F2763" s="210"/>
      <c r="G2763" s="210"/>
    </row>
    <row r="2764" spans="6:7" x14ac:dyDescent="0.25">
      <c r="F2764" s="210"/>
      <c r="G2764" s="210"/>
    </row>
    <row r="2765" spans="6:7" x14ac:dyDescent="0.25">
      <c r="F2765" s="210"/>
      <c r="G2765" s="210"/>
    </row>
    <row r="2766" spans="6:7" x14ac:dyDescent="0.25">
      <c r="F2766" s="210"/>
      <c r="G2766" s="210"/>
    </row>
    <row r="2767" spans="6:7" x14ac:dyDescent="0.25">
      <c r="F2767" s="210"/>
      <c r="G2767" s="210"/>
    </row>
    <row r="2768" spans="6:7" x14ac:dyDescent="0.25">
      <c r="F2768" s="210"/>
      <c r="G2768" s="210"/>
    </row>
    <row r="2769" spans="6:7" x14ac:dyDescent="0.25">
      <c r="F2769" s="210"/>
      <c r="G2769" s="210"/>
    </row>
    <row r="2770" spans="6:7" x14ac:dyDescent="0.25">
      <c r="F2770" s="210"/>
      <c r="G2770" s="210"/>
    </row>
    <row r="2771" spans="6:7" x14ac:dyDescent="0.25">
      <c r="F2771" s="210"/>
      <c r="G2771" s="210"/>
    </row>
    <row r="2772" spans="6:7" x14ac:dyDescent="0.25">
      <c r="F2772" s="210"/>
      <c r="G2772" s="210"/>
    </row>
    <row r="2773" spans="6:7" x14ac:dyDescent="0.25">
      <c r="F2773" s="210"/>
      <c r="G2773" s="210"/>
    </row>
    <row r="2774" spans="6:7" x14ac:dyDescent="0.25">
      <c r="F2774" s="210"/>
      <c r="G2774" s="210"/>
    </row>
    <row r="2775" spans="6:7" x14ac:dyDescent="0.25">
      <c r="F2775" s="210"/>
      <c r="G2775" s="210"/>
    </row>
    <row r="2776" spans="6:7" x14ac:dyDescent="0.25">
      <c r="F2776" s="210"/>
      <c r="G2776" s="210"/>
    </row>
    <row r="2777" spans="6:7" x14ac:dyDescent="0.25">
      <c r="F2777" s="210"/>
      <c r="G2777" s="210"/>
    </row>
    <row r="2778" spans="6:7" x14ac:dyDescent="0.25">
      <c r="F2778" s="210"/>
      <c r="G2778" s="210"/>
    </row>
    <row r="2779" spans="6:7" x14ac:dyDescent="0.25">
      <c r="F2779" s="210"/>
      <c r="G2779" s="210"/>
    </row>
    <row r="2780" spans="6:7" x14ac:dyDescent="0.25">
      <c r="F2780" s="210"/>
      <c r="G2780" s="210"/>
    </row>
    <row r="2781" spans="6:7" x14ac:dyDescent="0.25">
      <c r="F2781" s="210"/>
      <c r="G2781" s="210"/>
    </row>
    <row r="2782" spans="6:7" x14ac:dyDescent="0.25">
      <c r="F2782" s="210"/>
      <c r="G2782" s="210"/>
    </row>
    <row r="2783" spans="6:7" x14ac:dyDescent="0.25">
      <c r="F2783" s="210"/>
      <c r="G2783" s="210"/>
    </row>
    <row r="2784" spans="6:7" x14ac:dyDescent="0.25">
      <c r="F2784" s="210"/>
      <c r="G2784" s="210"/>
    </row>
    <row r="2785" spans="6:7" x14ac:dyDescent="0.25">
      <c r="F2785" s="210"/>
      <c r="G2785" s="210"/>
    </row>
    <row r="2786" spans="6:7" x14ac:dyDescent="0.25">
      <c r="F2786" s="210"/>
      <c r="G2786" s="210"/>
    </row>
    <row r="2787" spans="6:7" x14ac:dyDescent="0.25">
      <c r="F2787" s="210"/>
      <c r="G2787" s="210"/>
    </row>
    <row r="2788" spans="6:7" x14ac:dyDescent="0.25">
      <c r="F2788" s="210"/>
      <c r="G2788" s="210"/>
    </row>
    <row r="2789" spans="6:7" x14ac:dyDescent="0.25">
      <c r="F2789" s="210"/>
      <c r="G2789" s="210"/>
    </row>
    <row r="2790" spans="6:7" x14ac:dyDescent="0.25">
      <c r="F2790" s="210"/>
      <c r="G2790" s="210"/>
    </row>
    <row r="2791" spans="6:7" x14ac:dyDescent="0.25">
      <c r="F2791" s="210"/>
      <c r="G2791" s="210"/>
    </row>
    <row r="2792" spans="6:7" x14ac:dyDescent="0.25">
      <c r="F2792" s="210"/>
      <c r="G2792" s="210"/>
    </row>
    <row r="2793" spans="6:7" x14ac:dyDescent="0.25">
      <c r="F2793" s="210"/>
      <c r="G2793" s="210"/>
    </row>
    <row r="2794" spans="6:7" x14ac:dyDescent="0.25">
      <c r="F2794" s="210"/>
      <c r="G2794" s="210"/>
    </row>
    <row r="2795" spans="6:7" x14ac:dyDescent="0.25">
      <c r="F2795" s="210"/>
      <c r="G2795" s="210"/>
    </row>
    <row r="2796" spans="6:7" x14ac:dyDescent="0.25">
      <c r="F2796" s="210"/>
      <c r="G2796" s="210"/>
    </row>
    <row r="2797" spans="6:7" x14ac:dyDescent="0.25">
      <c r="F2797" s="210"/>
      <c r="G2797" s="210"/>
    </row>
    <row r="2798" spans="6:7" x14ac:dyDescent="0.25">
      <c r="F2798" s="210"/>
      <c r="G2798" s="210"/>
    </row>
    <row r="2799" spans="6:7" x14ac:dyDescent="0.25">
      <c r="F2799" s="210"/>
      <c r="G2799" s="210"/>
    </row>
    <row r="2800" spans="6:7" x14ac:dyDescent="0.25">
      <c r="F2800" s="210"/>
      <c r="G2800" s="210"/>
    </row>
    <row r="2801" spans="6:7" x14ac:dyDescent="0.25">
      <c r="F2801" s="210"/>
      <c r="G2801" s="210"/>
    </row>
    <row r="2802" spans="6:7" x14ac:dyDescent="0.25">
      <c r="F2802" s="210"/>
      <c r="G2802" s="210"/>
    </row>
    <row r="2803" spans="6:7" x14ac:dyDescent="0.25">
      <c r="F2803" s="210"/>
      <c r="G2803" s="210"/>
    </row>
    <row r="2804" spans="6:7" x14ac:dyDescent="0.25">
      <c r="F2804" s="210"/>
      <c r="G2804" s="210"/>
    </row>
    <row r="2805" spans="6:7" x14ac:dyDescent="0.25">
      <c r="F2805" s="210"/>
      <c r="G2805" s="210"/>
    </row>
    <row r="2806" spans="6:7" x14ac:dyDescent="0.25">
      <c r="F2806" s="210"/>
      <c r="G2806" s="210"/>
    </row>
    <row r="2807" spans="6:7" x14ac:dyDescent="0.25">
      <c r="F2807" s="210"/>
      <c r="G2807" s="210"/>
    </row>
    <row r="2808" spans="6:7" x14ac:dyDescent="0.25">
      <c r="F2808" s="210"/>
      <c r="G2808" s="210"/>
    </row>
    <row r="2809" spans="6:7" x14ac:dyDescent="0.25">
      <c r="F2809" s="210"/>
      <c r="G2809" s="210"/>
    </row>
    <row r="2810" spans="6:7" x14ac:dyDescent="0.25">
      <c r="F2810" s="210"/>
      <c r="G2810" s="210"/>
    </row>
    <row r="2811" spans="6:7" x14ac:dyDescent="0.25">
      <c r="F2811" s="210"/>
      <c r="G2811" s="210"/>
    </row>
    <row r="2812" spans="6:7" x14ac:dyDescent="0.25">
      <c r="F2812" s="210"/>
      <c r="G2812" s="210"/>
    </row>
    <row r="2813" spans="6:7" x14ac:dyDescent="0.25">
      <c r="F2813" s="210"/>
      <c r="G2813" s="210"/>
    </row>
    <row r="2814" spans="6:7" x14ac:dyDescent="0.25">
      <c r="F2814" s="210"/>
      <c r="G2814" s="210"/>
    </row>
    <row r="2815" spans="6:7" x14ac:dyDescent="0.25">
      <c r="F2815" s="210"/>
      <c r="G2815" s="210"/>
    </row>
    <row r="2816" spans="6:7" x14ac:dyDescent="0.25">
      <c r="F2816" s="210"/>
      <c r="G2816" s="210"/>
    </row>
    <row r="2817" spans="6:7" x14ac:dyDescent="0.25">
      <c r="F2817" s="210"/>
      <c r="G2817" s="210"/>
    </row>
    <row r="2818" spans="6:7" x14ac:dyDescent="0.25">
      <c r="F2818" s="210"/>
      <c r="G2818" s="210"/>
    </row>
    <row r="2819" spans="6:7" x14ac:dyDescent="0.25">
      <c r="F2819" s="210"/>
      <c r="G2819" s="210"/>
    </row>
    <row r="2820" spans="6:7" x14ac:dyDescent="0.25">
      <c r="F2820" s="210"/>
      <c r="G2820" s="210"/>
    </row>
    <row r="2821" spans="6:7" x14ac:dyDescent="0.25">
      <c r="F2821" s="210"/>
      <c r="G2821" s="210"/>
    </row>
    <row r="2822" spans="6:7" x14ac:dyDescent="0.25">
      <c r="F2822" s="210"/>
      <c r="G2822" s="210"/>
    </row>
    <row r="2823" spans="6:7" x14ac:dyDescent="0.25">
      <c r="F2823" s="210"/>
      <c r="G2823" s="210"/>
    </row>
    <row r="2824" spans="6:7" x14ac:dyDescent="0.25">
      <c r="F2824" s="210"/>
      <c r="G2824" s="210"/>
    </row>
    <row r="2825" spans="6:7" x14ac:dyDescent="0.25">
      <c r="F2825" s="210"/>
      <c r="G2825" s="210"/>
    </row>
    <row r="2826" spans="6:7" x14ac:dyDescent="0.25">
      <c r="F2826" s="210"/>
      <c r="G2826" s="210"/>
    </row>
    <row r="2827" spans="6:7" x14ac:dyDescent="0.25">
      <c r="F2827" s="210"/>
      <c r="G2827" s="210"/>
    </row>
    <row r="2828" spans="6:7" x14ac:dyDescent="0.25">
      <c r="F2828" s="210"/>
      <c r="G2828" s="210"/>
    </row>
    <row r="2829" spans="6:7" x14ac:dyDescent="0.25">
      <c r="F2829" s="210"/>
      <c r="G2829" s="210"/>
    </row>
    <row r="2830" spans="6:7" x14ac:dyDescent="0.25">
      <c r="F2830" s="210"/>
      <c r="G2830" s="210"/>
    </row>
    <row r="2831" spans="6:7" x14ac:dyDescent="0.25">
      <c r="F2831" s="210"/>
      <c r="G2831" s="210"/>
    </row>
    <row r="2832" spans="6:7" x14ac:dyDescent="0.25">
      <c r="F2832" s="210"/>
      <c r="G2832" s="210"/>
    </row>
    <row r="2833" spans="6:7" x14ac:dyDescent="0.25">
      <c r="F2833" s="210"/>
      <c r="G2833" s="210"/>
    </row>
    <row r="2834" spans="6:7" x14ac:dyDescent="0.25">
      <c r="F2834" s="210"/>
      <c r="G2834" s="210"/>
    </row>
    <row r="2835" spans="6:7" x14ac:dyDescent="0.25">
      <c r="F2835" s="210"/>
      <c r="G2835" s="210"/>
    </row>
    <row r="2836" spans="6:7" x14ac:dyDescent="0.25">
      <c r="F2836" s="210"/>
      <c r="G2836" s="210"/>
    </row>
    <row r="2837" spans="6:7" x14ac:dyDescent="0.25">
      <c r="F2837" s="210"/>
      <c r="G2837" s="210"/>
    </row>
    <row r="2838" spans="6:7" x14ac:dyDescent="0.25">
      <c r="F2838" s="210"/>
      <c r="G2838" s="210"/>
    </row>
    <row r="2839" spans="6:7" x14ac:dyDescent="0.25">
      <c r="F2839" s="210"/>
      <c r="G2839" s="210"/>
    </row>
    <row r="2840" spans="6:7" x14ac:dyDescent="0.25">
      <c r="F2840" s="210"/>
      <c r="G2840" s="210"/>
    </row>
    <row r="2841" spans="6:7" x14ac:dyDescent="0.25">
      <c r="F2841" s="210"/>
      <c r="G2841" s="210"/>
    </row>
    <row r="2842" spans="6:7" x14ac:dyDescent="0.25">
      <c r="F2842" s="210"/>
      <c r="G2842" s="210"/>
    </row>
    <row r="2843" spans="6:7" x14ac:dyDescent="0.25">
      <c r="F2843" s="210"/>
      <c r="G2843" s="210"/>
    </row>
    <row r="2844" spans="6:7" x14ac:dyDescent="0.25">
      <c r="F2844" s="210"/>
      <c r="G2844" s="210"/>
    </row>
    <row r="2845" spans="6:7" x14ac:dyDescent="0.25">
      <c r="F2845" s="210"/>
      <c r="G2845" s="210"/>
    </row>
    <row r="2846" spans="6:7" x14ac:dyDescent="0.25">
      <c r="F2846" s="210"/>
      <c r="G2846" s="210"/>
    </row>
    <row r="2847" spans="6:7" x14ac:dyDescent="0.25">
      <c r="F2847" s="210"/>
      <c r="G2847" s="210"/>
    </row>
    <row r="2848" spans="6:7" x14ac:dyDescent="0.25">
      <c r="F2848" s="210"/>
      <c r="G2848" s="210"/>
    </row>
    <row r="2849" spans="6:7" x14ac:dyDescent="0.25">
      <c r="F2849" s="210"/>
      <c r="G2849" s="210"/>
    </row>
    <row r="2850" spans="6:7" x14ac:dyDescent="0.25">
      <c r="F2850" s="210"/>
      <c r="G2850" s="210"/>
    </row>
    <row r="2851" spans="6:7" x14ac:dyDescent="0.25">
      <c r="F2851" s="210"/>
      <c r="G2851" s="210"/>
    </row>
    <row r="2852" spans="6:7" x14ac:dyDescent="0.25">
      <c r="F2852" s="210"/>
      <c r="G2852" s="210"/>
    </row>
    <row r="2853" spans="6:7" x14ac:dyDescent="0.25">
      <c r="F2853" s="210"/>
      <c r="G2853" s="210"/>
    </row>
    <row r="2854" spans="6:7" x14ac:dyDescent="0.25">
      <c r="F2854" s="210"/>
      <c r="G2854" s="210"/>
    </row>
    <row r="2855" spans="6:7" x14ac:dyDescent="0.25">
      <c r="F2855" s="210"/>
      <c r="G2855" s="210"/>
    </row>
    <row r="2856" spans="6:7" x14ac:dyDescent="0.25">
      <c r="F2856" s="210"/>
      <c r="G2856" s="210"/>
    </row>
    <row r="2857" spans="6:7" x14ac:dyDescent="0.25">
      <c r="F2857" s="210"/>
      <c r="G2857" s="210"/>
    </row>
    <row r="2858" spans="6:7" x14ac:dyDescent="0.25">
      <c r="F2858" s="210"/>
      <c r="G2858" s="210"/>
    </row>
    <row r="2859" spans="6:7" x14ac:dyDescent="0.25">
      <c r="F2859" s="210"/>
      <c r="G2859" s="210"/>
    </row>
    <row r="2860" spans="6:7" x14ac:dyDescent="0.25">
      <c r="F2860" s="210"/>
      <c r="G2860" s="210"/>
    </row>
    <row r="2861" spans="6:7" x14ac:dyDescent="0.25">
      <c r="F2861" s="210"/>
      <c r="G2861" s="210"/>
    </row>
    <row r="2862" spans="6:7" x14ac:dyDescent="0.25">
      <c r="F2862" s="210"/>
      <c r="G2862" s="210"/>
    </row>
    <row r="2863" spans="6:7" x14ac:dyDescent="0.25">
      <c r="F2863" s="210"/>
      <c r="G2863" s="210"/>
    </row>
    <row r="2864" spans="6:7" x14ac:dyDescent="0.25">
      <c r="F2864" s="210"/>
      <c r="G2864" s="210"/>
    </row>
    <row r="2865" spans="6:7" x14ac:dyDescent="0.25">
      <c r="F2865" s="210"/>
      <c r="G2865" s="210"/>
    </row>
    <row r="2866" spans="6:7" x14ac:dyDescent="0.25">
      <c r="F2866" s="210"/>
      <c r="G2866" s="210"/>
    </row>
    <row r="2867" spans="6:7" x14ac:dyDescent="0.25">
      <c r="F2867" s="210"/>
      <c r="G2867" s="210"/>
    </row>
    <row r="2868" spans="6:7" x14ac:dyDescent="0.25">
      <c r="F2868" s="210"/>
      <c r="G2868" s="210"/>
    </row>
    <row r="2869" spans="6:7" x14ac:dyDescent="0.25">
      <c r="F2869" s="210"/>
      <c r="G2869" s="210"/>
    </row>
    <row r="2870" spans="6:7" x14ac:dyDescent="0.25">
      <c r="F2870" s="210"/>
      <c r="G2870" s="210"/>
    </row>
    <row r="2871" spans="6:7" x14ac:dyDescent="0.25">
      <c r="F2871" s="210"/>
      <c r="G2871" s="210"/>
    </row>
    <row r="2872" spans="6:7" x14ac:dyDescent="0.25">
      <c r="F2872" s="210"/>
      <c r="G2872" s="210"/>
    </row>
    <row r="2873" spans="6:7" x14ac:dyDescent="0.25">
      <c r="F2873" s="210"/>
      <c r="G2873" s="210"/>
    </row>
    <row r="2874" spans="6:7" x14ac:dyDescent="0.25">
      <c r="F2874" s="210"/>
      <c r="G2874" s="210"/>
    </row>
    <row r="2875" spans="6:7" x14ac:dyDescent="0.25">
      <c r="F2875" s="210"/>
      <c r="G2875" s="210"/>
    </row>
    <row r="2876" spans="6:7" x14ac:dyDescent="0.25">
      <c r="F2876" s="210"/>
      <c r="G2876" s="210"/>
    </row>
    <row r="2877" spans="6:7" x14ac:dyDescent="0.25">
      <c r="F2877" s="210"/>
      <c r="G2877" s="210"/>
    </row>
    <row r="2878" spans="6:7" x14ac:dyDescent="0.25">
      <c r="F2878" s="210"/>
      <c r="G2878" s="210"/>
    </row>
    <row r="2879" spans="6:7" x14ac:dyDescent="0.25">
      <c r="F2879" s="210"/>
      <c r="G2879" s="210"/>
    </row>
    <row r="2880" spans="6:7" x14ac:dyDescent="0.25">
      <c r="F2880" s="210"/>
      <c r="G2880" s="210"/>
    </row>
    <row r="2881" spans="6:7" x14ac:dyDescent="0.25">
      <c r="F2881" s="210"/>
      <c r="G2881" s="210"/>
    </row>
    <row r="2882" spans="6:7" x14ac:dyDescent="0.25">
      <c r="F2882" s="210"/>
      <c r="G2882" s="210"/>
    </row>
    <row r="2883" spans="6:7" x14ac:dyDescent="0.25">
      <c r="F2883" s="210"/>
      <c r="G2883" s="210"/>
    </row>
    <row r="2884" spans="6:7" x14ac:dyDescent="0.25">
      <c r="F2884" s="210"/>
      <c r="G2884" s="210"/>
    </row>
    <row r="2885" spans="6:7" x14ac:dyDescent="0.25">
      <c r="F2885" s="210"/>
      <c r="G2885" s="210"/>
    </row>
    <row r="2886" spans="6:7" x14ac:dyDescent="0.25">
      <c r="F2886" s="210"/>
      <c r="G2886" s="210"/>
    </row>
    <row r="2887" spans="6:7" x14ac:dyDescent="0.25">
      <c r="F2887" s="210"/>
      <c r="G2887" s="210"/>
    </row>
    <row r="2888" spans="6:7" x14ac:dyDescent="0.25">
      <c r="F2888" s="210"/>
      <c r="G2888" s="210"/>
    </row>
    <row r="2889" spans="6:7" x14ac:dyDescent="0.25">
      <c r="F2889" s="210"/>
      <c r="G2889" s="210"/>
    </row>
    <row r="2890" spans="6:7" x14ac:dyDescent="0.25">
      <c r="F2890" s="210"/>
      <c r="G2890" s="210"/>
    </row>
    <row r="2891" spans="6:7" x14ac:dyDescent="0.25">
      <c r="F2891" s="210"/>
      <c r="G2891" s="210"/>
    </row>
    <row r="2892" spans="6:7" x14ac:dyDescent="0.25">
      <c r="F2892" s="210"/>
      <c r="G2892" s="210"/>
    </row>
    <row r="2893" spans="6:7" x14ac:dyDescent="0.25">
      <c r="F2893" s="210"/>
      <c r="G2893" s="210"/>
    </row>
    <row r="2894" spans="6:7" x14ac:dyDescent="0.25">
      <c r="F2894" s="210"/>
      <c r="G2894" s="210"/>
    </row>
    <row r="2895" spans="6:7" x14ac:dyDescent="0.25">
      <c r="F2895" s="210"/>
      <c r="G2895" s="210"/>
    </row>
    <row r="2896" spans="6:7" x14ac:dyDescent="0.25">
      <c r="F2896" s="210"/>
      <c r="G2896" s="210"/>
    </row>
    <row r="2897" spans="6:7" x14ac:dyDescent="0.25">
      <c r="F2897" s="210"/>
      <c r="G2897" s="210"/>
    </row>
    <row r="2898" spans="6:7" x14ac:dyDescent="0.25">
      <c r="F2898" s="210"/>
      <c r="G2898" s="210"/>
    </row>
    <row r="2899" spans="6:7" x14ac:dyDescent="0.25">
      <c r="F2899" s="210"/>
      <c r="G2899" s="210"/>
    </row>
    <row r="2900" spans="6:7" x14ac:dyDescent="0.25">
      <c r="F2900" s="210"/>
      <c r="G2900" s="210"/>
    </row>
    <row r="2901" spans="6:7" x14ac:dyDescent="0.25">
      <c r="F2901" s="210"/>
      <c r="G2901" s="210"/>
    </row>
    <row r="2902" spans="6:7" x14ac:dyDescent="0.25">
      <c r="F2902" s="210"/>
      <c r="G2902" s="210"/>
    </row>
    <row r="2903" spans="6:7" x14ac:dyDescent="0.25">
      <c r="F2903" s="210"/>
      <c r="G2903" s="210"/>
    </row>
    <row r="2904" spans="6:7" x14ac:dyDescent="0.25">
      <c r="F2904" s="210"/>
      <c r="G2904" s="210"/>
    </row>
    <row r="2905" spans="6:7" x14ac:dyDescent="0.25">
      <c r="F2905" s="210"/>
      <c r="G2905" s="210"/>
    </row>
    <row r="2906" spans="6:7" x14ac:dyDescent="0.25">
      <c r="F2906" s="210"/>
      <c r="G2906" s="210"/>
    </row>
    <row r="2907" spans="6:7" x14ac:dyDescent="0.25">
      <c r="F2907" s="210"/>
      <c r="G2907" s="210"/>
    </row>
    <row r="2908" spans="6:7" x14ac:dyDescent="0.25">
      <c r="F2908" s="210"/>
      <c r="G2908" s="210"/>
    </row>
    <row r="2909" spans="6:7" x14ac:dyDescent="0.25">
      <c r="F2909" s="210"/>
      <c r="G2909" s="210"/>
    </row>
    <row r="2910" spans="6:7" x14ac:dyDescent="0.25">
      <c r="F2910" s="210"/>
      <c r="G2910" s="210"/>
    </row>
    <row r="2911" spans="6:7" x14ac:dyDescent="0.25">
      <c r="F2911" s="210"/>
      <c r="G2911" s="210"/>
    </row>
    <row r="2912" spans="6:7" x14ac:dyDescent="0.25">
      <c r="F2912" s="210"/>
      <c r="G2912" s="210"/>
    </row>
    <row r="2913" spans="6:7" x14ac:dyDescent="0.25">
      <c r="F2913" s="210"/>
      <c r="G2913" s="210"/>
    </row>
    <row r="2914" spans="6:7" x14ac:dyDescent="0.25">
      <c r="F2914" s="210"/>
      <c r="G2914" s="210"/>
    </row>
    <row r="2915" spans="6:7" x14ac:dyDescent="0.25">
      <c r="F2915" s="210"/>
      <c r="G2915" s="210"/>
    </row>
    <row r="2916" spans="6:7" x14ac:dyDescent="0.25">
      <c r="F2916" s="210"/>
      <c r="G2916" s="210"/>
    </row>
    <row r="2917" spans="6:7" x14ac:dyDescent="0.25">
      <c r="F2917" s="210"/>
      <c r="G2917" s="210"/>
    </row>
    <row r="2918" spans="6:7" x14ac:dyDescent="0.25">
      <c r="F2918" s="210"/>
      <c r="G2918" s="210"/>
    </row>
    <row r="2919" spans="6:7" x14ac:dyDescent="0.25">
      <c r="F2919" s="210"/>
      <c r="G2919" s="210"/>
    </row>
    <row r="2920" spans="6:7" x14ac:dyDescent="0.25">
      <c r="F2920" s="210"/>
      <c r="G2920" s="210"/>
    </row>
    <row r="2921" spans="6:7" x14ac:dyDescent="0.25">
      <c r="F2921" s="210"/>
      <c r="G2921" s="210"/>
    </row>
    <row r="2922" spans="6:7" x14ac:dyDescent="0.25">
      <c r="F2922" s="210"/>
      <c r="G2922" s="210"/>
    </row>
    <row r="2923" spans="6:7" x14ac:dyDescent="0.25">
      <c r="F2923" s="210"/>
      <c r="G2923" s="210"/>
    </row>
    <row r="2924" spans="6:7" x14ac:dyDescent="0.25">
      <c r="F2924" s="210"/>
      <c r="G2924" s="210"/>
    </row>
    <row r="2925" spans="6:7" x14ac:dyDescent="0.25">
      <c r="F2925" s="210"/>
      <c r="G2925" s="210"/>
    </row>
    <row r="2926" spans="6:7" x14ac:dyDescent="0.25">
      <c r="F2926" s="210"/>
      <c r="G2926" s="210"/>
    </row>
    <row r="2927" spans="6:7" x14ac:dyDescent="0.25">
      <c r="F2927" s="210"/>
      <c r="G2927" s="210"/>
    </row>
    <row r="2928" spans="6:7" x14ac:dyDescent="0.25">
      <c r="F2928" s="210"/>
      <c r="G2928" s="210"/>
    </row>
    <row r="2929" spans="6:7" x14ac:dyDescent="0.25">
      <c r="F2929" s="210"/>
      <c r="G2929" s="210"/>
    </row>
    <row r="2930" spans="6:7" x14ac:dyDescent="0.25">
      <c r="F2930" s="210"/>
      <c r="G2930" s="210"/>
    </row>
    <row r="2931" spans="6:7" x14ac:dyDescent="0.25">
      <c r="F2931" s="210"/>
      <c r="G2931" s="210"/>
    </row>
    <row r="2932" spans="6:7" x14ac:dyDescent="0.25">
      <c r="F2932" s="210"/>
      <c r="G2932" s="210"/>
    </row>
    <row r="2933" spans="6:7" x14ac:dyDescent="0.25">
      <c r="F2933" s="210"/>
      <c r="G2933" s="210"/>
    </row>
    <row r="2934" spans="6:7" x14ac:dyDescent="0.25">
      <c r="F2934" s="210"/>
      <c r="G2934" s="210"/>
    </row>
    <row r="2935" spans="6:7" x14ac:dyDescent="0.25">
      <c r="F2935" s="210"/>
      <c r="G2935" s="210"/>
    </row>
    <row r="2936" spans="6:7" x14ac:dyDescent="0.25">
      <c r="F2936" s="210"/>
      <c r="G2936" s="210"/>
    </row>
    <row r="2937" spans="6:7" x14ac:dyDescent="0.25">
      <c r="F2937" s="210"/>
      <c r="G2937" s="210"/>
    </row>
    <row r="2938" spans="6:7" x14ac:dyDescent="0.25">
      <c r="F2938" s="210"/>
      <c r="G2938" s="210"/>
    </row>
    <row r="2939" spans="6:7" x14ac:dyDescent="0.25">
      <c r="F2939" s="210"/>
      <c r="G2939" s="210"/>
    </row>
    <row r="2940" spans="6:7" x14ac:dyDescent="0.25">
      <c r="F2940" s="210"/>
      <c r="G2940" s="210"/>
    </row>
    <row r="2941" spans="6:7" x14ac:dyDescent="0.25">
      <c r="F2941" s="210"/>
      <c r="G2941" s="210"/>
    </row>
    <row r="2942" spans="6:7" x14ac:dyDescent="0.25">
      <c r="F2942" s="210"/>
      <c r="G2942" s="210"/>
    </row>
    <row r="2943" spans="6:7" x14ac:dyDescent="0.25">
      <c r="F2943" s="210"/>
      <c r="G2943" s="210"/>
    </row>
    <row r="2944" spans="6:7" x14ac:dyDescent="0.25">
      <c r="F2944" s="210"/>
      <c r="G2944" s="210"/>
    </row>
    <row r="2945" spans="6:7" x14ac:dyDescent="0.25">
      <c r="F2945" s="210"/>
      <c r="G2945" s="210"/>
    </row>
    <row r="2946" spans="6:7" x14ac:dyDescent="0.25">
      <c r="F2946" s="210"/>
      <c r="G2946" s="210"/>
    </row>
    <row r="2947" spans="6:7" x14ac:dyDescent="0.25">
      <c r="F2947" s="210"/>
      <c r="G2947" s="210"/>
    </row>
    <row r="2948" spans="6:7" x14ac:dyDescent="0.25">
      <c r="F2948" s="210"/>
      <c r="G2948" s="210"/>
    </row>
    <row r="2949" spans="6:7" x14ac:dyDescent="0.25">
      <c r="F2949" s="210"/>
      <c r="G2949" s="210"/>
    </row>
    <row r="2950" spans="6:7" x14ac:dyDescent="0.25">
      <c r="F2950" s="210"/>
      <c r="G2950" s="210"/>
    </row>
    <row r="2951" spans="6:7" x14ac:dyDescent="0.25">
      <c r="F2951" s="210"/>
      <c r="G2951" s="210"/>
    </row>
    <row r="2952" spans="6:7" x14ac:dyDescent="0.25">
      <c r="F2952" s="210"/>
      <c r="G2952" s="210"/>
    </row>
    <row r="2953" spans="6:7" x14ac:dyDescent="0.25">
      <c r="F2953" s="210"/>
      <c r="G2953" s="210"/>
    </row>
    <row r="2954" spans="6:7" x14ac:dyDescent="0.25">
      <c r="F2954" s="210"/>
      <c r="G2954" s="210"/>
    </row>
    <row r="2955" spans="6:7" x14ac:dyDescent="0.25">
      <c r="F2955" s="210"/>
      <c r="G2955" s="210"/>
    </row>
    <row r="2956" spans="6:7" x14ac:dyDescent="0.25">
      <c r="F2956" s="210"/>
      <c r="G2956" s="210"/>
    </row>
    <row r="2957" spans="6:7" x14ac:dyDescent="0.25">
      <c r="F2957" s="210"/>
      <c r="G2957" s="210"/>
    </row>
    <row r="2958" spans="6:7" x14ac:dyDescent="0.25">
      <c r="F2958" s="210"/>
      <c r="G2958" s="210"/>
    </row>
    <row r="2959" spans="6:7" x14ac:dyDescent="0.25">
      <c r="F2959" s="210"/>
      <c r="G2959" s="210"/>
    </row>
    <row r="2960" spans="6:7" x14ac:dyDescent="0.25">
      <c r="F2960" s="210"/>
      <c r="G2960" s="210"/>
    </row>
    <row r="2961" spans="6:7" x14ac:dyDescent="0.25">
      <c r="F2961" s="210"/>
      <c r="G2961" s="210"/>
    </row>
    <row r="2962" spans="6:7" x14ac:dyDescent="0.25">
      <c r="F2962" s="210"/>
      <c r="G2962" s="210"/>
    </row>
    <row r="2963" spans="6:7" x14ac:dyDescent="0.25">
      <c r="F2963" s="210"/>
      <c r="G2963" s="210"/>
    </row>
    <row r="2964" spans="6:7" x14ac:dyDescent="0.25">
      <c r="F2964" s="210"/>
      <c r="G2964" s="210"/>
    </row>
    <row r="2965" spans="6:7" x14ac:dyDescent="0.25">
      <c r="F2965" s="210"/>
      <c r="G2965" s="210"/>
    </row>
    <row r="2966" spans="6:7" x14ac:dyDescent="0.25">
      <c r="F2966" s="210"/>
      <c r="G2966" s="210"/>
    </row>
    <row r="2967" spans="6:7" x14ac:dyDescent="0.25">
      <c r="F2967" s="210"/>
      <c r="G2967" s="210"/>
    </row>
    <row r="2968" spans="6:7" x14ac:dyDescent="0.25">
      <c r="F2968" s="210"/>
      <c r="G2968" s="210"/>
    </row>
    <row r="2969" spans="6:7" x14ac:dyDescent="0.25">
      <c r="F2969" s="210"/>
      <c r="G2969" s="210"/>
    </row>
    <row r="2970" spans="6:7" x14ac:dyDescent="0.25">
      <c r="F2970" s="210"/>
      <c r="G2970" s="210"/>
    </row>
    <row r="2971" spans="6:7" x14ac:dyDescent="0.25">
      <c r="F2971" s="210"/>
      <c r="G2971" s="210"/>
    </row>
    <row r="2972" spans="6:7" x14ac:dyDescent="0.25">
      <c r="F2972" s="210"/>
      <c r="G2972" s="210"/>
    </row>
    <row r="2973" spans="6:7" x14ac:dyDescent="0.25">
      <c r="F2973" s="210"/>
      <c r="G2973" s="210"/>
    </row>
    <row r="2974" spans="6:7" x14ac:dyDescent="0.25">
      <c r="F2974" s="210"/>
      <c r="G2974" s="210"/>
    </row>
    <row r="2975" spans="6:7" x14ac:dyDescent="0.25">
      <c r="F2975" s="210"/>
      <c r="G2975" s="210"/>
    </row>
    <row r="2976" spans="6:7" x14ac:dyDescent="0.25">
      <c r="F2976" s="210"/>
      <c r="G2976" s="210"/>
    </row>
    <row r="2977" spans="6:7" x14ac:dyDescent="0.25">
      <c r="F2977" s="210"/>
      <c r="G2977" s="210"/>
    </row>
    <row r="2978" spans="6:7" x14ac:dyDescent="0.25">
      <c r="F2978" s="210"/>
      <c r="G2978" s="210"/>
    </row>
    <row r="2979" spans="6:7" x14ac:dyDescent="0.25">
      <c r="F2979" s="210"/>
      <c r="G2979" s="210"/>
    </row>
    <row r="2980" spans="6:7" x14ac:dyDescent="0.25">
      <c r="F2980" s="210"/>
      <c r="G2980" s="210"/>
    </row>
    <row r="2981" spans="6:7" x14ac:dyDescent="0.25">
      <c r="F2981" s="210"/>
      <c r="G2981" s="210"/>
    </row>
    <row r="2982" spans="6:7" x14ac:dyDescent="0.25">
      <c r="F2982" s="210"/>
      <c r="G2982" s="210"/>
    </row>
    <row r="2983" spans="6:7" x14ac:dyDescent="0.25">
      <c r="F2983" s="210"/>
      <c r="G2983" s="210"/>
    </row>
    <row r="2984" spans="6:7" x14ac:dyDescent="0.25">
      <c r="F2984" s="210"/>
      <c r="G2984" s="210"/>
    </row>
    <row r="2985" spans="6:7" x14ac:dyDescent="0.25">
      <c r="F2985" s="210"/>
      <c r="G2985" s="210"/>
    </row>
    <row r="2986" spans="6:7" x14ac:dyDescent="0.25">
      <c r="F2986" s="210"/>
      <c r="G2986" s="210"/>
    </row>
    <row r="2987" spans="6:7" x14ac:dyDescent="0.25">
      <c r="F2987" s="210"/>
      <c r="G2987" s="210"/>
    </row>
    <row r="2988" spans="6:7" x14ac:dyDescent="0.25">
      <c r="F2988" s="210"/>
      <c r="G2988" s="210"/>
    </row>
    <row r="2989" spans="6:7" x14ac:dyDescent="0.25">
      <c r="F2989" s="210"/>
      <c r="G2989" s="210"/>
    </row>
    <row r="2990" spans="6:7" x14ac:dyDescent="0.25">
      <c r="F2990" s="210"/>
      <c r="G2990" s="210"/>
    </row>
    <row r="2991" spans="6:7" x14ac:dyDescent="0.25">
      <c r="F2991" s="210"/>
      <c r="G2991" s="210"/>
    </row>
    <row r="2992" spans="6:7" x14ac:dyDescent="0.25">
      <c r="F2992" s="210"/>
      <c r="G2992" s="210"/>
    </row>
    <row r="2993" spans="6:7" x14ac:dyDescent="0.25">
      <c r="F2993" s="210"/>
      <c r="G2993" s="210"/>
    </row>
    <row r="2994" spans="6:7" x14ac:dyDescent="0.25">
      <c r="F2994" s="210"/>
      <c r="G2994" s="210"/>
    </row>
    <row r="2995" spans="6:7" x14ac:dyDescent="0.25">
      <c r="F2995" s="210"/>
      <c r="G2995" s="210"/>
    </row>
    <row r="2996" spans="6:7" x14ac:dyDescent="0.25">
      <c r="F2996" s="210"/>
      <c r="G2996" s="210"/>
    </row>
    <row r="2997" spans="6:7" x14ac:dyDescent="0.25">
      <c r="F2997" s="210"/>
      <c r="G2997" s="210"/>
    </row>
    <row r="2998" spans="6:7" x14ac:dyDescent="0.25">
      <c r="F2998" s="210"/>
      <c r="G2998" s="210"/>
    </row>
    <row r="2999" spans="6:7" x14ac:dyDescent="0.25">
      <c r="F2999" s="210"/>
      <c r="G2999" s="210"/>
    </row>
    <row r="3000" spans="6:7" x14ac:dyDescent="0.25">
      <c r="F3000" s="210"/>
      <c r="G3000" s="210"/>
    </row>
    <row r="3001" spans="6:7" x14ac:dyDescent="0.25">
      <c r="F3001" s="210"/>
      <c r="G3001" s="210"/>
    </row>
    <row r="3002" spans="6:7" x14ac:dyDescent="0.25">
      <c r="F3002" s="210"/>
      <c r="G3002" s="210"/>
    </row>
    <row r="3003" spans="6:7" x14ac:dyDescent="0.25">
      <c r="F3003" s="210"/>
      <c r="G3003" s="210"/>
    </row>
    <row r="3004" spans="6:7" x14ac:dyDescent="0.25">
      <c r="F3004" s="210"/>
      <c r="G3004" s="210"/>
    </row>
    <row r="3005" spans="6:7" x14ac:dyDescent="0.25">
      <c r="F3005" s="210"/>
      <c r="G3005" s="210"/>
    </row>
    <row r="3006" spans="6:7" x14ac:dyDescent="0.25">
      <c r="F3006" s="210"/>
      <c r="G3006" s="210"/>
    </row>
    <row r="3007" spans="6:7" x14ac:dyDescent="0.25">
      <c r="F3007" s="210"/>
      <c r="G3007" s="210"/>
    </row>
    <row r="3008" spans="6:7" x14ac:dyDescent="0.25">
      <c r="F3008" s="210"/>
      <c r="G3008" s="210"/>
    </row>
    <row r="3009" spans="6:7" x14ac:dyDescent="0.25">
      <c r="F3009" s="210"/>
      <c r="G3009" s="210"/>
    </row>
    <row r="3010" spans="6:7" x14ac:dyDescent="0.25">
      <c r="F3010" s="210"/>
      <c r="G3010" s="210"/>
    </row>
    <row r="3011" spans="6:7" x14ac:dyDescent="0.25">
      <c r="F3011" s="210"/>
      <c r="G3011" s="210"/>
    </row>
    <row r="3012" spans="6:7" x14ac:dyDescent="0.25">
      <c r="F3012" s="210"/>
      <c r="G3012" s="210"/>
    </row>
    <row r="3013" spans="6:7" x14ac:dyDescent="0.25">
      <c r="F3013" s="210"/>
      <c r="G3013" s="210"/>
    </row>
    <row r="3014" spans="6:7" x14ac:dyDescent="0.25">
      <c r="F3014" s="210"/>
      <c r="G3014" s="210"/>
    </row>
    <row r="3015" spans="6:7" x14ac:dyDescent="0.25">
      <c r="F3015" s="210"/>
      <c r="G3015" s="210"/>
    </row>
    <row r="3016" spans="6:7" x14ac:dyDescent="0.25">
      <c r="F3016" s="210"/>
      <c r="G3016" s="210"/>
    </row>
    <row r="3017" spans="6:7" x14ac:dyDescent="0.25">
      <c r="F3017" s="210"/>
      <c r="G3017" s="210"/>
    </row>
    <row r="3018" spans="6:7" x14ac:dyDescent="0.25">
      <c r="F3018" s="210"/>
      <c r="G3018" s="210"/>
    </row>
    <row r="3019" spans="6:7" x14ac:dyDescent="0.25">
      <c r="F3019" s="210"/>
      <c r="G3019" s="210"/>
    </row>
    <row r="3020" spans="6:7" x14ac:dyDescent="0.25">
      <c r="F3020" s="210"/>
      <c r="G3020" s="210"/>
    </row>
    <row r="3021" spans="6:7" x14ac:dyDescent="0.25">
      <c r="F3021" s="210"/>
      <c r="G3021" s="210"/>
    </row>
    <row r="3022" spans="6:7" x14ac:dyDescent="0.25">
      <c r="F3022" s="210"/>
      <c r="G3022" s="210"/>
    </row>
    <row r="3023" spans="6:7" x14ac:dyDescent="0.25">
      <c r="F3023" s="210"/>
      <c r="G3023" s="210"/>
    </row>
    <row r="3024" spans="6:7" x14ac:dyDescent="0.25">
      <c r="F3024" s="210"/>
      <c r="G3024" s="210"/>
    </row>
    <row r="3025" spans="6:7" x14ac:dyDescent="0.25">
      <c r="F3025" s="210"/>
      <c r="G3025" s="210"/>
    </row>
    <row r="3026" spans="6:7" x14ac:dyDescent="0.25">
      <c r="F3026" s="210"/>
      <c r="G3026" s="210"/>
    </row>
    <row r="3027" spans="6:7" x14ac:dyDescent="0.25">
      <c r="F3027" s="210"/>
      <c r="G3027" s="210"/>
    </row>
    <row r="3028" spans="6:7" x14ac:dyDescent="0.25">
      <c r="F3028" s="210"/>
      <c r="G3028" s="210"/>
    </row>
    <row r="3029" spans="6:7" x14ac:dyDescent="0.25">
      <c r="F3029" s="210"/>
      <c r="G3029" s="210"/>
    </row>
    <row r="3030" spans="6:7" x14ac:dyDescent="0.25">
      <c r="F3030" s="210"/>
      <c r="G3030" s="210"/>
    </row>
    <row r="3031" spans="6:7" x14ac:dyDescent="0.25">
      <c r="F3031" s="210"/>
      <c r="G3031" s="210"/>
    </row>
    <row r="3032" spans="6:7" x14ac:dyDescent="0.25">
      <c r="F3032" s="210"/>
      <c r="G3032" s="210"/>
    </row>
    <row r="3033" spans="6:7" x14ac:dyDescent="0.25">
      <c r="F3033" s="210"/>
      <c r="G3033" s="210"/>
    </row>
    <row r="3034" spans="6:7" x14ac:dyDescent="0.25">
      <c r="F3034" s="210"/>
      <c r="G3034" s="210"/>
    </row>
    <row r="3035" spans="6:7" x14ac:dyDescent="0.25">
      <c r="F3035" s="210"/>
      <c r="G3035" s="210"/>
    </row>
    <row r="3036" spans="6:7" x14ac:dyDescent="0.25">
      <c r="F3036" s="210"/>
      <c r="G3036" s="210"/>
    </row>
    <row r="3037" spans="6:7" x14ac:dyDescent="0.25">
      <c r="F3037" s="210"/>
      <c r="G3037" s="210"/>
    </row>
    <row r="3038" spans="6:7" x14ac:dyDescent="0.25">
      <c r="F3038" s="210"/>
      <c r="G3038" s="210"/>
    </row>
    <row r="3039" spans="6:7" x14ac:dyDescent="0.25">
      <c r="F3039" s="210"/>
      <c r="G3039" s="210"/>
    </row>
    <row r="3040" spans="6:7" x14ac:dyDescent="0.25">
      <c r="F3040" s="210"/>
      <c r="G3040" s="210"/>
    </row>
    <row r="3041" spans="6:7" x14ac:dyDescent="0.25">
      <c r="F3041" s="210"/>
      <c r="G3041" s="210"/>
    </row>
    <row r="3042" spans="6:7" x14ac:dyDescent="0.25">
      <c r="F3042" s="210"/>
      <c r="G3042" s="210"/>
    </row>
    <row r="3043" spans="6:7" x14ac:dyDescent="0.25">
      <c r="F3043" s="210"/>
      <c r="G3043" s="210"/>
    </row>
    <row r="3044" spans="6:7" x14ac:dyDescent="0.25">
      <c r="F3044" s="210"/>
      <c r="G3044" s="210"/>
    </row>
    <row r="3045" spans="6:7" x14ac:dyDescent="0.25">
      <c r="F3045" s="210"/>
      <c r="G3045" s="210"/>
    </row>
    <row r="3046" spans="6:7" x14ac:dyDescent="0.25">
      <c r="F3046" s="210"/>
      <c r="G3046" s="210"/>
    </row>
    <row r="3047" spans="6:7" x14ac:dyDescent="0.25">
      <c r="F3047" s="210"/>
      <c r="G3047" s="210"/>
    </row>
    <row r="3048" spans="6:7" x14ac:dyDescent="0.25">
      <c r="F3048" s="210"/>
      <c r="G3048" s="210"/>
    </row>
    <row r="3049" spans="6:7" x14ac:dyDescent="0.25">
      <c r="F3049" s="210"/>
      <c r="G3049" s="210"/>
    </row>
    <row r="3050" spans="6:7" x14ac:dyDescent="0.25">
      <c r="F3050" s="210"/>
      <c r="G3050" s="210"/>
    </row>
    <row r="3051" spans="6:7" x14ac:dyDescent="0.25">
      <c r="F3051" s="210"/>
      <c r="G3051" s="210"/>
    </row>
    <row r="3052" spans="6:7" x14ac:dyDescent="0.25">
      <c r="F3052" s="210"/>
      <c r="G3052" s="210"/>
    </row>
    <row r="3053" spans="6:7" x14ac:dyDescent="0.25">
      <c r="F3053" s="210"/>
      <c r="G3053" s="210"/>
    </row>
    <row r="3054" spans="6:7" x14ac:dyDescent="0.25">
      <c r="F3054" s="210"/>
      <c r="G3054" s="210"/>
    </row>
    <row r="3055" spans="6:7" x14ac:dyDescent="0.25">
      <c r="F3055" s="210"/>
      <c r="G3055" s="210"/>
    </row>
    <row r="3056" spans="6:7" x14ac:dyDescent="0.25">
      <c r="F3056" s="210"/>
      <c r="G3056" s="210"/>
    </row>
    <row r="3057" spans="6:7" x14ac:dyDescent="0.25">
      <c r="F3057" s="210"/>
      <c r="G3057" s="210"/>
    </row>
    <row r="3058" spans="6:7" x14ac:dyDescent="0.25">
      <c r="F3058" s="210"/>
      <c r="G3058" s="210"/>
    </row>
    <row r="3059" spans="6:7" x14ac:dyDescent="0.25">
      <c r="F3059" s="210"/>
      <c r="G3059" s="210"/>
    </row>
    <row r="3060" spans="6:7" x14ac:dyDescent="0.25">
      <c r="F3060" s="210"/>
      <c r="G3060" s="210"/>
    </row>
    <row r="3061" spans="6:7" x14ac:dyDescent="0.25">
      <c r="F3061" s="210"/>
      <c r="G3061" s="210"/>
    </row>
    <row r="3062" spans="6:7" x14ac:dyDescent="0.25">
      <c r="F3062" s="210"/>
      <c r="G3062" s="210"/>
    </row>
    <row r="3063" spans="6:7" x14ac:dyDescent="0.25">
      <c r="F3063" s="210"/>
      <c r="G3063" s="210"/>
    </row>
    <row r="3064" spans="6:7" x14ac:dyDescent="0.25">
      <c r="F3064" s="210"/>
      <c r="G3064" s="210"/>
    </row>
    <row r="3065" spans="6:7" x14ac:dyDescent="0.25">
      <c r="F3065" s="210"/>
      <c r="G3065" s="210"/>
    </row>
    <row r="3066" spans="6:7" x14ac:dyDescent="0.25">
      <c r="F3066" s="210"/>
      <c r="G3066" s="210"/>
    </row>
    <row r="3067" spans="6:7" x14ac:dyDescent="0.25">
      <c r="F3067" s="210"/>
      <c r="G3067" s="210"/>
    </row>
    <row r="3068" spans="6:7" x14ac:dyDescent="0.25">
      <c r="F3068" s="210"/>
      <c r="G3068" s="210"/>
    </row>
    <row r="3069" spans="6:7" x14ac:dyDescent="0.25">
      <c r="F3069" s="210"/>
      <c r="G3069" s="210"/>
    </row>
    <row r="3070" spans="6:7" x14ac:dyDescent="0.25">
      <c r="F3070" s="210"/>
      <c r="G3070" s="210"/>
    </row>
    <row r="3071" spans="6:7" x14ac:dyDescent="0.25">
      <c r="F3071" s="210"/>
      <c r="G3071" s="210"/>
    </row>
    <row r="3072" spans="6:7" x14ac:dyDescent="0.25">
      <c r="F3072" s="210"/>
      <c r="G3072" s="210"/>
    </row>
    <row r="3073" spans="6:7" x14ac:dyDescent="0.25">
      <c r="F3073" s="210"/>
      <c r="G3073" s="210"/>
    </row>
    <row r="3074" spans="6:7" x14ac:dyDescent="0.25">
      <c r="F3074" s="210"/>
      <c r="G3074" s="210"/>
    </row>
    <row r="3075" spans="6:7" x14ac:dyDescent="0.25">
      <c r="F3075" s="210"/>
      <c r="G3075" s="210"/>
    </row>
    <row r="3076" spans="6:7" x14ac:dyDescent="0.25">
      <c r="F3076" s="210"/>
      <c r="G3076" s="210"/>
    </row>
    <row r="3077" spans="6:7" x14ac:dyDescent="0.25">
      <c r="F3077" s="210"/>
      <c r="G3077" s="210"/>
    </row>
    <row r="3078" spans="6:7" x14ac:dyDescent="0.25">
      <c r="F3078" s="210"/>
      <c r="G3078" s="210"/>
    </row>
    <row r="3079" spans="6:7" x14ac:dyDescent="0.25">
      <c r="F3079" s="210"/>
      <c r="G3079" s="210"/>
    </row>
    <row r="3080" spans="6:7" x14ac:dyDescent="0.25">
      <c r="F3080" s="210"/>
      <c r="G3080" s="210"/>
    </row>
    <row r="3081" spans="6:7" x14ac:dyDescent="0.25">
      <c r="F3081" s="210"/>
      <c r="G3081" s="210"/>
    </row>
    <row r="3082" spans="6:7" x14ac:dyDescent="0.25">
      <c r="F3082" s="210"/>
      <c r="G3082" s="210"/>
    </row>
    <row r="3083" spans="6:7" x14ac:dyDescent="0.25">
      <c r="F3083" s="210"/>
      <c r="G3083" s="210"/>
    </row>
    <row r="3084" spans="6:7" x14ac:dyDescent="0.25">
      <c r="F3084" s="210"/>
      <c r="G3084" s="210"/>
    </row>
    <row r="3085" spans="6:7" x14ac:dyDescent="0.25">
      <c r="F3085" s="210"/>
      <c r="G3085" s="210"/>
    </row>
    <row r="3086" spans="6:7" x14ac:dyDescent="0.25">
      <c r="F3086" s="210"/>
      <c r="G3086" s="210"/>
    </row>
    <row r="3087" spans="6:7" x14ac:dyDescent="0.25">
      <c r="F3087" s="210"/>
      <c r="G3087" s="210"/>
    </row>
    <row r="3088" spans="6:7" x14ac:dyDescent="0.25">
      <c r="F3088" s="210"/>
      <c r="G3088" s="210"/>
    </row>
    <row r="3089" spans="6:7" x14ac:dyDescent="0.25">
      <c r="F3089" s="210"/>
      <c r="G3089" s="210"/>
    </row>
    <row r="3090" spans="6:7" x14ac:dyDescent="0.25">
      <c r="F3090" s="210"/>
      <c r="G3090" s="210"/>
    </row>
    <row r="3091" spans="6:7" x14ac:dyDescent="0.25">
      <c r="F3091" s="210"/>
      <c r="G3091" s="210"/>
    </row>
    <row r="3092" spans="6:7" x14ac:dyDescent="0.25">
      <c r="F3092" s="210"/>
      <c r="G3092" s="210"/>
    </row>
    <row r="3093" spans="6:7" x14ac:dyDescent="0.25">
      <c r="F3093" s="210"/>
      <c r="G3093" s="210"/>
    </row>
    <row r="3094" spans="6:7" x14ac:dyDescent="0.25">
      <c r="F3094" s="210"/>
      <c r="G3094" s="210"/>
    </row>
    <row r="3095" spans="6:7" x14ac:dyDescent="0.25">
      <c r="F3095" s="210"/>
      <c r="G3095" s="210"/>
    </row>
    <row r="3096" spans="6:7" x14ac:dyDescent="0.25">
      <c r="F3096" s="210"/>
      <c r="G3096" s="210"/>
    </row>
    <row r="3097" spans="6:7" x14ac:dyDescent="0.25">
      <c r="F3097" s="210"/>
      <c r="G3097" s="210"/>
    </row>
    <row r="3098" spans="6:7" x14ac:dyDescent="0.25">
      <c r="F3098" s="210"/>
      <c r="G3098" s="210"/>
    </row>
    <row r="3099" spans="6:7" x14ac:dyDescent="0.25">
      <c r="F3099" s="210"/>
      <c r="G3099" s="210"/>
    </row>
    <row r="3100" spans="6:7" x14ac:dyDescent="0.25">
      <c r="F3100" s="210"/>
      <c r="G3100" s="210"/>
    </row>
    <row r="3101" spans="6:7" x14ac:dyDescent="0.25">
      <c r="F3101" s="210"/>
      <c r="G3101" s="210"/>
    </row>
    <row r="3102" spans="6:7" x14ac:dyDescent="0.25">
      <c r="F3102" s="210"/>
      <c r="G3102" s="210"/>
    </row>
    <row r="3103" spans="6:7" x14ac:dyDescent="0.25">
      <c r="F3103" s="210"/>
      <c r="G3103" s="210"/>
    </row>
    <row r="3104" spans="6:7" x14ac:dyDescent="0.25">
      <c r="F3104" s="210"/>
      <c r="G3104" s="210"/>
    </row>
    <row r="3105" spans="6:7" x14ac:dyDescent="0.25">
      <c r="F3105" s="210"/>
      <c r="G3105" s="210"/>
    </row>
    <row r="3106" spans="6:7" x14ac:dyDescent="0.25">
      <c r="F3106" s="210"/>
      <c r="G3106" s="210"/>
    </row>
    <row r="3107" spans="6:7" x14ac:dyDescent="0.25">
      <c r="F3107" s="210"/>
      <c r="G3107" s="210"/>
    </row>
    <row r="3108" spans="6:7" x14ac:dyDescent="0.25">
      <c r="F3108" s="210"/>
      <c r="G3108" s="210"/>
    </row>
    <row r="3109" spans="6:7" x14ac:dyDescent="0.25">
      <c r="F3109" s="210"/>
      <c r="G3109" s="210"/>
    </row>
    <row r="3110" spans="6:7" x14ac:dyDescent="0.25">
      <c r="F3110" s="210"/>
      <c r="G3110" s="210"/>
    </row>
    <row r="3111" spans="6:7" x14ac:dyDescent="0.25">
      <c r="F3111" s="210"/>
      <c r="G3111" s="210"/>
    </row>
    <row r="3112" spans="6:7" x14ac:dyDescent="0.25">
      <c r="F3112" s="210"/>
      <c r="G3112" s="210"/>
    </row>
    <row r="3113" spans="6:7" x14ac:dyDescent="0.25">
      <c r="F3113" s="210"/>
      <c r="G3113" s="210"/>
    </row>
    <row r="3114" spans="6:7" x14ac:dyDescent="0.25">
      <c r="F3114" s="210"/>
      <c r="G3114" s="210"/>
    </row>
    <row r="3115" spans="6:7" x14ac:dyDescent="0.25">
      <c r="F3115" s="210"/>
      <c r="G3115" s="210"/>
    </row>
    <row r="3116" spans="6:7" x14ac:dyDescent="0.25">
      <c r="F3116" s="210"/>
      <c r="G3116" s="210"/>
    </row>
    <row r="3117" spans="6:7" x14ac:dyDescent="0.25">
      <c r="F3117" s="210"/>
      <c r="G3117" s="210"/>
    </row>
    <row r="3118" spans="6:7" x14ac:dyDescent="0.25">
      <c r="F3118" s="210"/>
      <c r="G3118" s="210"/>
    </row>
    <row r="3119" spans="6:7" x14ac:dyDescent="0.25">
      <c r="F3119" s="210"/>
      <c r="G3119" s="210"/>
    </row>
    <row r="3120" spans="6:7" x14ac:dyDescent="0.25">
      <c r="F3120" s="210"/>
      <c r="G3120" s="210"/>
    </row>
    <row r="3121" spans="6:7" x14ac:dyDescent="0.25">
      <c r="F3121" s="210"/>
      <c r="G3121" s="210"/>
    </row>
    <row r="3122" spans="6:7" x14ac:dyDescent="0.25">
      <c r="F3122" s="210"/>
      <c r="G3122" s="210"/>
    </row>
    <row r="3123" spans="6:7" x14ac:dyDescent="0.25">
      <c r="F3123" s="210"/>
      <c r="G3123" s="210"/>
    </row>
    <row r="3124" spans="6:7" x14ac:dyDescent="0.25">
      <c r="F3124" s="210"/>
      <c r="G3124" s="210"/>
    </row>
    <row r="3125" spans="6:7" x14ac:dyDescent="0.25">
      <c r="F3125" s="210"/>
      <c r="G3125" s="210"/>
    </row>
    <row r="3126" spans="6:7" x14ac:dyDescent="0.25">
      <c r="F3126" s="210"/>
      <c r="G3126" s="210"/>
    </row>
    <row r="3127" spans="6:7" x14ac:dyDescent="0.25">
      <c r="F3127" s="210"/>
      <c r="G3127" s="210"/>
    </row>
    <row r="3128" spans="6:7" x14ac:dyDescent="0.25">
      <c r="F3128" s="210"/>
      <c r="G3128" s="210"/>
    </row>
    <row r="3129" spans="6:7" x14ac:dyDescent="0.25">
      <c r="F3129" s="210"/>
      <c r="G3129" s="210"/>
    </row>
    <row r="3130" spans="6:7" x14ac:dyDescent="0.25">
      <c r="F3130" s="210"/>
      <c r="G3130" s="210"/>
    </row>
    <row r="3131" spans="6:7" x14ac:dyDescent="0.25">
      <c r="F3131" s="210"/>
      <c r="G3131" s="210"/>
    </row>
    <row r="3132" spans="6:7" x14ac:dyDescent="0.25">
      <c r="F3132" s="210"/>
      <c r="G3132" s="210"/>
    </row>
    <row r="3133" spans="6:7" x14ac:dyDescent="0.25">
      <c r="F3133" s="210"/>
      <c r="G3133" s="210"/>
    </row>
    <row r="3134" spans="6:7" x14ac:dyDescent="0.25">
      <c r="F3134" s="210"/>
      <c r="G3134" s="210"/>
    </row>
    <row r="3135" spans="6:7" x14ac:dyDescent="0.25">
      <c r="F3135" s="210"/>
      <c r="G3135" s="210"/>
    </row>
    <row r="3136" spans="6:7" x14ac:dyDescent="0.25">
      <c r="F3136" s="210"/>
      <c r="G3136" s="210"/>
    </row>
    <row r="3137" spans="6:7" x14ac:dyDescent="0.25">
      <c r="F3137" s="210"/>
      <c r="G3137" s="210"/>
    </row>
    <row r="3138" spans="6:7" x14ac:dyDescent="0.25">
      <c r="F3138" s="210"/>
      <c r="G3138" s="210"/>
    </row>
    <row r="3139" spans="6:7" x14ac:dyDescent="0.25">
      <c r="F3139" s="210"/>
      <c r="G3139" s="210"/>
    </row>
    <row r="3140" spans="6:7" x14ac:dyDescent="0.25">
      <c r="F3140" s="210"/>
      <c r="G3140" s="210"/>
    </row>
    <row r="3141" spans="6:7" x14ac:dyDescent="0.25">
      <c r="F3141" s="210"/>
      <c r="G3141" s="210"/>
    </row>
    <row r="3142" spans="6:7" x14ac:dyDescent="0.25">
      <c r="F3142" s="210"/>
      <c r="G3142" s="210"/>
    </row>
    <row r="3143" spans="6:7" x14ac:dyDescent="0.25">
      <c r="F3143" s="210"/>
      <c r="G3143" s="210"/>
    </row>
    <row r="3144" spans="6:7" x14ac:dyDescent="0.25">
      <c r="F3144" s="210"/>
      <c r="G3144" s="210"/>
    </row>
    <row r="3145" spans="6:7" x14ac:dyDescent="0.25">
      <c r="F3145" s="210"/>
      <c r="G3145" s="210"/>
    </row>
    <row r="3146" spans="6:7" x14ac:dyDescent="0.25">
      <c r="F3146" s="210"/>
      <c r="G3146" s="210"/>
    </row>
    <row r="3147" spans="6:7" x14ac:dyDescent="0.25">
      <c r="F3147" s="210"/>
      <c r="G3147" s="210"/>
    </row>
    <row r="3148" spans="6:7" x14ac:dyDescent="0.25">
      <c r="F3148" s="210"/>
      <c r="G3148" s="210"/>
    </row>
    <row r="3149" spans="6:7" x14ac:dyDescent="0.25">
      <c r="F3149" s="210"/>
      <c r="G3149" s="210"/>
    </row>
    <row r="3150" spans="6:7" x14ac:dyDescent="0.25">
      <c r="F3150" s="210"/>
      <c r="G3150" s="210"/>
    </row>
    <row r="3151" spans="6:7" x14ac:dyDescent="0.25">
      <c r="F3151" s="210"/>
      <c r="G3151" s="210"/>
    </row>
    <row r="3152" spans="6:7" x14ac:dyDescent="0.25">
      <c r="F3152" s="210"/>
      <c r="G3152" s="210"/>
    </row>
    <row r="3153" spans="6:7" x14ac:dyDescent="0.25">
      <c r="F3153" s="210"/>
      <c r="G3153" s="210"/>
    </row>
    <row r="3154" spans="6:7" x14ac:dyDescent="0.25">
      <c r="F3154" s="210"/>
      <c r="G3154" s="210"/>
    </row>
    <row r="3155" spans="6:7" x14ac:dyDescent="0.25">
      <c r="F3155" s="210"/>
      <c r="G3155" s="210"/>
    </row>
    <row r="3156" spans="6:7" x14ac:dyDescent="0.25">
      <c r="F3156" s="210"/>
      <c r="G3156" s="210"/>
    </row>
    <row r="3157" spans="6:7" x14ac:dyDescent="0.25">
      <c r="F3157" s="210"/>
      <c r="G3157" s="210"/>
    </row>
    <row r="3158" spans="6:7" x14ac:dyDescent="0.25">
      <c r="F3158" s="210"/>
      <c r="G3158" s="210"/>
    </row>
    <row r="3159" spans="6:7" x14ac:dyDescent="0.25">
      <c r="F3159" s="210"/>
      <c r="G3159" s="210"/>
    </row>
    <row r="3160" spans="6:7" x14ac:dyDescent="0.25">
      <c r="F3160" s="210"/>
      <c r="G3160" s="210"/>
    </row>
    <row r="3161" spans="6:7" x14ac:dyDescent="0.25">
      <c r="F3161" s="210"/>
      <c r="G3161" s="210"/>
    </row>
    <row r="3162" spans="6:7" x14ac:dyDescent="0.25">
      <c r="F3162" s="210"/>
      <c r="G3162" s="210"/>
    </row>
    <row r="3163" spans="6:7" x14ac:dyDescent="0.25">
      <c r="F3163" s="210"/>
      <c r="G3163" s="210"/>
    </row>
    <row r="3164" spans="6:7" x14ac:dyDescent="0.25">
      <c r="F3164" s="210"/>
      <c r="G3164" s="210"/>
    </row>
    <row r="3165" spans="6:7" x14ac:dyDescent="0.25">
      <c r="F3165" s="210"/>
      <c r="G3165" s="210"/>
    </row>
    <row r="3166" spans="6:7" x14ac:dyDescent="0.25">
      <c r="F3166" s="210"/>
      <c r="G3166" s="210"/>
    </row>
    <row r="3167" spans="6:7" x14ac:dyDescent="0.25">
      <c r="F3167" s="210"/>
      <c r="G3167" s="210"/>
    </row>
    <row r="3168" spans="6:7" x14ac:dyDescent="0.25">
      <c r="F3168" s="210"/>
      <c r="G3168" s="210"/>
    </row>
    <row r="3169" spans="6:7" x14ac:dyDescent="0.25">
      <c r="F3169" s="210"/>
      <c r="G3169" s="210"/>
    </row>
    <row r="3170" spans="6:7" x14ac:dyDescent="0.25">
      <c r="F3170" s="210"/>
      <c r="G3170" s="210"/>
    </row>
    <row r="3171" spans="6:7" x14ac:dyDescent="0.25">
      <c r="F3171" s="210"/>
      <c r="G3171" s="210"/>
    </row>
    <row r="3172" spans="6:7" x14ac:dyDescent="0.25">
      <c r="F3172" s="210"/>
      <c r="G3172" s="210"/>
    </row>
    <row r="3173" spans="6:7" x14ac:dyDescent="0.25">
      <c r="F3173" s="210"/>
      <c r="G3173" s="210"/>
    </row>
    <row r="3174" spans="6:7" x14ac:dyDescent="0.25">
      <c r="F3174" s="210"/>
      <c r="G3174" s="210"/>
    </row>
    <row r="3175" spans="6:7" x14ac:dyDescent="0.25">
      <c r="F3175" s="210"/>
      <c r="G3175" s="210"/>
    </row>
    <row r="3176" spans="6:7" x14ac:dyDescent="0.25">
      <c r="F3176" s="210"/>
      <c r="G3176" s="210"/>
    </row>
    <row r="3177" spans="6:7" x14ac:dyDescent="0.25">
      <c r="F3177" s="210"/>
      <c r="G3177" s="210"/>
    </row>
    <row r="3178" spans="6:7" x14ac:dyDescent="0.25">
      <c r="F3178" s="210"/>
      <c r="G3178" s="210"/>
    </row>
    <row r="3179" spans="6:7" x14ac:dyDescent="0.25">
      <c r="F3179" s="210"/>
      <c r="G3179" s="210"/>
    </row>
    <row r="3180" spans="6:7" x14ac:dyDescent="0.25">
      <c r="F3180" s="210"/>
      <c r="G3180" s="210"/>
    </row>
    <row r="3181" spans="6:7" x14ac:dyDescent="0.25">
      <c r="F3181" s="210"/>
      <c r="G3181" s="210"/>
    </row>
    <row r="3182" spans="6:7" x14ac:dyDescent="0.25">
      <c r="F3182" s="210"/>
      <c r="G3182" s="210"/>
    </row>
    <row r="3183" spans="6:7" x14ac:dyDescent="0.25">
      <c r="F3183" s="210"/>
      <c r="G3183" s="210"/>
    </row>
    <row r="3184" spans="6:7" x14ac:dyDescent="0.25">
      <c r="F3184" s="210"/>
      <c r="G3184" s="210"/>
    </row>
    <row r="3185" spans="6:7" x14ac:dyDescent="0.25">
      <c r="F3185" s="210"/>
      <c r="G3185" s="210"/>
    </row>
    <row r="3186" spans="6:7" x14ac:dyDescent="0.25">
      <c r="F3186" s="210"/>
      <c r="G3186" s="210"/>
    </row>
    <row r="3187" spans="6:7" x14ac:dyDescent="0.25">
      <c r="F3187" s="210"/>
      <c r="G3187" s="210"/>
    </row>
    <row r="3188" spans="6:7" x14ac:dyDescent="0.25">
      <c r="F3188" s="210"/>
      <c r="G3188" s="210"/>
    </row>
    <row r="3189" spans="6:7" x14ac:dyDescent="0.25">
      <c r="F3189" s="210"/>
      <c r="G3189" s="210"/>
    </row>
    <row r="3190" spans="6:7" x14ac:dyDescent="0.25">
      <c r="F3190" s="210"/>
      <c r="G3190" s="210"/>
    </row>
    <row r="3191" spans="6:7" x14ac:dyDescent="0.25">
      <c r="F3191" s="210"/>
      <c r="G3191" s="210"/>
    </row>
    <row r="3192" spans="6:7" x14ac:dyDescent="0.25">
      <c r="F3192" s="210"/>
      <c r="G3192" s="210"/>
    </row>
    <row r="3193" spans="6:7" x14ac:dyDescent="0.25">
      <c r="F3193" s="210"/>
      <c r="G3193" s="210"/>
    </row>
    <row r="3194" spans="6:7" x14ac:dyDescent="0.25">
      <c r="F3194" s="210"/>
      <c r="G3194" s="210"/>
    </row>
    <row r="3195" spans="6:7" x14ac:dyDescent="0.25">
      <c r="F3195" s="210"/>
      <c r="G3195" s="210"/>
    </row>
    <row r="3196" spans="6:7" x14ac:dyDescent="0.25">
      <c r="F3196" s="210"/>
      <c r="G3196" s="210"/>
    </row>
    <row r="3197" spans="6:7" x14ac:dyDescent="0.25">
      <c r="F3197" s="210"/>
      <c r="G3197" s="210"/>
    </row>
    <row r="3198" spans="6:7" x14ac:dyDescent="0.25">
      <c r="F3198" s="210"/>
      <c r="G3198" s="210"/>
    </row>
    <row r="3199" spans="6:7" x14ac:dyDescent="0.25">
      <c r="F3199" s="210"/>
      <c r="G3199" s="210"/>
    </row>
    <row r="3200" spans="6:7" x14ac:dyDescent="0.25">
      <c r="F3200" s="210"/>
      <c r="G3200" s="210"/>
    </row>
    <row r="3201" spans="6:7" x14ac:dyDescent="0.25">
      <c r="F3201" s="210"/>
      <c r="G3201" s="210"/>
    </row>
    <row r="3202" spans="6:7" x14ac:dyDescent="0.25">
      <c r="F3202" s="210"/>
      <c r="G3202" s="210"/>
    </row>
    <row r="3203" spans="6:7" x14ac:dyDescent="0.25">
      <c r="F3203" s="210"/>
      <c r="G3203" s="210"/>
    </row>
    <row r="3204" spans="6:7" x14ac:dyDescent="0.25">
      <c r="F3204" s="210"/>
      <c r="G3204" s="210"/>
    </row>
    <row r="3205" spans="6:7" x14ac:dyDescent="0.25">
      <c r="F3205" s="210"/>
      <c r="G3205" s="210"/>
    </row>
    <row r="3206" spans="6:7" x14ac:dyDescent="0.25">
      <c r="F3206" s="210"/>
      <c r="G3206" s="210"/>
    </row>
    <row r="3207" spans="6:7" x14ac:dyDescent="0.25">
      <c r="F3207" s="210"/>
      <c r="G3207" s="210"/>
    </row>
    <row r="3208" spans="6:7" x14ac:dyDescent="0.25">
      <c r="F3208" s="210"/>
      <c r="G3208" s="210"/>
    </row>
    <row r="3209" spans="6:7" x14ac:dyDescent="0.25">
      <c r="F3209" s="210"/>
      <c r="G3209" s="210"/>
    </row>
    <row r="3210" spans="6:7" x14ac:dyDescent="0.25">
      <c r="F3210" s="210"/>
      <c r="G3210" s="210"/>
    </row>
    <row r="3211" spans="6:7" x14ac:dyDescent="0.25">
      <c r="F3211" s="210"/>
      <c r="G3211" s="210"/>
    </row>
    <row r="3212" spans="6:7" x14ac:dyDescent="0.25">
      <c r="F3212" s="210"/>
      <c r="G3212" s="210"/>
    </row>
    <row r="3213" spans="6:7" x14ac:dyDescent="0.25">
      <c r="F3213" s="210"/>
      <c r="G3213" s="210"/>
    </row>
    <row r="3214" spans="6:7" x14ac:dyDescent="0.25">
      <c r="F3214" s="210"/>
      <c r="G3214" s="210"/>
    </row>
    <row r="3215" spans="6:7" x14ac:dyDescent="0.25">
      <c r="F3215" s="210"/>
      <c r="G3215" s="210"/>
    </row>
    <row r="3216" spans="6:7" x14ac:dyDescent="0.25">
      <c r="F3216" s="210"/>
      <c r="G3216" s="210"/>
    </row>
    <row r="3217" spans="6:7" x14ac:dyDescent="0.25">
      <c r="F3217" s="210"/>
      <c r="G3217" s="210"/>
    </row>
    <row r="3218" spans="6:7" x14ac:dyDescent="0.25">
      <c r="F3218" s="210"/>
      <c r="G3218" s="210"/>
    </row>
    <row r="3219" spans="6:7" x14ac:dyDescent="0.25">
      <c r="F3219" s="210"/>
      <c r="G3219" s="210"/>
    </row>
    <row r="3220" spans="6:7" x14ac:dyDescent="0.25">
      <c r="F3220" s="210"/>
      <c r="G3220" s="210"/>
    </row>
    <row r="3221" spans="6:7" x14ac:dyDescent="0.25">
      <c r="F3221" s="210"/>
      <c r="G3221" s="210"/>
    </row>
    <row r="3222" spans="6:7" x14ac:dyDescent="0.25">
      <c r="F3222" s="210"/>
      <c r="G3222" s="210"/>
    </row>
    <row r="3223" spans="6:7" x14ac:dyDescent="0.25">
      <c r="F3223" s="210"/>
      <c r="G3223" s="210"/>
    </row>
    <row r="3224" spans="6:7" x14ac:dyDescent="0.25">
      <c r="F3224" s="210"/>
      <c r="G3224" s="210"/>
    </row>
    <row r="3225" spans="6:7" x14ac:dyDescent="0.25">
      <c r="F3225" s="210"/>
      <c r="G3225" s="210"/>
    </row>
    <row r="3226" spans="6:7" x14ac:dyDescent="0.25">
      <c r="F3226" s="210"/>
      <c r="G3226" s="210"/>
    </row>
    <row r="3227" spans="6:7" x14ac:dyDescent="0.25">
      <c r="F3227" s="210"/>
      <c r="G3227" s="210"/>
    </row>
    <row r="3228" spans="6:7" x14ac:dyDescent="0.25">
      <c r="F3228" s="210"/>
      <c r="G3228" s="210"/>
    </row>
    <row r="3229" spans="6:7" x14ac:dyDescent="0.25">
      <c r="F3229" s="210"/>
      <c r="G3229" s="210"/>
    </row>
    <row r="3230" spans="6:7" x14ac:dyDescent="0.25">
      <c r="F3230" s="210"/>
      <c r="G3230" s="210"/>
    </row>
    <row r="3231" spans="6:7" x14ac:dyDescent="0.25">
      <c r="F3231" s="210"/>
      <c r="G3231" s="210"/>
    </row>
    <row r="3232" spans="6:7" x14ac:dyDescent="0.25">
      <c r="F3232" s="210"/>
      <c r="G3232" s="210"/>
    </row>
    <row r="3233" spans="6:7" x14ac:dyDescent="0.25">
      <c r="F3233" s="210"/>
      <c r="G3233" s="210"/>
    </row>
    <row r="3234" spans="6:7" x14ac:dyDescent="0.25">
      <c r="F3234" s="210"/>
      <c r="G3234" s="210"/>
    </row>
    <row r="3235" spans="6:7" x14ac:dyDescent="0.25">
      <c r="F3235" s="210"/>
      <c r="G3235" s="210"/>
    </row>
    <row r="3236" spans="6:7" x14ac:dyDescent="0.25">
      <c r="F3236" s="210"/>
      <c r="G3236" s="210"/>
    </row>
    <row r="3237" spans="6:7" x14ac:dyDescent="0.25">
      <c r="F3237" s="210"/>
      <c r="G3237" s="210"/>
    </row>
    <row r="3238" spans="6:7" x14ac:dyDescent="0.25">
      <c r="F3238" s="210"/>
      <c r="G3238" s="210"/>
    </row>
    <row r="3239" spans="6:7" x14ac:dyDescent="0.25">
      <c r="F3239" s="210"/>
      <c r="G3239" s="210"/>
    </row>
    <row r="3240" spans="6:7" x14ac:dyDescent="0.25">
      <c r="F3240" s="210"/>
      <c r="G3240" s="210"/>
    </row>
    <row r="3241" spans="6:7" x14ac:dyDescent="0.25">
      <c r="F3241" s="210"/>
      <c r="G3241" s="210"/>
    </row>
    <row r="3242" spans="6:7" x14ac:dyDescent="0.25">
      <c r="F3242" s="210"/>
      <c r="G3242" s="210"/>
    </row>
    <row r="3243" spans="6:7" x14ac:dyDescent="0.25">
      <c r="F3243" s="210"/>
      <c r="G3243" s="210"/>
    </row>
    <row r="3244" spans="6:7" x14ac:dyDescent="0.25">
      <c r="F3244" s="210"/>
      <c r="G3244" s="210"/>
    </row>
    <row r="3245" spans="6:7" x14ac:dyDescent="0.25">
      <c r="F3245" s="210"/>
      <c r="G3245" s="210"/>
    </row>
    <row r="3246" spans="6:7" x14ac:dyDescent="0.25">
      <c r="F3246" s="210"/>
      <c r="G3246" s="210"/>
    </row>
    <row r="3247" spans="6:7" x14ac:dyDescent="0.25">
      <c r="F3247" s="210"/>
      <c r="G3247" s="210"/>
    </row>
    <row r="3248" spans="6:7" x14ac:dyDescent="0.25">
      <c r="F3248" s="210"/>
      <c r="G3248" s="210"/>
    </row>
    <row r="3249" spans="6:7" x14ac:dyDescent="0.25">
      <c r="F3249" s="210"/>
      <c r="G3249" s="210"/>
    </row>
    <row r="3250" spans="6:7" x14ac:dyDescent="0.25">
      <c r="F3250" s="210"/>
      <c r="G3250" s="210"/>
    </row>
    <row r="3251" spans="6:7" x14ac:dyDescent="0.25">
      <c r="F3251" s="210"/>
      <c r="G3251" s="210"/>
    </row>
    <row r="3252" spans="6:7" x14ac:dyDescent="0.25">
      <c r="F3252" s="210"/>
      <c r="G3252" s="210"/>
    </row>
    <row r="3253" spans="6:7" x14ac:dyDescent="0.25">
      <c r="F3253" s="210"/>
      <c r="G3253" s="210"/>
    </row>
    <row r="3254" spans="6:7" x14ac:dyDescent="0.25">
      <c r="F3254" s="210"/>
      <c r="G3254" s="210"/>
    </row>
    <row r="3255" spans="6:7" x14ac:dyDescent="0.25">
      <c r="F3255" s="210"/>
      <c r="G3255" s="210"/>
    </row>
    <row r="3256" spans="6:7" x14ac:dyDescent="0.25">
      <c r="F3256" s="210"/>
      <c r="G3256" s="210"/>
    </row>
    <row r="3257" spans="6:7" x14ac:dyDescent="0.25">
      <c r="F3257" s="210"/>
      <c r="G3257" s="210"/>
    </row>
    <row r="3258" spans="6:7" x14ac:dyDescent="0.25">
      <c r="F3258" s="210"/>
      <c r="G3258" s="210"/>
    </row>
    <row r="3259" spans="6:7" x14ac:dyDescent="0.25">
      <c r="F3259" s="210"/>
      <c r="G3259" s="210"/>
    </row>
    <row r="3260" spans="6:7" x14ac:dyDescent="0.25">
      <c r="F3260" s="210"/>
      <c r="G3260" s="210"/>
    </row>
    <row r="3261" spans="6:7" x14ac:dyDescent="0.25">
      <c r="F3261" s="210"/>
      <c r="G3261" s="210"/>
    </row>
    <row r="3262" spans="6:7" x14ac:dyDescent="0.25">
      <c r="F3262" s="210"/>
      <c r="G3262" s="210"/>
    </row>
    <row r="3263" spans="6:7" x14ac:dyDescent="0.25">
      <c r="F3263" s="210"/>
      <c r="G3263" s="210"/>
    </row>
    <row r="3264" spans="6:7" x14ac:dyDescent="0.25">
      <c r="F3264" s="210"/>
      <c r="G3264" s="210"/>
    </row>
    <row r="3265" spans="6:7" x14ac:dyDescent="0.25">
      <c r="F3265" s="210"/>
      <c r="G3265" s="210"/>
    </row>
    <row r="3266" spans="6:7" x14ac:dyDescent="0.25">
      <c r="F3266" s="210"/>
      <c r="G3266" s="210"/>
    </row>
    <row r="3267" spans="6:7" x14ac:dyDescent="0.25">
      <c r="F3267" s="210"/>
      <c r="G3267" s="210"/>
    </row>
    <row r="3268" spans="6:7" x14ac:dyDescent="0.25">
      <c r="F3268" s="211"/>
      <c r="G3268" s="211"/>
    </row>
    <row r="3269" spans="6:7" x14ac:dyDescent="0.25">
      <c r="F3269" s="210"/>
      <c r="G3269" s="210"/>
    </row>
    <row r="3270" spans="6:7" x14ac:dyDescent="0.25">
      <c r="F3270" s="210"/>
      <c r="G3270" s="210"/>
    </row>
    <row r="3271" spans="6:7" x14ac:dyDescent="0.25">
      <c r="F3271" s="210"/>
      <c r="G3271" s="210"/>
    </row>
    <row r="3272" spans="6:7" x14ac:dyDescent="0.25">
      <c r="F3272" s="210"/>
      <c r="G3272" s="210"/>
    </row>
    <row r="3273" spans="6:7" x14ac:dyDescent="0.25">
      <c r="F3273" s="210"/>
      <c r="G3273" s="210"/>
    </row>
    <row r="3274" spans="6:7" x14ac:dyDescent="0.25">
      <c r="F3274" s="210"/>
      <c r="G3274" s="210"/>
    </row>
    <row r="3275" spans="6:7" x14ac:dyDescent="0.25">
      <c r="F3275" s="210"/>
      <c r="G3275" s="210"/>
    </row>
    <row r="3276" spans="6:7" x14ac:dyDescent="0.25">
      <c r="F3276" s="210"/>
      <c r="G3276" s="210"/>
    </row>
    <row r="3277" spans="6:7" x14ac:dyDescent="0.25">
      <c r="F3277" s="210"/>
      <c r="G3277" s="210"/>
    </row>
    <row r="3278" spans="6:7" x14ac:dyDescent="0.25">
      <c r="F3278" s="210"/>
      <c r="G3278" s="210"/>
    </row>
    <row r="3279" spans="6:7" x14ac:dyDescent="0.25">
      <c r="F3279" s="210"/>
      <c r="G3279" s="210"/>
    </row>
    <row r="3280" spans="6:7" x14ac:dyDescent="0.25">
      <c r="F3280" s="210"/>
      <c r="G3280" s="210"/>
    </row>
    <row r="3281" spans="6:7" x14ac:dyDescent="0.25">
      <c r="F3281" s="210"/>
      <c r="G3281" s="210"/>
    </row>
    <row r="3282" spans="6:7" x14ac:dyDescent="0.25">
      <c r="F3282" s="210"/>
      <c r="G3282" s="210"/>
    </row>
    <row r="3283" spans="6:7" x14ac:dyDescent="0.25">
      <c r="F3283" s="210"/>
      <c r="G3283" s="210"/>
    </row>
    <row r="3284" spans="6:7" x14ac:dyDescent="0.25">
      <c r="F3284" s="210"/>
      <c r="G3284" s="210"/>
    </row>
    <row r="3285" spans="6:7" x14ac:dyDescent="0.25">
      <c r="F3285" s="210"/>
      <c r="G3285" s="210"/>
    </row>
    <row r="3286" spans="6:7" x14ac:dyDescent="0.25">
      <c r="F3286" s="210"/>
      <c r="G3286" s="210"/>
    </row>
    <row r="3287" spans="6:7" x14ac:dyDescent="0.25">
      <c r="F3287" s="210"/>
      <c r="G3287" s="210"/>
    </row>
    <row r="3288" spans="6:7" x14ac:dyDescent="0.25">
      <c r="F3288" s="210"/>
      <c r="G3288" s="210"/>
    </row>
    <row r="3289" spans="6:7" x14ac:dyDescent="0.25">
      <c r="F3289" s="210"/>
      <c r="G3289" s="210"/>
    </row>
    <row r="3290" spans="6:7" x14ac:dyDescent="0.25">
      <c r="F3290" s="210"/>
      <c r="G3290" s="210"/>
    </row>
    <row r="3291" spans="6:7" x14ac:dyDescent="0.25">
      <c r="F3291" s="210"/>
      <c r="G3291" s="210"/>
    </row>
    <row r="3292" spans="6:7" x14ac:dyDescent="0.25">
      <c r="F3292" s="210"/>
      <c r="G3292" s="210"/>
    </row>
    <row r="3293" spans="6:7" x14ac:dyDescent="0.25">
      <c r="F3293" s="210"/>
      <c r="G3293" s="210"/>
    </row>
    <row r="3294" spans="6:7" x14ac:dyDescent="0.25">
      <c r="F3294" s="210"/>
      <c r="G3294" s="210"/>
    </row>
    <row r="3295" spans="6:7" x14ac:dyDescent="0.25">
      <c r="F3295" s="210"/>
      <c r="G3295" s="210"/>
    </row>
    <row r="3296" spans="6:7" x14ac:dyDescent="0.25">
      <c r="F3296" s="210"/>
      <c r="G3296" s="210"/>
    </row>
    <row r="3297" spans="6:7" x14ac:dyDescent="0.25">
      <c r="F3297" s="210"/>
      <c r="G3297" s="210"/>
    </row>
    <row r="3298" spans="6:7" x14ac:dyDescent="0.25">
      <c r="F3298" s="210"/>
      <c r="G3298" s="210"/>
    </row>
    <row r="3299" spans="6:7" x14ac:dyDescent="0.25">
      <c r="F3299" s="210"/>
      <c r="G3299" s="210"/>
    </row>
    <row r="3300" spans="6:7" x14ac:dyDescent="0.25">
      <c r="F3300" s="210"/>
      <c r="G3300" s="210"/>
    </row>
    <row r="3301" spans="6:7" x14ac:dyDescent="0.25">
      <c r="F3301" s="210"/>
      <c r="G3301" s="210"/>
    </row>
    <row r="3302" spans="6:7" x14ac:dyDescent="0.25">
      <c r="F3302" s="210"/>
      <c r="G3302" s="210"/>
    </row>
    <row r="3303" spans="6:7" x14ac:dyDescent="0.25">
      <c r="F3303" s="210"/>
      <c r="G3303" s="210"/>
    </row>
    <row r="3304" spans="6:7" x14ac:dyDescent="0.25">
      <c r="F3304" s="210"/>
      <c r="G3304" s="210"/>
    </row>
    <row r="3305" spans="6:7" x14ac:dyDescent="0.25">
      <c r="F3305" s="210"/>
      <c r="G3305" s="210"/>
    </row>
    <row r="3306" spans="6:7" x14ac:dyDescent="0.25">
      <c r="F3306" s="210"/>
      <c r="G3306" s="210"/>
    </row>
    <row r="3307" spans="6:7" x14ac:dyDescent="0.25">
      <c r="F3307" s="210"/>
      <c r="G3307" s="210"/>
    </row>
    <row r="3308" spans="6:7" x14ac:dyDescent="0.25">
      <c r="F3308" s="210"/>
      <c r="G3308" s="210"/>
    </row>
    <row r="3309" spans="6:7" x14ac:dyDescent="0.25">
      <c r="F3309" s="210"/>
      <c r="G3309" s="210"/>
    </row>
    <row r="3310" spans="6:7" x14ac:dyDescent="0.25">
      <c r="F3310" s="210"/>
      <c r="G3310" s="210"/>
    </row>
    <row r="3311" spans="6:7" x14ac:dyDescent="0.25">
      <c r="F3311" s="210"/>
      <c r="G3311" s="210"/>
    </row>
    <row r="3312" spans="6:7" x14ac:dyDescent="0.25">
      <c r="F3312" s="210"/>
      <c r="G3312" s="210"/>
    </row>
    <row r="3313" spans="6:7" x14ac:dyDescent="0.25">
      <c r="F3313" s="210"/>
      <c r="G3313" s="210"/>
    </row>
    <row r="3314" spans="6:7" x14ac:dyDescent="0.25">
      <c r="F3314" s="210"/>
      <c r="G3314" s="210"/>
    </row>
    <row r="3315" spans="6:7" x14ac:dyDescent="0.25">
      <c r="F3315" s="210"/>
      <c r="G3315" s="210"/>
    </row>
    <row r="3316" spans="6:7" x14ac:dyDescent="0.25">
      <c r="F3316" s="210"/>
      <c r="G3316" s="210"/>
    </row>
    <row r="3317" spans="6:7" x14ac:dyDescent="0.25">
      <c r="F3317" s="210"/>
      <c r="G3317" s="210"/>
    </row>
    <row r="3318" spans="6:7" x14ac:dyDescent="0.25">
      <c r="F3318" s="210"/>
      <c r="G3318" s="210"/>
    </row>
    <row r="3319" spans="6:7" x14ac:dyDescent="0.25">
      <c r="F3319" s="210"/>
      <c r="G3319" s="210"/>
    </row>
    <row r="3320" spans="6:7" x14ac:dyDescent="0.25">
      <c r="F3320" s="210"/>
      <c r="G3320" s="210"/>
    </row>
    <row r="3321" spans="6:7" x14ac:dyDescent="0.25">
      <c r="F3321" s="210"/>
      <c r="G3321" s="210"/>
    </row>
    <row r="3322" spans="6:7" x14ac:dyDescent="0.25">
      <c r="F3322" s="210"/>
      <c r="G3322" s="210"/>
    </row>
    <row r="3323" spans="6:7" x14ac:dyDescent="0.25">
      <c r="F3323" s="210"/>
      <c r="G3323" s="210"/>
    </row>
    <row r="3324" spans="6:7" x14ac:dyDescent="0.25">
      <c r="F3324" s="210"/>
      <c r="G3324" s="210"/>
    </row>
    <row r="3325" spans="6:7" x14ac:dyDescent="0.25">
      <c r="F3325" s="210"/>
      <c r="G3325" s="210"/>
    </row>
    <row r="3326" spans="6:7" x14ac:dyDescent="0.25">
      <c r="F3326" s="210"/>
      <c r="G3326" s="210"/>
    </row>
    <row r="3327" spans="6:7" x14ac:dyDescent="0.25">
      <c r="F3327" s="210"/>
      <c r="G3327" s="210"/>
    </row>
    <row r="3328" spans="6:7" x14ac:dyDescent="0.25">
      <c r="F3328" s="210"/>
      <c r="G3328" s="210"/>
    </row>
    <row r="3329" spans="6:7" x14ac:dyDescent="0.25">
      <c r="F3329" s="210"/>
      <c r="G3329" s="210"/>
    </row>
    <row r="3330" spans="6:7" x14ac:dyDescent="0.25">
      <c r="F3330" s="210"/>
      <c r="G3330" s="210"/>
    </row>
    <row r="3331" spans="6:7" x14ac:dyDescent="0.25">
      <c r="F3331" s="210"/>
      <c r="G3331" s="210"/>
    </row>
    <row r="3332" spans="6:7" x14ac:dyDescent="0.25">
      <c r="F3332" s="210"/>
      <c r="G3332" s="210"/>
    </row>
    <row r="3333" spans="6:7" x14ac:dyDescent="0.25">
      <c r="F3333" s="210"/>
      <c r="G3333" s="210"/>
    </row>
    <row r="3334" spans="6:7" x14ac:dyDescent="0.25">
      <c r="F3334" s="210"/>
      <c r="G3334" s="210"/>
    </row>
    <row r="3335" spans="6:7" x14ac:dyDescent="0.25">
      <c r="F3335" s="210"/>
      <c r="G3335" s="210"/>
    </row>
    <row r="3336" spans="6:7" x14ac:dyDescent="0.25">
      <c r="F3336" s="210"/>
      <c r="G3336" s="210"/>
    </row>
    <row r="3337" spans="6:7" x14ac:dyDescent="0.25">
      <c r="F3337" s="210"/>
      <c r="G3337" s="210"/>
    </row>
    <row r="3338" spans="6:7" x14ac:dyDescent="0.25">
      <c r="F3338" s="210"/>
      <c r="G3338" s="210"/>
    </row>
    <row r="3339" spans="6:7" x14ac:dyDescent="0.25">
      <c r="F3339" s="210"/>
      <c r="G3339" s="210"/>
    </row>
    <row r="3340" spans="6:7" x14ac:dyDescent="0.25">
      <c r="F3340" s="210"/>
      <c r="G3340" s="210"/>
    </row>
    <row r="3341" spans="6:7" x14ac:dyDescent="0.25">
      <c r="F3341" s="210"/>
      <c r="G3341" s="210"/>
    </row>
    <row r="3342" spans="6:7" x14ac:dyDescent="0.25">
      <c r="F3342" s="210"/>
      <c r="G3342" s="210"/>
    </row>
    <row r="3343" spans="6:7" x14ac:dyDescent="0.25">
      <c r="F3343" s="210"/>
      <c r="G3343" s="210"/>
    </row>
    <row r="3344" spans="6:7" x14ac:dyDescent="0.25">
      <c r="F3344" s="210"/>
      <c r="G3344" s="210"/>
    </row>
    <row r="3345" spans="6:7" x14ac:dyDescent="0.25">
      <c r="F3345" s="210"/>
      <c r="G3345" s="210"/>
    </row>
    <row r="3346" spans="6:7" x14ac:dyDescent="0.25">
      <c r="F3346" s="210"/>
      <c r="G3346" s="210"/>
    </row>
    <row r="3347" spans="6:7" x14ac:dyDescent="0.25">
      <c r="F3347" s="210"/>
      <c r="G3347" s="210"/>
    </row>
    <row r="3348" spans="6:7" x14ac:dyDescent="0.25">
      <c r="F3348" s="210"/>
      <c r="G3348" s="210"/>
    </row>
    <row r="3349" spans="6:7" x14ac:dyDescent="0.25">
      <c r="F3349" s="210"/>
      <c r="G3349" s="210"/>
    </row>
    <row r="3350" spans="6:7" x14ac:dyDescent="0.25">
      <c r="F3350" s="210"/>
      <c r="G3350" s="210"/>
    </row>
    <row r="3351" spans="6:7" x14ac:dyDescent="0.25">
      <c r="F3351" s="210"/>
      <c r="G3351" s="210"/>
    </row>
    <row r="3352" spans="6:7" x14ac:dyDescent="0.25">
      <c r="F3352" s="210"/>
      <c r="G3352" s="210"/>
    </row>
    <row r="3353" spans="6:7" x14ac:dyDescent="0.25">
      <c r="F3353" s="210"/>
      <c r="G3353" s="210"/>
    </row>
    <row r="3354" spans="6:7" x14ac:dyDescent="0.25">
      <c r="F3354" s="210"/>
      <c r="G3354" s="210"/>
    </row>
    <row r="3355" spans="6:7" x14ac:dyDescent="0.25">
      <c r="F3355" s="210"/>
      <c r="G3355" s="210"/>
    </row>
    <row r="3356" spans="6:7" x14ac:dyDescent="0.25">
      <c r="F3356" s="210"/>
      <c r="G3356" s="210"/>
    </row>
    <row r="3357" spans="6:7" x14ac:dyDescent="0.25">
      <c r="F3357" s="210"/>
      <c r="G3357" s="210"/>
    </row>
    <row r="3358" spans="6:7" x14ac:dyDescent="0.25">
      <c r="F3358" s="210"/>
      <c r="G3358" s="210"/>
    </row>
    <row r="3359" spans="6:7" x14ac:dyDescent="0.25">
      <c r="F3359" s="210"/>
      <c r="G3359" s="210"/>
    </row>
    <row r="3360" spans="6:7" x14ac:dyDescent="0.25">
      <c r="F3360" s="210"/>
      <c r="G3360" s="210"/>
    </row>
    <row r="3361" spans="6:7" x14ac:dyDescent="0.25">
      <c r="F3361" s="210"/>
      <c r="G3361" s="210"/>
    </row>
    <row r="3362" spans="6:7" x14ac:dyDescent="0.25">
      <c r="F3362" s="210"/>
      <c r="G3362" s="210"/>
    </row>
    <row r="3363" spans="6:7" x14ac:dyDescent="0.25">
      <c r="F3363" s="210"/>
      <c r="G3363" s="210"/>
    </row>
    <row r="3364" spans="6:7" x14ac:dyDescent="0.25">
      <c r="F3364" s="210"/>
      <c r="G3364" s="210"/>
    </row>
    <row r="3365" spans="6:7" x14ac:dyDescent="0.25">
      <c r="F3365" s="210"/>
      <c r="G3365" s="210"/>
    </row>
    <row r="3366" spans="6:7" x14ac:dyDescent="0.25">
      <c r="F3366" s="210"/>
      <c r="G3366" s="210"/>
    </row>
    <row r="3367" spans="6:7" x14ac:dyDescent="0.25">
      <c r="F3367" s="210"/>
      <c r="G3367" s="210"/>
    </row>
    <row r="3368" spans="6:7" x14ac:dyDescent="0.25">
      <c r="F3368" s="210"/>
      <c r="G3368" s="210"/>
    </row>
    <row r="3369" spans="6:7" x14ac:dyDescent="0.25">
      <c r="F3369" s="210"/>
      <c r="G3369" s="210"/>
    </row>
    <row r="3370" spans="6:7" x14ac:dyDescent="0.25">
      <c r="F3370" s="210"/>
      <c r="G3370" s="210"/>
    </row>
    <row r="3371" spans="6:7" x14ac:dyDescent="0.25">
      <c r="F3371" s="210"/>
      <c r="G3371" s="210"/>
    </row>
    <row r="3372" spans="6:7" x14ac:dyDescent="0.25">
      <c r="F3372" s="210"/>
      <c r="G3372" s="210"/>
    </row>
    <row r="3373" spans="6:7" x14ac:dyDescent="0.25">
      <c r="F3373" s="210"/>
      <c r="G3373" s="210"/>
    </row>
    <row r="3374" spans="6:7" x14ac:dyDescent="0.25">
      <c r="F3374" s="210"/>
      <c r="G3374" s="210"/>
    </row>
    <row r="3375" spans="6:7" x14ac:dyDescent="0.25">
      <c r="F3375" s="210"/>
      <c r="G3375" s="210"/>
    </row>
    <row r="3376" spans="6:7" x14ac:dyDescent="0.25">
      <c r="F3376" s="210"/>
      <c r="G3376" s="210"/>
    </row>
    <row r="3377" spans="6:7" x14ac:dyDescent="0.25">
      <c r="F3377" s="210"/>
      <c r="G3377" s="210"/>
    </row>
    <row r="3378" spans="6:7" x14ac:dyDescent="0.25">
      <c r="F3378" s="210"/>
      <c r="G3378" s="210"/>
    </row>
    <row r="3379" spans="6:7" x14ac:dyDescent="0.25">
      <c r="F3379" s="210"/>
      <c r="G3379" s="210"/>
    </row>
    <row r="3380" spans="6:7" x14ac:dyDescent="0.25">
      <c r="F3380" s="210"/>
      <c r="G3380" s="210"/>
    </row>
    <row r="3381" spans="6:7" x14ac:dyDescent="0.25">
      <c r="F3381" s="210"/>
      <c r="G3381" s="210"/>
    </row>
    <row r="3382" spans="6:7" x14ac:dyDescent="0.25">
      <c r="F3382" s="210"/>
      <c r="G3382" s="210"/>
    </row>
    <row r="3383" spans="6:7" x14ac:dyDescent="0.25">
      <c r="F3383" s="210"/>
      <c r="G3383" s="210"/>
    </row>
    <row r="3384" spans="6:7" x14ac:dyDescent="0.25">
      <c r="F3384" s="210"/>
      <c r="G3384" s="210"/>
    </row>
    <row r="3385" spans="6:7" x14ac:dyDescent="0.25">
      <c r="F3385" s="210"/>
      <c r="G3385" s="210"/>
    </row>
    <row r="3386" spans="6:7" x14ac:dyDescent="0.25">
      <c r="F3386" s="210"/>
      <c r="G3386" s="210"/>
    </row>
    <row r="3387" spans="6:7" x14ac:dyDescent="0.25">
      <c r="F3387" s="210"/>
      <c r="G3387" s="210"/>
    </row>
    <row r="3388" spans="6:7" x14ac:dyDescent="0.25">
      <c r="F3388" s="210"/>
      <c r="G3388" s="210"/>
    </row>
    <row r="3389" spans="6:7" x14ac:dyDescent="0.25">
      <c r="F3389" s="210"/>
      <c r="G3389" s="210"/>
    </row>
    <row r="3390" spans="6:7" x14ac:dyDescent="0.25">
      <c r="F3390" s="210"/>
      <c r="G3390" s="210"/>
    </row>
    <row r="3391" spans="6:7" x14ac:dyDescent="0.25">
      <c r="F3391" s="210"/>
      <c r="G3391" s="210"/>
    </row>
    <row r="3392" spans="6:7" x14ac:dyDescent="0.25">
      <c r="F3392" s="210"/>
      <c r="G3392" s="210"/>
    </row>
    <row r="3393" spans="6:7" x14ac:dyDescent="0.25">
      <c r="F3393" s="210"/>
      <c r="G3393" s="210"/>
    </row>
    <row r="3394" spans="6:7" x14ac:dyDescent="0.25">
      <c r="F3394" s="210"/>
      <c r="G3394" s="210"/>
    </row>
    <row r="3395" spans="6:7" x14ac:dyDescent="0.25">
      <c r="F3395" s="210"/>
      <c r="G3395" s="210"/>
    </row>
    <row r="3396" spans="6:7" x14ac:dyDescent="0.25">
      <c r="F3396" s="210"/>
      <c r="G3396" s="210"/>
    </row>
    <row r="3397" spans="6:7" x14ac:dyDescent="0.25">
      <c r="F3397" s="210"/>
      <c r="G3397" s="210"/>
    </row>
    <row r="3398" spans="6:7" x14ac:dyDescent="0.25">
      <c r="F3398" s="210"/>
      <c r="G3398" s="210"/>
    </row>
    <row r="3399" spans="6:7" x14ac:dyDescent="0.25">
      <c r="F3399" s="210"/>
      <c r="G3399" s="210"/>
    </row>
    <row r="3400" spans="6:7" x14ac:dyDescent="0.25">
      <c r="F3400" s="210"/>
      <c r="G3400" s="210"/>
    </row>
    <row r="3401" spans="6:7" x14ac:dyDescent="0.25">
      <c r="F3401" s="210"/>
      <c r="G3401" s="210"/>
    </row>
    <row r="3402" spans="6:7" x14ac:dyDescent="0.25">
      <c r="F3402" s="210"/>
      <c r="G3402" s="210"/>
    </row>
    <row r="3403" spans="6:7" x14ac:dyDescent="0.25">
      <c r="F3403" s="210"/>
      <c r="G3403" s="210"/>
    </row>
    <row r="3404" spans="6:7" x14ac:dyDescent="0.25">
      <c r="F3404" s="210"/>
      <c r="G3404" s="210"/>
    </row>
    <row r="3405" spans="6:7" x14ac:dyDescent="0.25">
      <c r="F3405" s="210"/>
      <c r="G3405" s="210"/>
    </row>
    <row r="3406" spans="6:7" x14ac:dyDescent="0.25">
      <c r="F3406" s="210"/>
      <c r="G3406" s="210"/>
    </row>
    <row r="3407" spans="6:7" x14ac:dyDescent="0.25">
      <c r="F3407" s="210"/>
      <c r="G3407" s="210"/>
    </row>
    <row r="3408" spans="6:7" x14ac:dyDescent="0.25">
      <c r="F3408" s="210"/>
      <c r="G3408" s="210"/>
    </row>
    <row r="3409" spans="6:7" x14ac:dyDescent="0.25">
      <c r="F3409" s="210"/>
      <c r="G3409" s="210"/>
    </row>
    <row r="3410" spans="6:7" x14ac:dyDescent="0.25">
      <c r="F3410" s="210"/>
      <c r="G3410" s="210"/>
    </row>
    <row r="3411" spans="6:7" x14ac:dyDescent="0.25">
      <c r="F3411" s="210"/>
      <c r="G3411" s="210"/>
    </row>
    <row r="3412" spans="6:7" x14ac:dyDescent="0.25">
      <c r="F3412" s="210"/>
      <c r="G3412" s="210"/>
    </row>
    <row r="3413" spans="6:7" x14ac:dyDescent="0.25">
      <c r="F3413" s="210"/>
      <c r="G3413" s="210"/>
    </row>
    <row r="3414" spans="6:7" x14ac:dyDescent="0.25">
      <c r="F3414" s="210"/>
      <c r="G3414" s="210"/>
    </row>
    <row r="3415" spans="6:7" x14ac:dyDescent="0.25">
      <c r="F3415" s="210"/>
      <c r="G3415" s="210"/>
    </row>
    <row r="3416" spans="6:7" x14ac:dyDescent="0.25">
      <c r="F3416" s="210"/>
      <c r="G3416" s="210"/>
    </row>
    <row r="3417" spans="6:7" x14ac:dyDescent="0.25">
      <c r="F3417" s="210"/>
      <c r="G3417" s="210"/>
    </row>
    <row r="3418" spans="6:7" x14ac:dyDescent="0.25">
      <c r="F3418" s="210"/>
      <c r="G3418" s="210"/>
    </row>
    <row r="3419" spans="6:7" x14ac:dyDescent="0.25">
      <c r="F3419" s="210"/>
      <c r="G3419" s="210"/>
    </row>
    <row r="3420" spans="6:7" x14ac:dyDescent="0.25">
      <c r="F3420" s="210"/>
      <c r="G3420" s="210"/>
    </row>
    <row r="3421" spans="6:7" x14ac:dyDescent="0.25">
      <c r="F3421" s="210"/>
      <c r="G3421" s="210"/>
    </row>
    <row r="3422" spans="6:7" x14ac:dyDescent="0.25">
      <c r="F3422" s="210"/>
      <c r="G3422" s="210"/>
    </row>
    <row r="3423" spans="6:7" x14ac:dyDescent="0.25">
      <c r="F3423" s="210"/>
      <c r="G3423" s="210"/>
    </row>
    <row r="3424" spans="6:7" x14ac:dyDescent="0.25">
      <c r="F3424" s="210"/>
      <c r="G3424" s="210"/>
    </row>
    <row r="3425" spans="6:7" x14ac:dyDescent="0.25">
      <c r="F3425" s="210"/>
      <c r="G3425" s="210"/>
    </row>
    <row r="3426" spans="6:7" x14ac:dyDescent="0.25">
      <c r="F3426" s="210"/>
      <c r="G3426" s="210"/>
    </row>
    <row r="3427" spans="6:7" x14ac:dyDescent="0.25">
      <c r="F3427" s="210"/>
      <c r="G3427" s="210"/>
    </row>
    <row r="3428" spans="6:7" x14ac:dyDescent="0.25">
      <c r="F3428" s="210"/>
      <c r="G3428" s="210"/>
    </row>
    <row r="3429" spans="6:7" x14ac:dyDescent="0.25">
      <c r="F3429" s="210"/>
      <c r="G3429" s="210"/>
    </row>
    <row r="3430" spans="6:7" x14ac:dyDescent="0.25">
      <c r="F3430" s="210"/>
      <c r="G3430" s="210"/>
    </row>
    <row r="3431" spans="6:7" x14ac:dyDescent="0.25">
      <c r="F3431" s="210"/>
      <c r="G3431" s="210"/>
    </row>
    <row r="3432" spans="6:7" x14ac:dyDescent="0.25">
      <c r="F3432" s="210"/>
      <c r="G3432" s="210"/>
    </row>
    <row r="3433" spans="6:7" x14ac:dyDescent="0.25">
      <c r="F3433" s="210"/>
      <c r="G3433" s="210"/>
    </row>
    <row r="3434" spans="6:7" x14ac:dyDescent="0.25">
      <c r="F3434" s="210"/>
      <c r="G3434" s="210"/>
    </row>
    <row r="3435" spans="6:7" x14ac:dyDescent="0.25">
      <c r="F3435" s="210"/>
      <c r="G3435" s="210"/>
    </row>
    <row r="3436" spans="6:7" x14ac:dyDescent="0.25">
      <c r="F3436" s="210"/>
      <c r="G3436" s="210"/>
    </row>
    <row r="3437" spans="6:7" x14ac:dyDescent="0.25">
      <c r="F3437" s="210"/>
      <c r="G3437" s="210"/>
    </row>
    <row r="3438" spans="6:7" x14ac:dyDescent="0.25">
      <c r="F3438" s="210"/>
      <c r="G3438" s="210"/>
    </row>
    <row r="3439" spans="6:7" x14ac:dyDescent="0.25">
      <c r="F3439" s="210"/>
      <c r="G3439" s="210"/>
    </row>
    <row r="3440" spans="6:7" x14ac:dyDescent="0.25">
      <c r="F3440" s="210"/>
      <c r="G3440" s="210"/>
    </row>
    <row r="3441" spans="6:7" x14ac:dyDescent="0.25">
      <c r="F3441" s="210"/>
      <c r="G3441" s="210"/>
    </row>
    <row r="3442" spans="6:7" x14ac:dyDescent="0.25">
      <c r="F3442" s="210"/>
      <c r="G3442" s="210"/>
    </row>
    <row r="3443" spans="6:7" x14ac:dyDescent="0.25">
      <c r="F3443" s="210"/>
      <c r="G3443" s="210"/>
    </row>
    <row r="3444" spans="6:7" x14ac:dyDescent="0.25">
      <c r="F3444" s="210"/>
      <c r="G3444" s="210"/>
    </row>
    <row r="3445" spans="6:7" x14ac:dyDescent="0.25">
      <c r="F3445" s="210"/>
      <c r="G3445" s="210"/>
    </row>
    <row r="3446" spans="6:7" x14ac:dyDescent="0.25">
      <c r="F3446" s="210"/>
      <c r="G3446" s="210"/>
    </row>
    <row r="3447" spans="6:7" x14ac:dyDescent="0.25">
      <c r="F3447" s="210"/>
      <c r="G3447" s="210"/>
    </row>
    <row r="3448" spans="6:7" x14ac:dyDescent="0.25">
      <c r="F3448" s="210"/>
      <c r="G3448" s="210"/>
    </row>
    <row r="3449" spans="6:7" x14ac:dyDescent="0.25">
      <c r="F3449" s="210"/>
      <c r="G3449" s="210"/>
    </row>
    <row r="3450" spans="6:7" x14ac:dyDescent="0.25">
      <c r="F3450" s="210"/>
      <c r="G3450" s="210"/>
    </row>
    <row r="3451" spans="6:7" x14ac:dyDescent="0.25">
      <c r="F3451" s="210"/>
      <c r="G3451" s="210"/>
    </row>
    <row r="3452" spans="6:7" x14ac:dyDescent="0.25">
      <c r="F3452" s="210"/>
      <c r="G3452" s="210"/>
    </row>
    <row r="3453" spans="6:7" x14ac:dyDescent="0.25">
      <c r="F3453" s="210"/>
      <c r="G3453" s="210"/>
    </row>
    <row r="3454" spans="6:7" x14ac:dyDescent="0.25">
      <c r="F3454" s="210"/>
      <c r="G3454" s="210"/>
    </row>
    <row r="3455" spans="6:7" x14ac:dyDescent="0.25">
      <c r="F3455" s="210"/>
      <c r="G3455" s="210"/>
    </row>
    <row r="3456" spans="6:7" x14ac:dyDescent="0.25">
      <c r="F3456" s="210"/>
      <c r="G3456" s="210"/>
    </row>
    <row r="3457" spans="6:7" x14ac:dyDescent="0.25">
      <c r="F3457" s="210"/>
      <c r="G3457" s="210"/>
    </row>
    <row r="3458" spans="6:7" x14ac:dyDescent="0.25">
      <c r="F3458" s="210"/>
      <c r="G3458" s="210"/>
    </row>
    <row r="3459" spans="6:7" x14ac:dyDescent="0.25">
      <c r="F3459" s="210"/>
      <c r="G3459" s="210"/>
    </row>
    <row r="3460" spans="6:7" x14ac:dyDescent="0.25">
      <c r="F3460" s="210"/>
      <c r="G3460" s="210"/>
    </row>
    <row r="3461" spans="6:7" x14ac:dyDescent="0.25">
      <c r="F3461" s="210"/>
      <c r="G3461" s="210"/>
    </row>
    <row r="3462" spans="6:7" x14ac:dyDescent="0.25">
      <c r="F3462" s="210"/>
      <c r="G3462" s="210"/>
    </row>
    <row r="3463" spans="6:7" x14ac:dyDescent="0.25">
      <c r="F3463" s="210"/>
      <c r="G3463" s="210"/>
    </row>
    <row r="3464" spans="6:7" x14ac:dyDescent="0.25">
      <c r="F3464" s="210"/>
      <c r="G3464" s="210"/>
    </row>
    <row r="3465" spans="6:7" x14ac:dyDescent="0.25">
      <c r="F3465" s="210"/>
      <c r="G3465" s="210"/>
    </row>
    <row r="3466" spans="6:7" x14ac:dyDescent="0.25">
      <c r="F3466" s="210"/>
      <c r="G3466" s="210"/>
    </row>
    <row r="3467" spans="6:7" x14ac:dyDescent="0.25">
      <c r="F3467" s="210"/>
      <c r="G3467" s="210"/>
    </row>
    <row r="3468" spans="6:7" x14ac:dyDescent="0.25">
      <c r="F3468" s="210"/>
      <c r="G3468" s="210"/>
    </row>
    <row r="3469" spans="6:7" x14ac:dyDescent="0.25">
      <c r="F3469" s="210"/>
      <c r="G3469" s="210"/>
    </row>
    <row r="3470" spans="6:7" x14ac:dyDescent="0.25">
      <c r="F3470" s="210"/>
      <c r="G3470" s="210"/>
    </row>
    <row r="3471" spans="6:7" x14ac:dyDescent="0.25">
      <c r="F3471" s="210"/>
      <c r="G3471" s="210"/>
    </row>
    <row r="3472" spans="6:7" x14ac:dyDescent="0.25">
      <c r="F3472" s="210"/>
      <c r="G3472" s="210"/>
    </row>
    <row r="3473" spans="6:7" x14ac:dyDescent="0.25">
      <c r="F3473" s="210"/>
      <c r="G3473" s="210"/>
    </row>
    <row r="3474" spans="6:7" x14ac:dyDescent="0.25">
      <c r="F3474" s="210"/>
      <c r="G3474" s="210"/>
    </row>
    <row r="3475" spans="6:7" x14ac:dyDescent="0.25">
      <c r="F3475" s="210"/>
      <c r="G3475" s="210"/>
    </row>
    <row r="3476" spans="6:7" x14ac:dyDescent="0.25">
      <c r="F3476" s="210"/>
      <c r="G3476" s="210"/>
    </row>
    <row r="3477" spans="6:7" x14ac:dyDescent="0.25">
      <c r="F3477" s="210"/>
      <c r="G3477" s="210"/>
    </row>
    <row r="3478" spans="6:7" x14ac:dyDescent="0.25">
      <c r="F3478" s="210"/>
      <c r="G3478" s="210"/>
    </row>
    <row r="3479" spans="6:7" x14ac:dyDescent="0.25">
      <c r="F3479" s="210"/>
      <c r="G3479" s="210"/>
    </row>
    <row r="3480" spans="6:7" x14ac:dyDescent="0.25">
      <c r="F3480" s="210"/>
      <c r="G3480" s="210"/>
    </row>
    <row r="3481" spans="6:7" x14ac:dyDescent="0.25">
      <c r="F3481" s="210"/>
      <c r="G3481" s="210"/>
    </row>
    <row r="3482" spans="6:7" x14ac:dyDescent="0.25">
      <c r="F3482" s="210"/>
      <c r="G3482" s="210"/>
    </row>
    <row r="3483" spans="6:7" x14ac:dyDescent="0.25">
      <c r="F3483" s="210"/>
      <c r="G3483" s="210"/>
    </row>
    <row r="3484" spans="6:7" x14ac:dyDescent="0.25">
      <c r="F3484" s="210"/>
      <c r="G3484" s="210"/>
    </row>
    <row r="3485" spans="6:7" x14ac:dyDescent="0.25">
      <c r="F3485" s="210"/>
      <c r="G3485" s="210"/>
    </row>
    <row r="3486" spans="6:7" x14ac:dyDescent="0.25">
      <c r="F3486" s="210"/>
      <c r="G3486" s="210"/>
    </row>
    <row r="3487" spans="6:7" x14ac:dyDescent="0.25">
      <c r="F3487" s="210"/>
      <c r="G3487" s="210"/>
    </row>
    <row r="3488" spans="6:7" x14ac:dyDescent="0.25">
      <c r="F3488" s="210"/>
      <c r="G3488" s="210"/>
    </row>
    <row r="3489" spans="6:7" x14ac:dyDescent="0.25">
      <c r="F3489" s="210"/>
      <c r="G3489" s="210"/>
    </row>
    <row r="3490" spans="6:7" x14ac:dyDescent="0.25">
      <c r="F3490" s="210"/>
      <c r="G3490" s="210"/>
    </row>
    <row r="3491" spans="6:7" x14ac:dyDescent="0.25">
      <c r="F3491" s="210"/>
      <c r="G3491" s="210"/>
    </row>
    <row r="3492" spans="6:7" x14ac:dyDescent="0.25">
      <c r="F3492" s="210"/>
      <c r="G3492" s="210"/>
    </row>
    <row r="3493" spans="6:7" x14ac:dyDescent="0.25">
      <c r="F3493" s="210"/>
      <c r="G3493" s="210"/>
    </row>
    <row r="3494" spans="6:7" x14ac:dyDescent="0.25">
      <c r="F3494" s="210"/>
      <c r="G3494" s="210"/>
    </row>
    <row r="3495" spans="6:7" x14ac:dyDescent="0.25">
      <c r="F3495" s="210"/>
      <c r="G3495" s="210"/>
    </row>
    <row r="3496" spans="6:7" x14ac:dyDescent="0.25">
      <c r="F3496" s="210"/>
      <c r="G3496" s="210"/>
    </row>
    <row r="3497" spans="6:7" x14ac:dyDescent="0.25">
      <c r="F3497" s="210"/>
      <c r="G3497" s="210"/>
    </row>
    <row r="3498" spans="6:7" x14ac:dyDescent="0.25">
      <c r="F3498" s="210"/>
      <c r="G3498" s="210"/>
    </row>
    <row r="3499" spans="6:7" x14ac:dyDescent="0.25">
      <c r="F3499" s="210"/>
      <c r="G3499" s="210"/>
    </row>
    <row r="3500" spans="6:7" x14ac:dyDescent="0.25">
      <c r="F3500" s="210"/>
      <c r="G3500" s="210"/>
    </row>
    <row r="3501" spans="6:7" x14ac:dyDescent="0.25">
      <c r="F3501" s="210"/>
      <c r="G3501" s="210"/>
    </row>
    <row r="3502" spans="6:7" x14ac:dyDescent="0.25">
      <c r="F3502" s="210"/>
      <c r="G3502" s="210"/>
    </row>
    <row r="3503" spans="6:7" x14ac:dyDescent="0.25">
      <c r="F3503" s="210"/>
      <c r="G3503" s="210"/>
    </row>
    <row r="3504" spans="6:7" x14ac:dyDescent="0.25">
      <c r="F3504" s="210"/>
      <c r="G3504" s="210"/>
    </row>
    <row r="3505" spans="6:7" x14ac:dyDescent="0.25">
      <c r="F3505" s="210"/>
      <c r="G3505" s="210"/>
    </row>
    <row r="3506" spans="6:7" x14ac:dyDescent="0.25">
      <c r="F3506" s="210"/>
      <c r="G3506" s="210"/>
    </row>
    <row r="3507" spans="6:7" x14ac:dyDescent="0.25">
      <c r="F3507" s="210"/>
      <c r="G3507" s="210"/>
    </row>
    <row r="3508" spans="6:7" x14ac:dyDescent="0.25">
      <c r="F3508" s="210"/>
      <c r="G3508" s="210"/>
    </row>
    <row r="3509" spans="6:7" x14ac:dyDescent="0.25">
      <c r="F3509" s="210"/>
      <c r="G3509" s="210"/>
    </row>
    <row r="3510" spans="6:7" x14ac:dyDescent="0.25">
      <c r="F3510" s="210"/>
      <c r="G3510" s="210"/>
    </row>
    <row r="3511" spans="6:7" x14ac:dyDescent="0.25">
      <c r="F3511" s="210"/>
      <c r="G3511" s="210"/>
    </row>
    <row r="3512" spans="6:7" x14ac:dyDescent="0.25">
      <c r="F3512" s="210"/>
      <c r="G3512" s="210"/>
    </row>
    <row r="3513" spans="6:7" x14ac:dyDescent="0.25">
      <c r="F3513" s="210"/>
      <c r="G3513" s="210"/>
    </row>
    <row r="3514" spans="6:7" x14ac:dyDescent="0.25">
      <c r="F3514" s="210"/>
      <c r="G3514" s="210"/>
    </row>
    <row r="3515" spans="6:7" x14ac:dyDescent="0.25">
      <c r="F3515" s="210"/>
      <c r="G3515" s="210"/>
    </row>
    <row r="3516" spans="6:7" x14ac:dyDescent="0.25">
      <c r="F3516" s="210"/>
      <c r="G3516" s="210"/>
    </row>
    <row r="3517" spans="6:7" x14ac:dyDescent="0.25">
      <c r="F3517" s="210"/>
      <c r="G3517" s="210"/>
    </row>
    <row r="3518" spans="6:7" x14ac:dyDescent="0.25">
      <c r="F3518" s="210"/>
      <c r="G3518" s="210"/>
    </row>
    <row r="3519" spans="6:7" x14ac:dyDescent="0.25">
      <c r="F3519" s="210"/>
      <c r="G3519" s="210"/>
    </row>
    <row r="3520" spans="6:7" x14ac:dyDescent="0.25">
      <c r="F3520" s="210"/>
      <c r="G3520" s="210"/>
    </row>
    <row r="3521" spans="6:7" x14ac:dyDescent="0.25">
      <c r="F3521" s="210"/>
      <c r="G3521" s="210"/>
    </row>
    <row r="3522" spans="6:7" x14ac:dyDescent="0.25">
      <c r="F3522" s="210"/>
      <c r="G3522" s="210"/>
    </row>
    <row r="3523" spans="6:7" x14ac:dyDescent="0.25">
      <c r="F3523" s="210"/>
      <c r="G3523" s="210"/>
    </row>
    <row r="3524" spans="6:7" x14ac:dyDescent="0.25">
      <c r="F3524" s="210"/>
      <c r="G3524" s="210"/>
    </row>
    <row r="3525" spans="6:7" x14ac:dyDescent="0.25">
      <c r="F3525" s="210"/>
      <c r="G3525" s="210"/>
    </row>
    <row r="3526" spans="6:7" x14ac:dyDescent="0.25">
      <c r="F3526" s="210"/>
      <c r="G3526" s="210"/>
    </row>
    <row r="3527" spans="6:7" x14ac:dyDescent="0.25">
      <c r="F3527" s="210"/>
      <c r="G3527" s="210"/>
    </row>
    <row r="3528" spans="6:7" x14ac:dyDescent="0.25">
      <c r="F3528" s="210"/>
      <c r="G3528" s="210"/>
    </row>
    <row r="3529" spans="6:7" x14ac:dyDescent="0.25">
      <c r="F3529" s="210"/>
      <c r="G3529" s="210"/>
    </row>
    <row r="3530" spans="6:7" x14ac:dyDescent="0.25">
      <c r="F3530" s="210"/>
      <c r="G3530" s="210"/>
    </row>
    <row r="3531" spans="6:7" x14ac:dyDescent="0.25">
      <c r="F3531" s="210"/>
      <c r="G3531" s="210"/>
    </row>
    <row r="3532" spans="6:7" x14ac:dyDescent="0.25">
      <c r="F3532" s="210"/>
      <c r="G3532" s="210"/>
    </row>
    <row r="3533" spans="6:7" x14ac:dyDescent="0.25">
      <c r="F3533" s="210"/>
      <c r="G3533" s="210"/>
    </row>
    <row r="3534" spans="6:7" x14ac:dyDescent="0.25">
      <c r="F3534" s="210"/>
      <c r="G3534" s="210"/>
    </row>
    <row r="3535" spans="6:7" x14ac:dyDescent="0.25">
      <c r="F3535" s="210"/>
      <c r="G3535" s="210"/>
    </row>
    <row r="3536" spans="6:7" x14ac:dyDescent="0.25">
      <c r="F3536" s="210"/>
      <c r="G3536" s="210"/>
    </row>
    <row r="3537" spans="6:7" x14ac:dyDescent="0.25">
      <c r="F3537" s="210"/>
      <c r="G3537" s="210"/>
    </row>
    <row r="3538" spans="6:7" x14ac:dyDescent="0.25">
      <c r="F3538" s="210"/>
      <c r="G3538" s="210"/>
    </row>
    <row r="3539" spans="6:7" x14ac:dyDescent="0.25">
      <c r="F3539" s="210"/>
      <c r="G3539" s="210"/>
    </row>
    <row r="3540" spans="6:7" x14ac:dyDescent="0.25">
      <c r="F3540" s="210"/>
      <c r="G3540" s="210"/>
    </row>
    <row r="3541" spans="6:7" x14ac:dyDescent="0.25">
      <c r="F3541" s="210"/>
      <c r="G3541" s="210"/>
    </row>
    <row r="3542" spans="6:7" x14ac:dyDescent="0.25">
      <c r="F3542" s="210"/>
      <c r="G3542" s="210"/>
    </row>
    <row r="3543" spans="6:7" x14ac:dyDescent="0.25">
      <c r="F3543" s="210"/>
      <c r="G3543" s="210"/>
    </row>
    <row r="3544" spans="6:7" x14ac:dyDescent="0.25">
      <c r="F3544" s="210"/>
      <c r="G3544" s="210"/>
    </row>
    <row r="3545" spans="6:7" x14ac:dyDescent="0.25">
      <c r="F3545" s="210"/>
      <c r="G3545" s="210"/>
    </row>
    <row r="3546" spans="6:7" x14ac:dyDescent="0.25">
      <c r="F3546" s="210"/>
      <c r="G3546" s="210"/>
    </row>
    <row r="3547" spans="6:7" x14ac:dyDescent="0.25">
      <c r="F3547" s="210"/>
      <c r="G3547" s="210"/>
    </row>
    <row r="3548" spans="6:7" x14ac:dyDescent="0.25">
      <c r="F3548" s="210"/>
      <c r="G3548" s="210"/>
    </row>
    <row r="3549" spans="6:7" x14ac:dyDescent="0.25">
      <c r="F3549" s="210"/>
      <c r="G3549" s="210"/>
    </row>
    <row r="3550" spans="6:7" x14ac:dyDescent="0.25">
      <c r="F3550" s="210"/>
      <c r="G3550" s="210"/>
    </row>
    <row r="3551" spans="6:7" x14ac:dyDescent="0.25">
      <c r="F3551" s="210"/>
      <c r="G3551" s="210"/>
    </row>
    <row r="3552" spans="6:7" x14ac:dyDescent="0.25">
      <c r="F3552" s="210"/>
      <c r="G3552" s="210"/>
    </row>
    <row r="3553" spans="6:7" x14ac:dyDescent="0.25">
      <c r="F3553" s="210"/>
      <c r="G3553" s="210"/>
    </row>
    <row r="3554" spans="6:7" x14ac:dyDescent="0.25">
      <c r="F3554" s="210"/>
      <c r="G3554" s="210"/>
    </row>
    <row r="3555" spans="6:7" x14ac:dyDescent="0.25">
      <c r="F3555" s="210"/>
      <c r="G3555" s="210"/>
    </row>
    <row r="3556" spans="6:7" x14ac:dyDescent="0.25">
      <c r="F3556" s="210"/>
      <c r="G3556" s="210"/>
    </row>
    <row r="3557" spans="6:7" x14ac:dyDescent="0.25">
      <c r="F3557" s="210"/>
      <c r="G3557" s="210"/>
    </row>
    <row r="3558" spans="6:7" x14ac:dyDescent="0.25">
      <c r="F3558" s="210"/>
      <c r="G3558" s="210"/>
    </row>
    <row r="3559" spans="6:7" x14ac:dyDescent="0.25">
      <c r="F3559" s="210"/>
      <c r="G3559" s="210"/>
    </row>
    <row r="3560" spans="6:7" x14ac:dyDescent="0.25">
      <c r="F3560" s="210"/>
      <c r="G3560" s="210"/>
    </row>
    <row r="3561" spans="6:7" x14ac:dyDescent="0.25">
      <c r="F3561" s="210"/>
      <c r="G3561" s="210"/>
    </row>
    <row r="3562" spans="6:7" x14ac:dyDescent="0.25">
      <c r="F3562" s="210"/>
      <c r="G3562" s="210"/>
    </row>
    <row r="3563" spans="6:7" x14ac:dyDescent="0.25">
      <c r="F3563" s="210"/>
      <c r="G3563" s="210"/>
    </row>
    <row r="3564" spans="6:7" x14ac:dyDescent="0.25">
      <c r="F3564" s="210"/>
      <c r="G3564" s="210"/>
    </row>
    <row r="3565" spans="6:7" x14ac:dyDescent="0.25">
      <c r="F3565" s="210"/>
      <c r="G3565" s="210"/>
    </row>
    <row r="3566" spans="6:7" x14ac:dyDescent="0.25">
      <c r="F3566" s="210"/>
      <c r="G3566" s="210"/>
    </row>
    <row r="3567" spans="6:7" x14ac:dyDescent="0.25">
      <c r="F3567" s="210"/>
      <c r="G3567" s="210"/>
    </row>
    <row r="3568" spans="6:7" x14ac:dyDescent="0.25">
      <c r="F3568" s="210"/>
      <c r="G3568" s="210"/>
    </row>
    <row r="3569" spans="6:7" x14ac:dyDescent="0.25">
      <c r="F3569" s="210"/>
      <c r="G3569" s="210"/>
    </row>
    <row r="3570" spans="6:7" x14ac:dyDescent="0.25">
      <c r="F3570" s="210"/>
      <c r="G3570" s="210"/>
    </row>
    <row r="3571" spans="6:7" x14ac:dyDescent="0.25">
      <c r="F3571" s="210"/>
      <c r="G3571" s="210"/>
    </row>
    <row r="3572" spans="6:7" x14ac:dyDescent="0.25">
      <c r="F3572" s="210"/>
      <c r="G3572" s="210"/>
    </row>
    <row r="3573" spans="6:7" x14ac:dyDescent="0.25">
      <c r="F3573" s="210"/>
      <c r="G3573" s="210"/>
    </row>
    <row r="3574" spans="6:7" x14ac:dyDescent="0.25">
      <c r="F3574" s="210"/>
      <c r="G3574" s="210"/>
    </row>
    <row r="3575" spans="6:7" x14ac:dyDescent="0.25">
      <c r="F3575" s="210"/>
      <c r="G3575" s="210"/>
    </row>
    <row r="3576" spans="6:7" x14ac:dyDescent="0.25">
      <c r="F3576" s="210"/>
      <c r="G3576" s="210"/>
    </row>
    <row r="3577" spans="6:7" x14ac:dyDescent="0.25">
      <c r="F3577" s="210"/>
      <c r="G3577" s="210"/>
    </row>
    <row r="3578" spans="6:7" x14ac:dyDescent="0.25">
      <c r="F3578" s="210"/>
      <c r="G3578" s="210"/>
    </row>
    <row r="3579" spans="6:7" x14ac:dyDescent="0.25">
      <c r="F3579" s="210"/>
      <c r="G3579" s="210"/>
    </row>
    <row r="3580" spans="6:7" x14ac:dyDescent="0.25">
      <c r="F3580" s="210"/>
      <c r="G3580" s="210"/>
    </row>
    <row r="3581" spans="6:7" x14ac:dyDescent="0.25">
      <c r="F3581" s="210"/>
      <c r="G3581" s="210"/>
    </row>
    <row r="3582" spans="6:7" x14ac:dyDescent="0.25">
      <c r="F3582" s="210"/>
      <c r="G3582" s="210"/>
    </row>
    <row r="3583" spans="6:7" x14ac:dyDescent="0.25">
      <c r="F3583" s="210"/>
      <c r="G3583" s="210"/>
    </row>
    <row r="3584" spans="6:7" x14ac:dyDescent="0.25">
      <c r="F3584" s="210"/>
      <c r="G3584" s="210"/>
    </row>
    <row r="3585" spans="6:7" x14ac:dyDescent="0.25">
      <c r="F3585" s="210"/>
      <c r="G3585" s="210"/>
    </row>
    <row r="3586" spans="6:7" x14ac:dyDescent="0.25">
      <c r="F3586" s="210"/>
      <c r="G3586" s="210"/>
    </row>
    <row r="3587" spans="6:7" x14ac:dyDescent="0.25">
      <c r="F3587" s="210"/>
      <c r="G3587" s="210"/>
    </row>
    <row r="3588" spans="6:7" x14ac:dyDescent="0.25">
      <c r="F3588" s="210"/>
      <c r="G3588" s="210"/>
    </row>
    <row r="3589" spans="6:7" x14ac:dyDescent="0.25">
      <c r="F3589" s="210"/>
      <c r="G3589" s="210"/>
    </row>
    <row r="3590" spans="6:7" x14ac:dyDescent="0.25">
      <c r="F3590" s="210"/>
      <c r="G3590" s="210"/>
    </row>
    <row r="3591" spans="6:7" x14ac:dyDescent="0.25">
      <c r="F3591" s="210"/>
      <c r="G3591" s="210"/>
    </row>
    <row r="3592" spans="6:7" x14ac:dyDescent="0.25">
      <c r="F3592" s="210"/>
      <c r="G3592" s="210"/>
    </row>
    <row r="3593" spans="6:7" x14ac:dyDescent="0.25">
      <c r="F3593" s="210"/>
      <c r="G3593" s="210"/>
    </row>
    <row r="3594" spans="6:7" x14ac:dyDescent="0.25">
      <c r="F3594" s="210"/>
      <c r="G3594" s="210"/>
    </row>
    <row r="3595" spans="6:7" x14ac:dyDescent="0.25">
      <c r="F3595" s="210"/>
      <c r="G3595" s="210"/>
    </row>
    <row r="3596" spans="6:7" x14ac:dyDescent="0.25">
      <c r="F3596" s="210"/>
      <c r="G3596" s="210"/>
    </row>
    <row r="3597" spans="6:7" x14ac:dyDescent="0.25">
      <c r="F3597" s="210"/>
      <c r="G3597" s="210"/>
    </row>
    <row r="3598" spans="6:7" x14ac:dyDescent="0.25">
      <c r="F3598" s="210"/>
      <c r="G3598" s="210"/>
    </row>
    <row r="3599" spans="6:7" x14ac:dyDescent="0.25">
      <c r="F3599" s="210"/>
      <c r="G3599" s="210"/>
    </row>
    <row r="3600" spans="6:7" x14ac:dyDescent="0.25">
      <c r="F3600" s="210"/>
      <c r="G3600" s="210"/>
    </row>
    <row r="3601" spans="6:7" x14ac:dyDescent="0.25">
      <c r="F3601" s="210"/>
      <c r="G3601" s="210"/>
    </row>
    <row r="3602" spans="6:7" x14ac:dyDescent="0.25">
      <c r="F3602" s="210"/>
      <c r="G3602" s="210"/>
    </row>
    <row r="3603" spans="6:7" x14ac:dyDescent="0.25">
      <c r="F3603" s="210"/>
      <c r="G3603" s="210"/>
    </row>
    <row r="3604" spans="6:7" x14ac:dyDescent="0.25">
      <c r="F3604" s="210"/>
      <c r="G3604" s="210"/>
    </row>
    <row r="3605" spans="6:7" x14ac:dyDescent="0.25">
      <c r="F3605" s="210"/>
      <c r="G3605" s="210"/>
    </row>
    <row r="3606" spans="6:7" x14ac:dyDescent="0.25">
      <c r="F3606" s="210"/>
      <c r="G3606" s="210"/>
    </row>
    <row r="3607" spans="6:7" x14ac:dyDescent="0.25">
      <c r="F3607" s="210"/>
      <c r="G3607" s="210"/>
    </row>
    <row r="3608" spans="6:7" x14ac:dyDescent="0.25">
      <c r="F3608" s="210"/>
      <c r="G3608" s="210"/>
    </row>
    <row r="3609" spans="6:7" x14ac:dyDescent="0.25">
      <c r="F3609" s="210"/>
      <c r="G3609" s="210"/>
    </row>
    <row r="3610" spans="6:7" x14ac:dyDescent="0.25">
      <c r="F3610" s="210"/>
      <c r="G3610" s="210"/>
    </row>
    <row r="3611" spans="6:7" x14ac:dyDescent="0.25">
      <c r="F3611" s="210"/>
      <c r="G3611" s="210"/>
    </row>
    <row r="3612" spans="6:7" x14ac:dyDescent="0.25">
      <c r="F3612" s="210"/>
      <c r="G3612" s="210"/>
    </row>
    <row r="3613" spans="6:7" x14ac:dyDescent="0.25">
      <c r="F3613" s="210"/>
      <c r="G3613" s="210"/>
    </row>
    <row r="3614" spans="6:7" x14ac:dyDescent="0.25">
      <c r="F3614" s="210"/>
      <c r="G3614" s="210"/>
    </row>
    <row r="3615" spans="6:7" x14ac:dyDescent="0.25">
      <c r="F3615" s="210"/>
      <c r="G3615" s="210"/>
    </row>
    <row r="3616" spans="6:7" x14ac:dyDescent="0.25">
      <c r="F3616" s="210"/>
      <c r="G3616" s="210"/>
    </row>
    <row r="3617" spans="6:7" x14ac:dyDescent="0.25">
      <c r="F3617" s="210"/>
      <c r="G3617" s="210"/>
    </row>
    <row r="3618" spans="6:7" x14ac:dyDescent="0.25">
      <c r="F3618" s="210"/>
      <c r="G3618" s="210"/>
    </row>
    <row r="3619" spans="6:7" x14ac:dyDescent="0.25">
      <c r="F3619" s="210"/>
      <c r="G3619" s="210"/>
    </row>
    <row r="3620" spans="6:7" x14ac:dyDescent="0.25">
      <c r="F3620" s="210"/>
      <c r="G3620" s="210"/>
    </row>
    <row r="3621" spans="6:7" x14ac:dyDescent="0.25">
      <c r="F3621" s="210"/>
      <c r="G3621" s="210"/>
    </row>
    <row r="3622" spans="6:7" x14ac:dyDescent="0.25">
      <c r="F3622" s="210"/>
      <c r="G3622" s="210"/>
    </row>
    <row r="3623" spans="6:7" x14ac:dyDescent="0.25">
      <c r="F3623" s="210"/>
      <c r="G3623" s="210"/>
    </row>
    <row r="3624" spans="6:7" x14ac:dyDescent="0.25">
      <c r="F3624" s="210"/>
      <c r="G3624" s="210"/>
    </row>
    <row r="3625" spans="6:7" x14ac:dyDescent="0.25">
      <c r="F3625" s="210"/>
      <c r="G3625" s="210"/>
    </row>
    <row r="3626" spans="6:7" x14ac:dyDescent="0.25">
      <c r="F3626" s="210"/>
      <c r="G3626" s="210"/>
    </row>
    <row r="3627" spans="6:7" x14ac:dyDescent="0.25">
      <c r="F3627" s="210"/>
      <c r="G3627" s="210"/>
    </row>
    <row r="3628" spans="6:7" x14ac:dyDescent="0.25">
      <c r="F3628" s="210"/>
      <c r="G3628" s="210"/>
    </row>
    <row r="3629" spans="6:7" x14ac:dyDescent="0.25">
      <c r="F3629" s="210"/>
      <c r="G3629" s="210"/>
    </row>
    <row r="3630" spans="6:7" x14ac:dyDescent="0.25">
      <c r="F3630" s="210"/>
      <c r="G3630" s="210"/>
    </row>
    <row r="3631" spans="6:7" x14ac:dyDescent="0.25">
      <c r="F3631" s="210"/>
      <c r="G3631" s="210"/>
    </row>
    <row r="3632" spans="6:7" x14ac:dyDescent="0.25">
      <c r="F3632" s="210"/>
      <c r="G3632" s="210"/>
    </row>
    <row r="3633" spans="6:7" x14ac:dyDescent="0.25">
      <c r="F3633" s="210"/>
      <c r="G3633" s="210"/>
    </row>
    <row r="3634" spans="6:7" x14ac:dyDescent="0.25">
      <c r="F3634" s="210"/>
      <c r="G3634" s="210"/>
    </row>
    <row r="3635" spans="6:7" x14ac:dyDescent="0.25">
      <c r="F3635" s="210"/>
      <c r="G3635" s="210"/>
    </row>
    <row r="3636" spans="6:7" x14ac:dyDescent="0.25">
      <c r="F3636" s="210"/>
      <c r="G3636" s="210"/>
    </row>
    <row r="3637" spans="6:7" x14ac:dyDescent="0.25">
      <c r="F3637" s="210"/>
      <c r="G3637" s="210"/>
    </row>
    <row r="3638" spans="6:7" x14ac:dyDescent="0.25">
      <c r="F3638" s="210"/>
      <c r="G3638" s="210"/>
    </row>
    <row r="3639" spans="6:7" x14ac:dyDescent="0.25">
      <c r="F3639" s="210"/>
      <c r="G3639" s="210"/>
    </row>
    <row r="3640" spans="6:7" x14ac:dyDescent="0.25">
      <c r="F3640" s="210"/>
      <c r="G3640" s="210"/>
    </row>
    <row r="3641" spans="6:7" x14ac:dyDescent="0.25">
      <c r="F3641" s="210"/>
      <c r="G3641" s="210"/>
    </row>
    <row r="3642" spans="6:7" x14ac:dyDescent="0.25">
      <c r="F3642" s="210"/>
      <c r="G3642" s="210"/>
    </row>
    <row r="3643" spans="6:7" x14ac:dyDescent="0.25">
      <c r="F3643" s="210"/>
      <c r="G3643" s="210"/>
    </row>
    <row r="3644" spans="6:7" x14ac:dyDescent="0.25">
      <c r="F3644" s="210"/>
      <c r="G3644" s="210"/>
    </row>
    <row r="3645" spans="6:7" x14ac:dyDescent="0.25">
      <c r="F3645" s="210"/>
      <c r="G3645" s="210"/>
    </row>
    <row r="3646" spans="6:7" x14ac:dyDescent="0.25">
      <c r="F3646" s="210"/>
      <c r="G3646" s="210"/>
    </row>
    <row r="3647" spans="6:7" x14ac:dyDescent="0.25">
      <c r="F3647" s="210"/>
      <c r="G3647" s="210"/>
    </row>
    <row r="3648" spans="6:7" x14ac:dyDescent="0.25">
      <c r="F3648" s="210"/>
      <c r="G3648" s="210"/>
    </row>
    <row r="3649" spans="6:7" x14ac:dyDescent="0.25">
      <c r="F3649" s="210"/>
      <c r="G3649" s="210"/>
    </row>
    <row r="3650" spans="6:7" x14ac:dyDescent="0.25">
      <c r="F3650" s="210"/>
      <c r="G3650" s="210"/>
    </row>
    <row r="3651" spans="6:7" x14ac:dyDescent="0.25">
      <c r="F3651" s="210"/>
      <c r="G3651" s="210"/>
    </row>
    <row r="3652" spans="6:7" x14ac:dyDescent="0.25">
      <c r="F3652" s="210"/>
      <c r="G3652" s="210"/>
    </row>
    <row r="3653" spans="6:7" x14ac:dyDescent="0.25">
      <c r="F3653" s="210"/>
      <c r="G3653" s="210"/>
    </row>
    <row r="3654" spans="6:7" x14ac:dyDescent="0.25">
      <c r="F3654" s="210"/>
      <c r="G3654" s="210"/>
    </row>
    <row r="3655" spans="6:7" x14ac:dyDescent="0.25">
      <c r="F3655" s="210"/>
      <c r="G3655" s="210"/>
    </row>
    <row r="3656" spans="6:7" x14ac:dyDescent="0.25">
      <c r="F3656" s="210"/>
      <c r="G3656" s="210"/>
    </row>
    <row r="3657" spans="6:7" x14ac:dyDescent="0.25">
      <c r="F3657" s="210"/>
      <c r="G3657" s="210"/>
    </row>
    <row r="3658" spans="6:7" x14ac:dyDescent="0.25">
      <c r="F3658" s="210"/>
      <c r="G3658" s="210"/>
    </row>
    <row r="3659" spans="6:7" x14ac:dyDescent="0.25">
      <c r="F3659" s="210"/>
      <c r="G3659" s="210"/>
    </row>
    <row r="3660" spans="6:7" x14ac:dyDescent="0.25">
      <c r="F3660" s="210"/>
      <c r="G3660" s="210"/>
    </row>
    <row r="3661" spans="6:7" x14ac:dyDescent="0.25">
      <c r="F3661" s="210"/>
      <c r="G3661" s="210"/>
    </row>
    <row r="3662" spans="6:7" x14ac:dyDescent="0.25">
      <c r="F3662" s="210"/>
      <c r="G3662" s="210"/>
    </row>
    <row r="3663" spans="6:7" x14ac:dyDescent="0.25">
      <c r="F3663" s="210"/>
      <c r="G3663" s="210"/>
    </row>
    <row r="3664" spans="6:7" x14ac:dyDescent="0.25">
      <c r="F3664" s="210"/>
      <c r="G3664" s="210"/>
    </row>
    <row r="3665" spans="6:7" x14ac:dyDescent="0.25">
      <c r="F3665" s="210"/>
      <c r="G3665" s="210"/>
    </row>
    <row r="3666" spans="6:7" x14ac:dyDescent="0.25">
      <c r="F3666" s="210"/>
      <c r="G3666" s="210"/>
    </row>
    <row r="3667" spans="6:7" x14ac:dyDescent="0.25">
      <c r="F3667" s="210"/>
      <c r="G3667" s="210"/>
    </row>
    <row r="3668" spans="6:7" x14ac:dyDescent="0.25">
      <c r="F3668" s="210"/>
      <c r="G3668" s="210"/>
    </row>
    <row r="3669" spans="6:7" x14ac:dyDescent="0.25">
      <c r="F3669" s="210"/>
      <c r="G3669" s="210"/>
    </row>
    <row r="3670" spans="6:7" x14ac:dyDescent="0.25">
      <c r="F3670" s="210"/>
      <c r="G3670" s="210"/>
    </row>
    <row r="3671" spans="6:7" x14ac:dyDescent="0.25">
      <c r="F3671" s="210"/>
      <c r="G3671" s="210"/>
    </row>
    <row r="3672" spans="6:7" x14ac:dyDescent="0.25">
      <c r="F3672" s="210"/>
      <c r="G3672" s="210"/>
    </row>
    <row r="3673" spans="6:7" x14ac:dyDescent="0.25">
      <c r="F3673" s="210"/>
      <c r="G3673" s="210"/>
    </row>
    <row r="3674" spans="6:7" x14ac:dyDescent="0.25">
      <c r="F3674" s="210"/>
      <c r="G3674" s="210"/>
    </row>
    <row r="3675" spans="6:7" x14ac:dyDescent="0.25">
      <c r="F3675" s="210"/>
      <c r="G3675" s="210"/>
    </row>
    <row r="3676" spans="6:7" x14ac:dyDescent="0.25">
      <c r="F3676" s="210"/>
      <c r="G3676" s="210"/>
    </row>
    <row r="3677" spans="6:7" x14ac:dyDescent="0.25">
      <c r="F3677" s="210"/>
      <c r="G3677" s="210"/>
    </row>
    <row r="3678" spans="6:7" x14ac:dyDescent="0.25">
      <c r="F3678" s="210"/>
      <c r="G3678" s="210"/>
    </row>
    <row r="3679" spans="6:7" x14ac:dyDescent="0.25">
      <c r="F3679" s="210"/>
      <c r="G3679" s="210"/>
    </row>
    <row r="3680" spans="6:7" x14ac:dyDescent="0.25">
      <c r="F3680" s="210"/>
      <c r="G3680" s="210"/>
    </row>
    <row r="3681" spans="6:7" x14ac:dyDescent="0.25">
      <c r="F3681" s="210"/>
      <c r="G3681" s="210"/>
    </row>
    <row r="3682" spans="6:7" x14ac:dyDescent="0.25">
      <c r="F3682" s="210"/>
      <c r="G3682" s="210"/>
    </row>
    <row r="3683" spans="6:7" x14ac:dyDescent="0.25">
      <c r="F3683" s="210"/>
      <c r="G3683" s="210"/>
    </row>
    <row r="3684" spans="6:7" x14ac:dyDescent="0.25">
      <c r="F3684" s="210"/>
      <c r="G3684" s="210"/>
    </row>
    <row r="3685" spans="6:7" x14ac:dyDescent="0.25">
      <c r="F3685" s="210"/>
      <c r="G3685" s="210"/>
    </row>
    <row r="3686" spans="6:7" x14ac:dyDescent="0.25">
      <c r="F3686" s="210"/>
      <c r="G3686" s="210"/>
    </row>
    <row r="3687" spans="6:7" x14ac:dyDescent="0.25">
      <c r="F3687" s="210"/>
      <c r="G3687" s="210"/>
    </row>
    <row r="3688" spans="6:7" x14ac:dyDescent="0.25">
      <c r="F3688" s="210"/>
      <c r="G3688" s="210"/>
    </row>
    <row r="3689" spans="6:7" x14ac:dyDescent="0.25">
      <c r="F3689" s="210"/>
      <c r="G3689" s="210"/>
    </row>
    <row r="3690" spans="6:7" x14ac:dyDescent="0.25">
      <c r="F3690" s="210"/>
      <c r="G3690" s="210"/>
    </row>
    <row r="3691" spans="6:7" x14ac:dyDescent="0.25">
      <c r="F3691" s="210"/>
      <c r="G3691" s="210"/>
    </row>
    <row r="3692" spans="6:7" x14ac:dyDescent="0.25">
      <c r="F3692" s="210"/>
      <c r="G3692" s="210"/>
    </row>
    <row r="3693" spans="6:7" x14ac:dyDescent="0.25">
      <c r="F3693" s="210"/>
      <c r="G3693" s="210"/>
    </row>
    <row r="3694" spans="6:7" x14ac:dyDescent="0.25">
      <c r="F3694" s="210"/>
      <c r="G3694" s="210"/>
    </row>
    <row r="3695" spans="6:7" x14ac:dyDescent="0.25">
      <c r="F3695" s="210"/>
      <c r="G3695" s="210"/>
    </row>
    <row r="3696" spans="6:7" x14ac:dyDescent="0.25">
      <c r="F3696" s="210"/>
      <c r="G3696" s="210"/>
    </row>
    <row r="3697" spans="6:7" x14ac:dyDescent="0.25">
      <c r="F3697" s="210"/>
      <c r="G3697" s="210"/>
    </row>
    <row r="3698" spans="6:7" x14ac:dyDescent="0.25">
      <c r="F3698" s="210"/>
      <c r="G3698" s="210"/>
    </row>
    <row r="3699" spans="6:7" x14ac:dyDescent="0.25">
      <c r="F3699" s="210"/>
      <c r="G3699" s="210"/>
    </row>
    <row r="3700" spans="6:7" x14ac:dyDescent="0.25">
      <c r="F3700" s="210"/>
      <c r="G3700" s="210"/>
    </row>
    <row r="3701" spans="6:7" x14ac:dyDescent="0.25">
      <c r="F3701" s="210"/>
      <c r="G3701" s="210"/>
    </row>
    <row r="3702" spans="6:7" x14ac:dyDescent="0.25">
      <c r="F3702" s="210"/>
      <c r="G3702" s="210"/>
    </row>
    <row r="3703" spans="6:7" x14ac:dyDescent="0.25">
      <c r="F3703" s="210"/>
      <c r="G3703" s="210"/>
    </row>
    <row r="3704" spans="6:7" x14ac:dyDescent="0.25">
      <c r="F3704" s="210"/>
      <c r="G3704" s="210"/>
    </row>
    <row r="3705" spans="6:7" x14ac:dyDescent="0.25">
      <c r="F3705" s="210"/>
      <c r="G3705" s="210"/>
    </row>
    <row r="3706" spans="6:7" x14ac:dyDescent="0.25">
      <c r="F3706" s="210"/>
      <c r="G3706" s="210"/>
    </row>
    <row r="3707" spans="6:7" x14ac:dyDescent="0.25">
      <c r="F3707" s="210"/>
      <c r="G3707" s="210"/>
    </row>
    <row r="3708" spans="6:7" x14ac:dyDescent="0.25">
      <c r="F3708" s="210"/>
      <c r="G3708" s="210"/>
    </row>
    <row r="3709" spans="6:7" x14ac:dyDescent="0.25">
      <c r="F3709" s="210"/>
      <c r="G3709" s="210"/>
    </row>
    <row r="3710" spans="6:7" x14ac:dyDescent="0.25">
      <c r="F3710" s="210"/>
      <c r="G3710" s="210"/>
    </row>
    <row r="3711" spans="6:7" x14ac:dyDescent="0.25">
      <c r="F3711" s="210"/>
      <c r="G3711" s="210"/>
    </row>
    <row r="3712" spans="6:7" x14ac:dyDescent="0.25">
      <c r="F3712" s="210"/>
      <c r="G3712" s="210"/>
    </row>
    <row r="3713" spans="6:7" x14ac:dyDescent="0.25">
      <c r="F3713" s="210"/>
      <c r="G3713" s="210"/>
    </row>
    <row r="3714" spans="6:7" x14ac:dyDescent="0.25">
      <c r="F3714" s="210"/>
      <c r="G3714" s="210"/>
    </row>
    <row r="3715" spans="6:7" x14ac:dyDescent="0.25">
      <c r="F3715" s="210"/>
      <c r="G3715" s="210"/>
    </row>
    <row r="3716" spans="6:7" x14ac:dyDescent="0.25">
      <c r="F3716" s="210"/>
      <c r="G3716" s="210"/>
    </row>
    <row r="3717" spans="6:7" x14ac:dyDescent="0.25">
      <c r="F3717" s="210"/>
      <c r="G3717" s="210"/>
    </row>
    <row r="3718" spans="6:7" x14ac:dyDescent="0.25">
      <c r="F3718" s="210"/>
      <c r="G3718" s="210"/>
    </row>
    <row r="3719" spans="6:7" x14ac:dyDescent="0.25">
      <c r="F3719" s="210"/>
      <c r="G3719" s="210"/>
    </row>
    <row r="3720" spans="6:7" x14ac:dyDescent="0.25">
      <c r="F3720" s="210"/>
      <c r="G3720" s="210"/>
    </row>
    <row r="3721" spans="6:7" x14ac:dyDescent="0.25">
      <c r="F3721" s="210"/>
      <c r="G3721" s="210"/>
    </row>
    <row r="3722" spans="6:7" x14ac:dyDescent="0.25">
      <c r="F3722" s="210"/>
      <c r="G3722" s="210"/>
    </row>
    <row r="3723" spans="6:7" x14ac:dyDescent="0.25">
      <c r="F3723" s="210"/>
      <c r="G3723" s="210"/>
    </row>
    <row r="3724" spans="6:7" x14ac:dyDescent="0.25">
      <c r="F3724" s="210"/>
      <c r="G3724" s="210"/>
    </row>
    <row r="3725" spans="6:7" x14ac:dyDescent="0.25">
      <c r="F3725" s="210"/>
      <c r="G3725" s="210"/>
    </row>
    <row r="3726" spans="6:7" x14ac:dyDescent="0.25">
      <c r="F3726" s="210"/>
      <c r="G3726" s="210"/>
    </row>
    <row r="3727" spans="6:7" x14ac:dyDescent="0.25">
      <c r="F3727" s="210"/>
      <c r="G3727" s="210"/>
    </row>
    <row r="3728" spans="6:7" x14ac:dyDescent="0.25">
      <c r="F3728" s="210"/>
      <c r="G3728" s="210"/>
    </row>
    <row r="3729" spans="6:7" x14ac:dyDescent="0.25">
      <c r="F3729" s="210"/>
      <c r="G3729" s="210"/>
    </row>
    <row r="3730" spans="6:7" x14ac:dyDescent="0.25">
      <c r="F3730" s="210"/>
      <c r="G3730" s="210"/>
    </row>
    <row r="3731" spans="6:7" x14ac:dyDescent="0.25">
      <c r="F3731" s="210"/>
      <c r="G3731" s="210"/>
    </row>
    <row r="3732" spans="6:7" x14ac:dyDescent="0.25">
      <c r="F3732" s="210"/>
      <c r="G3732" s="210"/>
    </row>
    <row r="3733" spans="6:7" x14ac:dyDescent="0.25">
      <c r="F3733" s="210"/>
      <c r="G3733" s="210"/>
    </row>
    <row r="3734" spans="6:7" x14ac:dyDescent="0.25">
      <c r="F3734" s="210"/>
      <c r="G3734" s="210"/>
    </row>
    <row r="3735" spans="6:7" x14ac:dyDescent="0.25">
      <c r="F3735" s="210"/>
      <c r="G3735" s="210"/>
    </row>
    <row r="3736" spans="6:7" x14ac:dyDescent="0.25">
      <c r="F3736" s="210"/>
      <c r="G3736" s="210"/>
    </row>
    <row r="3737" spans="6:7" x14ac:dyDescent="0.25">
      <c r="F3737" s="210"/>
      <c r="G3737" s="210"/>
    </row>
    <row r="3738" spans="6:7" x14ac:dyDescent="0.25">
      <c r="F3738" s="210"/>
      <c r="G3738" s="210"/>
    </row>
    <row r="3739" spans="6:7" x14ac:dyDescent="0.25">
      <c r="F3739" s="210"/>
      <c r="G3739" s="210"/>
    </row>
    <row r="3740" spans="6:7" x14ac:dyDescent="0.25">
      <c r="F3740" s="210"/>
      <c r="G3740" s="210"/>
    </row>
    <row r="3741" spans="6:7" x14ac:dyDescent="0.25">
      <c r="F3741" s="210"/>
      <c r="G3741" s="210"/>
    </row>
    <row r="3742" spans="6:7" x14ac:dyDescent="0.25">
      <c r="F3742" s="210"/>
      <c r="G3742" s="210"/>
    </row>
    <row r="3743" spans="6:7" x14ac:dyDescent="0.25">
      <c r="F3743" s="210"/>
      <c r="G3743" s="210"/>
    </row>
    <row r="3744" spans="6:7" x14ac:dyDescent="0.25">
      <c r="F3744" s="210"/>
      <c r="G3744" s="210"/>
    </row>
    <row r="3745" spans="6:7" x14ac:dyDescent="0.25">
      <c r="F3745" s="210"/>
      <c r="G3745" s="210"/>
    </row>
    <row r="3746" spans="6:7" x14ac:dyDescent="0.25">
      <c r="F3746" s="210"/>
      <c r="G3746" s="210"/>
    </row>
    <row r="3747" spans="6:7" x14ac:dyDescent="0.25">
      <c r="F3747" s="210"/>
      <c r="G3747" s="210"/>
    </row>
    <row r="3748" spans="6:7" x14ac:dyDescent="0.25">
      <c r="F3748" s="210"/>
      <c r="G3748" s="210"/>
    </row>
    <row r="3749" spans="6:7" x14ac:dyDescent="0.25">
      <c r="F3749" s="210"/>
      <c r="G3749" s="210"/>
    </row>
    <row r="3750" spans="6:7" x14ac:dyDescent="0.25">
      <c r="F3750" s="211"/>
      <c r="G3750" s="211"/>
    </row>
    <row r="3751" spans="6:7" x14ac:dyDescent="0.25">
      <c r="F3751" s="210"/>
      <c r="G3751" s="210"/>
    </row>
    <row r="3752" spans="6:7" x14ac:dyDescent="0.25">
      <c r="F3752" s="210"/>
      <c r="G3752" s="210"/>
    </row>
    <row r="3753" spans="6:7" x14ac:dyDescent="0.25">
      <c r="F3753" s="210"/>
      <c r="G3753" s="210"/>
    </row>
    <row r="3754" spans="6:7" x14ac:dyDescent="0.25">
      <c r="F3754" s="210"/>
      <c r="G3754" s="210"/>
    </row>
    <row r="3755" spans="6:7" x14ac:dyDescent="0.25">
      <c r="F3755" s="210"/>
      <c r="G3755" s="210"/>
    </row>
    <row r="3756" spans="6:7" x14ac:dyDescent="0.25">
      <c r="F3756" s="210"/>
      <c r="G3756" s="210"/>
    </row>
    <row r="3757" spans="6:7" x14ac:dyDescent="0.25">
      <c r="F3757" s="210"/>
      <c r="G3757" s="210"/>
    </row>
    <row r="3758" spans="6:7" x14ac:dyDescent="0.25">
      <c r="F3758" s="210"/>
      <c r="G3758" s="210"/>
    </row>
    <row r="3759" spans="6:7" x14ac:dyDescent="0.25">
      <c r="F3759" s="210"/>
      <c r="G3759" s="210"/>
    </row>
    <row r="3760" spans="6:7" x14ac:dyDescent="0.25">
      <c r="F3760" s="210"/>
      <c r="G3760" s="210"/>
    </row>
    <row r="3761" spans="6:7" x14ac:dyDescent="0.25">
      <c r="F3761" s="210"/>
      <c r="G3761" s="210"/>
    </row>
    <row r="3762" spans="6:7" x14ac:dyDescent="0.25">
      <c r="F3762" s="210"/>
      <c r="G3762" s="210"/>
    </row>
    <row r="3763" spans="6:7" x14ac:dyDescent="0.25">
      <c r="F3763" s="210"/>
      <c r="G3763" s="210"/>
    </row>
    <row r="3764" spans="6:7" x14ac:dyDescent="0.25">
      <c r="F3764" s="210"/>
      <c r="G3764" s="210"/>
    </row>
    <row r="3765" spans="6:7" x14ac:dyDescent="0.25">
      <c r="F3765" s="210"/>
      <c r="G3765" s="210"/>
    </row>
    <row r="3766" spans="6:7" x14ac:dyDescent="0.25">
      <c r="F3766" s="210"/>
      <c r="G3766" s="210"/>
    </row>
    <row r="3767" spans="6:7" x14ac:dyDescent="0.25">
      <c r="F3767" s="210"/>
      <c r="G3767" s="210"/>
    </row>
    <row r="3768" spans="6:7" x14ac:dyDescent="0.25">
      <c r="F3768" s="210"/>
      <c r="G3768" s="210"/>
    </row>
    <row r="3769" spans="6:7" x14ac:dyDescent="0.25">
      <c r="F3769" s="210"/>
      <c r="G3769" s="210"/>
    </row>
    <row r="3770" spans="6:7" x14ac:dyDescent="0.25">
      <c r="F3770" s="210"/>
      <c r="G3770" s="210"/>
    </row>
    <row r="3771" spans="6:7" x14ac:dyDescent="0.25">
      <c r="F3771" s="210"/>
      <c r="G3771" s="210"/>
    </row>
    <row r="3772" spans="6:7" x14ac:dyDescent="0.25">
      <c r="F3772" s="210"/>
      <c r="G3772" s="210"/>
    </row>
    <row r="3773" spans="6:7" x14ac:dyDescent="0.25">
      <c r="F3773" s="210"/>
      <c r="G3773" s="210"/>
    </row>
    <row r="3774" spans="6:7" x14ac:dyDescent="0.25">
      <c r="F3774" s="210"/>
      <c r="G3774" s="210"/>
    </row>
    <row r="3775" spans="6:7" x14ac:dyDescent="0.25">
      <c r="F3775" s="210"/>
      <c r="G3775" s="210"/>
    </row>
    <row r="3776" spans="6:7" x14ac:dyDescent="0.25">
      <c r="F3776" s="210"/>
      <c r="G3776" s="210"/>
    </row>
    <row r="3777" spans="6:7" x14ac:dyDescent="0.25">
      <c r="F3777" s="210"/>
      <c r="G3777" s="210"/>
    </row>
    <row r="3778" spans="6:7" x14ac:dyDescent="0.25">
      <c r="F3778" s="210"/>
      <c r="G3778" s="210"/>
    </row>
    <row r="3779" spans="6:7" x14ac:dyDescent="0.25">
      <c r="F3779" s="210"/>
      <c r="G3779" s="210"/>
    </row>
    <row r="3780" spans="6:7" x14ac:dyDescent="0.25">
      <c r="F3780" s="210"/>
      <c r="G3780" s="210"/>
    </row>
    <row r="3781" spans="6:7" x14ac:dyDescent="0.25">
      <c r="F3781" s="210"/>
      <c r="G3781" s="210"/>
    </row>
    <row r="3782" spans="6:7" x14ac:dyDescent="0.25">
      <c r="F3782" s="210"/>
      <c r="G3782" s="210"/>
    </row>
    <row r="3783" spans="6:7" x14ac:dyDescent="0.25">
      <c r="F3783" s="210"/>
      <c r="G3783" s="210"/>
    </row>
    <row r="3784" spans="6:7" x14ac:dyDescent="0.25">
      <c r="F3784" s="210"/>
      <c r="G3784" s="210"/>
    </row>
    <row r="3785" spans="6:7" x14ac:dyDescent="0.25">
      <c r="F3785" s="210"/>
      <c r="G3785" s="210"/>
    </row>
    <row r="3786" spans="6:7" x14ac:dyDescent="0.25">
      <c r="F3786" s="210"/>
      <c r="G3786" s="210"/>
    </row>
    <row r="3787" spans="6:7" x14ac:dyDescent="0.25">
      <c r="F3787" s="210"/>
      <c r="G3787" s="210"/>
    </row>
    <row r="3788" spans="6:7" x14ac:dyDescent="0.25">
      <c r="F3788" s="210"/>
      <c r="G3788" s="210"/>
    </row>
    <row r="3789" spans="6:7" x14ac:dyDescent="0.25">
      <c r="F3789" s="210"/>
      <c r="G3789" s="210"/>
    </row>
    <row r="3790" spans="6:7" x14ac:dyDescent="0.25">
      <c r="F3790" s="210"/>
      <c r="G3790" s="210"/>
    </row>
    <row r="3791" spans="6:7" x14ac:dyDescent="0.25">
      <c r="F3791" s="210"/>
      <c r="G3791" s="210"/>
    </row>
    <row r="3792" spans="6:7" x14ac:dyDescent="0.25">
      <c r="F3792" s="210"/>
      <c r="G3792" s="210"/>
    </row>
    <row r="3793" spans="6:7" x14ac:dyDescent="0.25">
      <c r="F3793" s="210"/>
      <c r="G3793" s="210"/>
    </row>
    <row r="3794" spans="6:7" x14ac:dyDescent="0.25">
      <c r="F3794" s="210"/>
      <c r="G3794" s="210"/>
    </row>
    <row r="3795" spans="6:7" x14ac:dyDescent="0.25">
      <c r="F3795" s="210"/>
      <c r="G3795" s="210"/>
    </row>
    <row r="3796" spans="6:7" x14ac:dyDescent="0.25">
      <c r="F3796" s="210"/>
      <c r="G3796" s="210"/>
    </row>
    <row r="3797" spans="6:7" x14ac:dyDescent="0.25">
      <c r="F3797" s="210"/>
      <c r="G3797" s="210"/>
    </row>
    <row r="3798" spans="6:7" x14ac:dyDescent="0.25">
      <c r="F3798" s="210"/>
      <c r="G3798" s="210"/>
    </row>
    <row r="3799" spans="6:7" x14ac:dyDescent="0.25">
      <c r="F3799" s="210"/>
      <c r="G3799" s="210"/>
    </row>
    <row r="3800" spans="6:7" x14ac:dyDescent="0.25">
      <c r="F3800" s="210"/>
      <c r="G3800" s="210"/>
    </row>
    <row r="3801" spans="6:7" x14ac:dyDescent="0.25">
      <c r="F3801" s="210"/>
      <c r="G3801" s="210"/>
    </row>
    <row r="3802" spans="6:7" x14ac:dyDescent="0.25">
      <c r="F3802" s="210"/>
      <c r="G3802" s="210"/>
    </row>
    <row r="3803" spans="6:7" x14ac:dyDescent="0.25">
      <c r="F3803" s="210"/>
      <c r="G3803" s="210"/>
    </row>
    <row r="3804" spans="6:7" x14ac:dyDescent="0.25">
      <c r="F3804" s="210"/>
      <c r="G3804" s="210"/>
    </row>
    <row r="3805" spans="6:7" x14ac:dyDescent="0.25">
      <c r="F3805" s="210"/>
      <c r="G3805" s="210"/>
    </row>
    <row r="3806" spans="6:7" x14ac:dyDescent="0.25">
      <c r="F3806" s="210"/>
      <c r="G3806" s="210"/>
    </row>
    <row r="3807" spans="6:7" x14ac:dyDescent="0.25">
      <c r="F3807" s="210"/>
      <c r="G3807" s="210"/>
    </row>
    <row r="3808" spans="6:7" x14ac:dyDescent="0.25">
      <c r="F3808" s="210"/>
      <c r="G3808" s="210"/>
    </row>
    <row r="3809" spans="6:7" x14ac:dyDescent="0.25">
      <c r="F3809" s="210"/>
      <c r="G3809" s="210"/>
    </row>
    <row r="3810" spans="6:7" x14ac:dyDescent="0.25">
      <c r="F3810" s="210"/>
      <c r="G3810" s="210"/>
    </row>
    <row r="3811" spans="6:7" x14ac:dyDescent="0.25">
      <c r="F3811" s="210"/>
      <c r="G3811" s="210"/>
    </row>
    <row r="3812" spans="6:7" x14ac:dyDescent="0.25">
      <c r="F3812" s="210"/>
      <c r="G3812" s="210"/>
    </row>
    <row r="3813" spans="6:7" x14ac:dyDescent="0.25">
      <c r="F3813" s="210"/>
      <c r="G3813" s="210"/>
    </row>
    <row r="3814" spans="6:7" x14ac:dyDescent="0.25">
      <c r="F3814" s="210"/>
      <c r="G3814" s="210"/>
    </row>
    <row r="3815" spans="6:7" x14ac:dyDescent="0.25">
      <c r="F3815" s="210"/>
      <c r="G3815" s="210"/>
    </row>
    <row r="3816" spans="6:7" x14ac:dyDescent="0.25">
      <c r="F3816" s="210"/>
      <c r="G3816" s="210"/>
    </row>
    <row r="3817" spans="6:7" x14ac:dyDescent="0.25">
      <c r="F3817" s="210"/>
      <c r="G3817" s="210"/>
    </row>
    <row r="3818" spans="6:7" x14ac:dyDescent="0.25">
      <c r="F3818" s="210"/>
      <c r="G3818" s="210"/>
    </row>
    <row r="3819" spans="6:7" x14ac:dyDescent="0.25">
      <c r="F3819" s="210"/>
      <c r="G3819" s="210"/>
    </row>
    <row r="3820" spans="6:7" x14ac:dyDescent="0.25">
      <c r="F3820" s="210"/>
      <c r="G3820" s="210"/>
    </row>
    <row r="3821" spans="6:7" x14ac:dyDescent="0.25">
      <c r="F3821" s="210"/>
      <c r="G3821" s="210"/>
    </row>
    <row r="3822" spans="6:7" x14ac:dyDescent="0.25">
      <c r="F3822" s="210"/>
      <c r="G3822" s="210"/>
    </row>
    <row r="3823" spans="6:7" x14ac:dyDescent="0.25">
      <c r="F3823" s="210"/>
      <c r="G3823" s="210"/>
    </row>
    <row r="3824" spans="6:7" x14ac:dyDescent="0.25">
      <c r="F3824" s="210"/>
      <c r="G3824" s="210"/>
    </row>
    <row r="3825" spans="6:7" x14ac:dyDescent="0.25">
      <c r="F3825" s="210"/>
      <c r="G3825" s="210"/>
    </row>
    <row r="3826" spans="6:7" x14ac:dyDescent="0.25">
      <c r="F3826" s="210"/>
      <c r="G3826" s="210"/>
    </row>
    <row r="3827" spans="6:7" x14ac:dyDescent="0.25">
      <c r="F3827" s="210"/>
      <c r="G3827" s="210"/>
    </row>
    <row r="3828" spans="6:7" x14ac:dyDescent="0.25">
      <c r="F3828" s="210"/>
      <c r="G3828" s="210"/>
    </row>
    <row r="3829" spans="6:7" x14ac:dyDescent="0.25">
      <c r="F3829" s="210"/>
      <c r="G3829" s="210"/>
    </row>
    <row r="3830" spans="6:7" x14ac:dyDescent="0.25">
      <c r="F3830" s="210"/>
      <c r="G3830" s="210"/>
    </row>
    <row r="3831" spans="6:7" x14ac:dyDescent="0.25">
      <c r="F3831" s="210"/>
      <c r="G3831" s="210"/>
    </row>
    <row r="3832" spans="6:7" x14ac:dyDescent="0.25">
      <c r="F3832" s="210"/>
      <c r="G3832" s="210"/>
    </row>
    <row r="3833" spans="6:7" x14ac:dyDescent="0.25">
      <c r="F3833" s="210"/>
      <c r="G3833" s="210"/>
    </row>
    <row r="3834" spans="6:7" x14ac:dyDescent="0.25">
      <c r="F3834" s="210"/>
      <c r="G3834" s="210"/>
    </row>
    <row r="3835" spans="6:7" x14ac:dyDescent="0.25">
      <c r="F3835" s="210"/>
      <c r="G3835" s="210"/>
    </row>
    <row r="3836" spans="6:7" x14ac:dyDescent="0.25">
      <c r="F3836" s="210"/>
      <c r="G3836" s="210"/>
    </row>
    <row r="3837" spans="6:7" x14ac:dyDescent="0.25">
      <c r="F3837" s="210"/>
      <c r="G3837" s="210"/>
    </row>
    <row r="3838" spans="6:7" x14ac:dyDescent="0.25">
      <c r="F3838" s="210"/>
      <c r="G3838" s="210"/>
    </row>
    <row r="3839" spans="6:7" x14ac:dyDescent="0.25">
      <c r="F3839" s="210"/>
      <c r="G3839" s="210"/>
    </row>
    <row r="3840" spans="6:7" x14ac:dyDescent="0.25">
      <c r="F3840" s="210"/>
      <c r="G3840" s="210"/>
    </row>
    <row r="3841" spans="6:7" x14ac:dyDescent="0.25">
      <c r="F3841" s="210"/>
      <c r="G3841" s="210"/>
    </row>
    <row r="3842" spans="6:7" x14ac:dyDescent="0.25">
      <c r="F3842" s="210"/>
      <c r="G3842" s="210"/>
    </row>
    <row r="3843" spans="6:7" x14ac:dyDescent="0.25">
      <c r="F3843" s="210"/>
      <c r="G3843" s="210"/>
    </row>
    <row r="3844" spans="6:7" x14ac:dyDescent="0.25">
      <c r="F3844" s="210"/>
      <c r="G3844" s="210"/>
    </row>
    <row r="3845" spans="6:7" x14ac:dyDescent="0.25">
      <c r="F3845" s="210"/>
      <c r="G3845" s="210"/>
    </row>
    <row r="3846" spans="6:7" x14ac:dyDescent="0.25">
      <c r="F3846" s="210"/>
      <c r="G3846" s="210"/>
    </row>
    <row r="3847" spans="6:7" x14ac:dyDescent="0.25">
      <c r="F3847" s="210"/>
      <c r="G3847" s="210"/>
    </row>
    <row r="3848" spans="6:7" x14ac:dyDescent="0.25">
      <c r="F3848" s="210"/>
      <c r="G3848" s="210"/>
    </row>
    <row r="3849" spans="6:7" x14ac:dyDescent="0.25">
      <c r="F3849" s="210"/>
      <c r="G3849" s="210"/>
    </row>
    <row r="3850" spans="6:7" x14ac:dyDescent="0.25">
      <c r="F3850" s="210"/>
      <c r="G3850" s="210"/>
    </row>
    <row r="3851" spans="6:7" x14ac:dyDescent="0.25">
      <c r="F3851" s="210"/>
      <c r="G3851" s="210"/>
    </row>
    <row r="3852" spans="6:7" x14ac:dyDescent="0.25">
      <c r="F3852" s="210"/>
      <c r="G3852" s="210"/>
    </row>
    <row r="3853" spans="6:7" x14ac:dyDescent="0.25">
      <c r="F3853" s="210"/>
      <c r="G3853" s="210"/>
    </row>
    <row r="3854" spans="6:7" x14ac:dyDescent="0.25">
      <c r="F3854" s="210"/>
      <c r="G3854" s="210"/>
    </row>
    <row r="3855" spans="6:7" x14ac:dyDescent="0.25">
      <c r="F3855" s="210"/>
      <c r="G3855" s="210"/>
    </row>
    <row r="3856" spans="6:7" x14ac:dyDescent="0.25">
      <c r="F3856" s="210"/>
      <c r="G3856" s="210"/>
    </row>
    <row r="3857" spans="6:7" x14ac:dyDescent="0.25">
      <c r="F3857" s="210"/>
      <c r="G3857" s="210"/>
    </row>
    <row r="3858" spans="6:7" x14ac:dyDescent="0.25">
      <c r="F3858" s="210"/>
      <c r="G3858" s="210"/>
    </row>
    <row r="3859" spans="6:7" x14ac:dyDescent="0.25">
      <c r="F3859" s="210"/>
      <c r="G3859" s="210"/>
    </row>
    <row r="3860" spans="6:7" x14ac:dyDescent="0.25">
      <c r="F3860" s="210"/>
      <c r="G3860" s="210"/>
    </row>
    <row r="3861" spans="6:7" x14ac:dyDescent="0.25">
      <c r="F3861" s="210"/>
      <c r="G3861" s="210"/>
    </row>
    <row r="3862" spans="6:7" x14ac:dyDescent="0.25">
      <c r="F3862" s="210"/>
      <c r="G3862" s="210"/>
    </row>
    <row r="3863" spans="6:7" x14ac:dyDescent="0.25">
      <c r="F3863" s="210"/>
      <c r="G3863" s="210"/>
    </row>
    <row r="3864" spans="6:7" x14ac:dyDescent="0.25">
      <c r="F3864" s="210"/>
      <c r="G3864" s="210"/>
    </row>
    <row r="3865" spans="6:7" x14ac:dyDescent="0.25">
      <c r="F3865" s="210"/>
      <c r="G3865" s="210"/>
    </row>
    <row r="3866" spans="6:7" x14ac:dyDescent="0.25">
      <c r="F3866" s="210"/>
      <c r="G3866" s="210"/>
    </row>
    <row r="3867" spans="6:7" x14ac:dyDescent="0.25">
      <c r="F3867" s="210"/>
      <c r="G3867" s="210"/>
    </row>
    <row r="3868" spans="6:7" x14ac:dyDescent="0.25">
      <c r="F3868" s="210"/>
      <c r="G3868" s="210"/>
    </row>
    <row r="3869" spans="6:7" x14ac:dyDescent="0.25">
      <c r="F3869" s="210"/>
      <c r="G3869" s="210"/>
    </row>
    <row r="3870" spans="6:7" x14ac:dyDescent="0.25">
      <c r="F3870" s="210"/>
      <c r="G3870" s="210"/>
    </row>
    <row r="3871" spans="6:7" x14ac:dyDescent="0.25">
      <c r="F3871" s="210"/>
      <c r="G3871" s="210"/>
    </row>
    <row r="3872" spans="6:7" x14ac:dyDescent="0.25">
      <c r="F3872" s="210"/>
      <c r="G3872" s="210"/>
    </row>
    <row r="3873" spans="6:7" x14ac:dyDescent="0.25">
      <c r="F3873" s="210"/>
      <c r="G3873" s="210"/>
    </row>
    <row r="3874" spans="6:7" x14ac:dyDescent="0.25">
      <c r="F3874" s="210"/>
      <c r="G3874" s="210"/>
    </row>
    <row r="3875" spans="6:7" x14ac:dyDescent="0.25">
      <c r="F3875" s="210"/>
      <c r="G3875" s="210"/>
    </row>
    <row r="3876" spans="6:7" x14ac:dyDescent="0.25">
      <c r="F3876" s="210"/>
      <c r="G3876" s="210"/>
    </row>
    <row r="3877" spans="6:7" x14ac:dyDescent="0.25">
      <c r="F3877" s="210"/>
      <c r="G3877" s="210"/>
    </row>
    <row r="3878" spans="6:7" x14ac:dyDescent="0.25">
      <c r="F3878" s="210"/>
      <c r="G3878" s="210"/>
    </row>
    <row r="3879" spans="6:7" x14ac:dyDescent="0.25">
      <c r="F3879" s="210"/>
      <c r="G3879" s="210"/>
    </row>
    <row r="3880" spans="6:7" x14ac:dyDescent="0.25">
      <c r="F3880" s="210"/>
      <c r="G3880" s="210"/>
    </row>
    <row r="3881" spans="6:7" x14ac:dyDescent="0.25">
      <c r="F3881" s="210"/>
      <c r="G3881" s="210"/>
    </row>
    <row r="3882" spans="6:7" x14ac:dyDescent="0.25">
      <c r="F3882" s="210"/>
      <c r="G3882" s="210"/>
    </row>
    <row r="3883" spans="6:7" x14ac:dyDescent="0.25">
      <c r="F3883" s="210"/>
      <c r="G3883" s="210"/>
    </row>
    <row r="3884" spans="6:7" x14ac:dyDescent="0.25">
      <c r="F3884" s="210"/>
      <c r="G3884" s="210"/>
    </row>
    <row r="3885" spans="6:7" x14ac:dyDescent="0.25">
      <c r="F3885" s="210"/>
      <c r="G3885" s="210"/>
    </row>
    <row r="3886" spans="6:7" x14ac:dyDescent="0.25">
      <c r="F3886" s="210"/>
      <c r="G3886" s="210"/>
    </row>
    <row r="3887" spans="6:7" x14ac:dyDescent="0.25">
      <c r="F3887" s="210"/>
      <c r="G3887" s="210"/>
    </row>
    <row r="3888" spans="6:7" x14ac:dyDescent="0.25">
      <c r="F3888" s="210"/>
      <c r="G3888" s="210"/>
    </row>
    <row r="3889" spans="6:7" x14ac:dyDescent="0.25">
      <c r="F3889" s="210"/>
      <c r="G3889" s="210"/>
    </row>
    <row r="3890" spans="6:7" x14ac:dyDescent="0.25">
      <c r="F3890" s="210"/>
      <c r="G3890" s="210"/>
    </row>
    <row r="3891" spans="6:7" x14ac:dyDescent="0.25">
      <c r="F3891" s="210"/>
      <c r="G3891" s="210"/>
    </row>
    <row r="3892" spans="6:7" x14ac:dyDescent="0.25">
      <c r="F3892" s="210"/>
      <c r="G3892" s="210"/>
    </row>
    <row r="3893" spans="6:7" x14ac:dyDescent="0.25">
      <c r="F3893" s="210"/>
      <c r="G3893" s="210"/>
    </row>
    <row r="3894" spans="6:7" x14ac:dyDescent="0.25">
      <c r="F3894" s="210"/>
      <c r="G3894" s="210"/>
    </row>
    <row r="3895" spans="6:7" x14ac:dyDescent="0.25">
      <c r="F3895" s="210"/>
      <c r="G3895" s="210"/>
    </row>
    <row r="3896" spans="6:7" x14ac:dyDescent="0.25">
      <c r="F3896" s="210"/>
      <c r="G3896" s="210"/>
    </row>
    <row r="3897" spans="6:7" x14ac:dyDescent="0.25">
      <c r="F3897" s="210"/>
      <c r="G3897" s="210"/>
    </row>
    <row r="3898" spans="6:7" x14ac:dyDescent="0.25">
      <c r="F3898" s="210"/>
      <c r="G3898" s="210"/>
    </row>
    <row r="3899" spans="6:7" x14ac:dyDescent="0.25">
      <c r="F3899" s="210"/>
      <c r="G3899" s="210"/>
    </row>
    <row r="3900" spans="6:7" x14ac:dyDescent="0.25">
      <c r="F3900" s="210"/>
      <c r="G3900" s="210"/>
    </row>
    <row r="3901" spans="6:7" x14ac:dyDescent="0.25">
      <c r="F3901" s="210"/>
      <c r="G3901" s="210"/>
    </row>
    <row r="3902" spans="6:7" x14ac:dyDescent="0.25">
      <c r="F3902" s="210"/>
      <c r="G3902" s="210"/>
    </row>
    <row r="3903" spans="6:7" x14ac:dyDescent="0.25">
      <c r="F3903" s="210"/>
      <c r="G3903" s="210"/>
    </row>
    <row r="3904" spans="6:7" x14ac:dyDescent="0.25">
      <c r="F3904" s="210"/>
      <c r="G3904" s="210"/>
    </row>
    <row r="3905" spans="6:7" x14ac:dyDescent="0.25">
      <c r="F3905" s="210"/>
      <c r="G3905" s="210"/>
    </row>
    <row r="3906" spans="6:7" x14ac:dyDescent="0.25">
      <c r="F3906" s="210"/>
      <c r="G3906" s="210"/>
    </row>
    <row r="3907" spans="6:7" x14ac:dyDescent="0.25">
      <c r="F3907" s="210"/>
      <c r="G3907" s="210"/>
    </row>
    <row r="3908" spans="6:7" x14ac:dyDescent="0.25">
      <c r="F3908" s="210"/>
      <c r="G3908" s="210"/>
    </row>
    <row r="3909" spans="6:7" x14ac:dyDescent="0.25">
      <c r="F3909" s="210"/>
      <c r="G3909" s="210"/>
    </row>
    <row r="3910" spans="6:7" x14ac:dyDescent="0.25">
      <c r="F3910" s="210"/>
      <c r="G3910" s="210"/>
    </row>
    <row r="3911" spans="6:7" x14ac:dyDescent="0.25">
      <c r="F3911" s="210"/>
      <c r="G3911" s="210"/>
    </row>
    <row r="3912" spans="6:7" x14ac:dyDescent="0.25">
      <c r="F3912" s="210"/>
      <c r="G3912" s="210"/>
    </row>
    <row r="3913" spans="6:7" x14ac:dyDescent="0.25">
      <c r="F3913" s="210"/>
      <c r="G3913" s="210"/>
    </row>
    <row r="3914" spans="6:7" x14ac:dyDescent="0.25">
      <c r="F3914" s="210"/>
      <c r="G3914" s="210"/>
    </row>
    <row r="3915" spans="6:7" x14ac:dyDescent="0.25">
      <c r="F3915" s="210"/>
      <c r="G3915" s="210"/>
    </row>
    <row r="3916" spans="6:7" x14ac:dyDescent="0.25">
      <c r="F3916" s="210"/>
      <c r="G3916" s="210"/>
    </row>
    <row r="3917" spans="6:7" x14ac:dyDescent="0.25">
      <c r="F3917" s="210"/>
      <c r="G3917" s="210"/>
    </row>
    <row r="3918" spans="6:7" x14ac:dyDescent="0.25">
      <c r="F3918" s="210"/>
      <c r="G3918" s="210"/>
    </row>
    <row r="3919" spans="6:7" x14ac:dyDescent="0.25">
      <c r="F3919" s="210"/>
      <c r="G3919" s="210"/>
    </row>
    <row r="3920" spans="6:7" x14ac:dyDescent="0.25">
      <c r="F3920" s="210"/>
      <c r="G3920" s="210"/>
    </row>
    <row r="3921" spans="6:7" x14ac:dyDescent="0.25">
      <c r="F3921" s="210"/>
      <c r="G3921" s="210"/>
    </row>
    <row r="3922" spans="6:7" x14ac:dyDescent="0.25">
      <c r="F3922" s="210"/>
      <c r="G3922" s="210"/>
    </row>
    <row r="3923" spans="6:7" x14ac:dyDescent="0.25">
      <c r="F3923" s="210"/>
      <c r="G3923" s="210"/>
    </row>
    <row r="3924" spans="6:7" x14ac:dyDescent="0.25">
      <c r="F3924" s="210"/>
      <c r="G3924" s="210"/>
    </row>
    <row r="3925" spans="6:7" x14ac:dyDescent="0.25">
      <c r="F3925" s="210"/>
      <c r="G3925" s="210"/>
    </row>
    <row r="3926" spans="6:7" x14ac:dyDescent="0.25">
      <c r="F3926" s="210"/>
      <c r="G3926" s="210"/>
    </row>
    <row r="3927" spans="6:7" x14ac:dyDescent="0.25">
      <c r="F3927" s="210"/>
      <c r="G3927" s="210"/>
    </row>
    <row r="3928" spans="6:7" x14ac:dyDescent="0.25">
      <c r="F3928" s="210"/>
      <c r="G3928" s="210"/>
    </row>
    <row r="3929" spans="6:7" x14ac:dyDescent="0.25">
      <c r="F3929" s="210"/>
      <c r="G3929" s="210"/>
    </row>
    <row r="3930" spans="6:7" x14ac:dyDescent="0.25">
      <c r="F3930" s="210"/>
      <c r="G3930" s="210"/>
    </row>
    <row r="3931" spans="6:7" x14ac:dyDescent="0.25">
      <c r="F3931" s="210"/>
      <c r="G3931" s="210"/>
    </row>
    <row r="3932" spans="6:7" x14ac:dyDescent="0.25">
      <c r="F3932" s="210"/>
      <c r="G3932" s="210"/>
    </row>
    <row r="3933" spans="6:7" x14ac:dyDescent="0.25">
      <c r="F3933" s="210"/>
      <c r="G3933" s="210"/>
    </row>
    <row r="3934" spans="6:7" x14ac:dyDescent="0.25">
      <c r="F3934" s="210"/>
      <c r="G3934" s="210"/>
    </row>
    <row r="3935" spans="6:7" x14ac:dyDescent="0.25">
      <c r="F3935" s="210"/>
      <c r="G3935" s="210"/>
    </row>
    <row r="3936" spans="6:7" x14ac:dyDescent="0.25">
      <c r="F3936" s="210"/>
      <c r="G3936" s="210"/>
    </row>
    <row r="3937" spans="6:7" x14ac:dyDescent="0.25">
      <c r="F3937" s="210"/>
      <c r="G3937" s="210"/>
    </row>
    <row r="3938" spans="6:7" x14ac:dyDescent="0.25">
      <c r="F3938" s="210"/>
      <c r="G3938" s="210"/>
    </row>
    <row r="3939" spans="6:7" x14ac:dyDescent="0.25">
      <c r="F3939" s="210"/>
      <c r="G3939" s="210"/>
    </row>
    <row r="3940" spans="6:7" x14ac:dyDescent="0.25">
      <c r="F3940" s="210"/>
      <c r="G3940" s="210"/>
    </row>
    <row r="3941" spans="6:7" x14ac:dyDescent="0.25">
      <c r="F3941" s="210"/>
      <c r="G3941" s="210"/>
    </row>
    <row r="3942" spans="6:7" x14ac:dyDescent="0.25">
      <c r="F3942" s="210"/>
      <c r="G3942" s="210"/>
    </row>
    <row r="3943" spans="6:7" x14ac:dyDescent="0.25">
      <c r="F3943" s="210"/>
      <c r="G3943" s="210"/>
    </row>
    <row r="3944" spans="6:7" x14ac:dyDescent="0.25">
      <c r="F3944" s="210"/>
      <c r="G3944" s="210"/>
    </row>
    <row r="3945" spans="6:7" x14ac:dyDescent="0.25">
      <c r="F3945" s="210"/>
      <c r="G3945" s="210"/>
    </row>
    <row r="3946" spans="6:7" x14ac:dyDescent="0.25">
      <c r="F3946" s="210"/>
      <c r="G3946" s="210"/>
    </row>
    <row r="3947" spans="6:7" x14ac:dyDescent="0.25">
      <c r="F3947" s="210"/>
      <c r="G3947" s="210"/>
    </row>
    <row r="3948" spans="6:7" x14ac:dyDescent="0.25">
      <c r="F3948" s="210"/>
      <c r="G3948" s="210"/>
    </row>
    <row r="3949" spans="6:7" x14ac:dyDescent="0.25">
      <c r="F3949" s="210"/>
      <c r="G3949" s="210"/>
    </row>
    <row r="3950" spans="6:7" x14ac:dyDescent="0.25">
      <c r="F3950" s="210"/>
      <c r="G3950" s="210"/>
    </row>
    <row r="3951" spans="6:7" x14ac:dyDescent="0.25">
      <c r="F3951" s="210"/>
      <c r="G3951" s="210"/>
    </row>
    <row r="3952" spans="6:7" x14ac:dyDescent="0.25">
      <c r="F3952" s="210"/>
      <c r="G3952" s="210"/>
    </row>
    <row r="3953" spans="6:7" x14ac:dyDescent="0.25">
      <c r="F3953" s="210"/>
      <c r="G3953" s="210"/>
    </row>
    <row r="3954" spans="6:7" x14ac:dyDescent="0.25">
      <c r="F3954" s="210"/>
      <c r="G3954" s="210"/>
    </row>
    <row r="3955" spans="6:7" x14ac:dyDescent="0.25">
      <c r="F3955" s="210"/>
      <c r="G3955" s="210"/>
    </row>
    <row r="3956" spans="6:7" x14ac:dyDescent="0.25">
      <c r="F3956" s="210"/>
      <c r="G3956" s="210"/>
    </row>
    <row r="3957" spans="6:7" x14ac:dyDescent="0.25">
      <c r="F3957" s="210"/>
      <c r="G3957" s="210"/>
    </row>
    <row r="3958" spans="6:7" x14ac:dyDescent="0.25">
      <c r="F3958" s="210"/>
      <c r="G3958" s="210"/>
    </row>
    <row r="3959" spans="6:7" x14ac:dyDescent="0.25">
      <c r="F3959" s="210"/>
      <c r="G3959" s="210"/>
    </row>
    <row r="3960" spans="6:7" x14ac:dyDescent="0.25">
      <c r="F3960" s="210"/>
      <c r="G3960" s="210"/>
    </row>
    <row r="3961" spans="6:7" x14ac:dyDescent="0.25">
      <c r="F3961" s="210"/>
      <c r="G3961" s="210"/>
    </row>
    <row r="3962" spans="6:7" x14ac:dyDescent="0.25">
      <c r="F3962" s="210"/>
      <c r="G3962" s="210"/>
    </row>
    <row r="3963" spans="6:7" x14ac:dyDescent="0.25">
      <c r="F3963" s="210"/>
      <c r="G3963" s="210"/>
    </row>
    <row r="3964" spans="6:7" x14ac:dyDescent="0.25">
      <c r="F3964" s="210"/>
      <c r="G3964" s="210"/>
    </row>
    <row r="3965" spans="6:7" x14ac:dyDescent="0.25">
      <c r="F3965" s="210"/>
      <c r="G3965" s="210"/>
    </row>
    <row r="3966" spans="6:7" x14ac:dyDescent="0.25">
      <c r="F3966" s="210"/>
      <c r="G3966" s="210"/>
    </row>
    <row r="3967" spans="6:7" x14ac:dyDescent="0.25">
      <c r="F3967" s="210"/>
      <c r="G3967" s="210"/>
    </row>
    <row r="3968" spans="6:7" x14ac:dyDescent="0.25">
      <c r="F3968" s="210"/>
      <c r="G3968" s="210"/>
    </row>
    <row r="3969" spans="6:7" x14ac:dyDescent="0.25">
      <c r="F3969" s="210"/>
      <c r="G3969" s="210"/>
    </row>
    <row r="3970" spans="6:7" x14ac:dyDescent="0.25">
      <c r="F3970" s="210"/>
      <c r="G3970" s="210"/>
    </row>
    <row r="3971" spans="6:7" x14ac:dyDescent="0.25">
      <c r="F3971" s="210"/>
      <c r="G3971" s="210"/>
    </row>
    <row r="3972" spans="6:7" x14ac:dyDescent="0.25">
      <c r="F3972" s="210"/>
      <c r="G3972" s="210"/>
    </row>
    <row r="3973" spans="6:7" x14ac:dyDescent="0.25">
      <c r="F3973" s="210"/>
      <c r="G3973" s="210"/>
    </row>
    <row r="3974" spans="6:7" x14ac:dyDescent="0.25">
      <c r="F3974" s="210"/>
      <c r="G3974" s="210"/>
    </row>
    <row r="3975" spans="6:7" x14ac:dyDescent="0.25">
      <c r="F3975" s="210"/>
      <c r="G3975" s="210"/>
    </row>
    <row r="3976" spans="6:7" x14ac:dyDescent="0.25">
      <c r="F3976" s="210"/>
      <c r="G3976" s="210"/>
    </row>
    <row r="3977" spans="6:7" x14ac:dyDescent="0.25">
      <c r="F3977" s="210"/>
      <c r="G3977" s="210"/>
    </row>
    <row r="3978" spans="6:7" x14ac:dyDescent="0.25">
      <c r="F3978" s="210"/>
      <c r="G3978" s="210"/>
    </row>
    <row r="3979" spans="6:7" x14ac:dyDescent="0.25">
      <c r="F3979" s="210"/>
      <c r="G3979" s="210"/>
    </row>
    <row r="3980" spans="6:7" x14ac:dyDescent="0.25">
      <c r="F3980" s="210"/>
      <c r="G3980" s="210"/>
    </row>
    <row r="3981" spans="6:7" x14ac:dyDescent="0.25">
      <c r="F3981" s="210"/>
      <c r="G3981" s="210"/>
    </row>
    <row r="3982" spans="6:7" x14ac:dyDescent="0.25">
      <c r="F3982" s="210"/>
      <c r="G3982" s="210"/>
    </row>
    <row r="3983" spans="6:7" x14ac:dyDescent="0.25">
      <c r="F3983" s="210"/>
      <c r="G3983" s="210"/>
    </row>
    <row r="3984" spans="6:7" x14ac:dyDescent="0.25">
      <c r="F3984" s="210"/>
      <c r="G3984" s="210"/>
    </row>
    <row r="3985" spans="6:7" x14ac:dyDescent="0.25">
      <c r="F3985" s="210"/>
      <c r="G3985" s="210"/>
    </row>
    <row r="3986" spans="6:7" x14ac:dyDescent="0.25">
      <c r="F3986" s="210"/>
      <c r="G3986" s="210"/>
    </row>
    <row r="3987" spans="6:7" x14ac:dyDescent="0.25">
      <c r="F3987" s="210"/>
      <c r="G3987" s="210"/>
    </row>
    <row r="3988" spans="6:7" x14ac:dyDescent="0.25">
      <c r="F3988" s="210"/>
      <c r="G3988" s="210"/>
    </row>
    <row r="3989" spans="6:7" x14ac:dyDescent="0.25">
      <c r="F3989" s="210"/>
      <c r="G3989" s="210"/>
    </row>
    <row r="3990" spans="6:7" x14ac:dyDescent="0.25">
      <c r="F3990" s="210"/>
      <c r="G3990" s="210"/>
    </row>
    <row r="3991" spans="6:7" x14ac:dyDescent="0.25">
      <c r="F3991" s="210"/>
      <c r="G3991" s="210"/>
    </row>
    <row r="3992" spans="6:7" x14ac:dyDescent="0.25">
      <c r="F3992" s="210"/>
      <c r="G3992" s="210"/>
    </row>
    <row r="3993" spans="6:7" x14ac:dyDescent="0.25">
      <c r="F3993" s="210"/>
      <c r="G3993" s="210"/>
    </row>
    <row r="3994" spans="6:7" x14ac:dyDescent="0.25">
      <c r="F3994" s="210"/>
      <c r="G3994" s="210"/>
    </row>
    <row r="3995" spans="6:7" x14ac:dyDescent="0.25">
      <c r="F3995" s="210"/>
      <c r="G3995" s="210"/>
    </row>
    <row r="3996" spans="6:7" x14ac:dyDescent="0.25">
      <c r="F3996" s="210"/>
      <c r="G3996" s="210"/>
    </row>
    <row r="3997" spans="6:7" x14ac:dyDescent="0.25">
      <c r="F3997" s="210"/>
      <c r="G3997" s="210"/>
    </row>
    <row r="3998" spans="6:7" x14ac:dyDescent="0.25">
      <c r="F3998" s="210"/>
      <c r="G3998" s="210"/>
    </row>
    <row r="3999" spans="6:7" x14ac:dyDescent="0.25">
      <c r="F3999" s="210"/>
      <c r="G3999" s="210"/>
    </row>
    <row r="4000" spans="6:7" x14ac:dyDescent="0.25">
      <c r="F4000" s="210"/>
      <c r="G4000" s="210"/>
    </row>
    <row r="4001" spans="6:7" x14ac:dyDescent="0.25">
      <c r="F4001" s="210"/>
      <c r="G4001" s="210"/>
    </row>
    <row r="4002" spans="6:7" x14ac:dyDescent="0.25">
      <c r="F4002" s="210"/>
      <c r="G4002" s="210"/>
    </row>
    <row r="4003" spans="6:7" x14ac:dyDescent="0.25">
      <c r="F4003" s="210"/>
      <c r="G4003" s="210"/>
    </row>
    <row r="4004" spans="6:7" x14ac:dyDescent="0.25">
      <c r="F4004" s="210"/>
      <c r="G4004" s="210"/>
    </row>
    <row r="4005" spans="6:7" x14ac:dyDescent="0.25">
      <c r="F4005" s="210"/>
      <c r="G4005" s="210"/>
    </row>
    <row r="4006" spans="6:7" x14ac:dyDescent="0.25">
      <c r="F4006" s="210"/>
      <c r="G4006" s="210"/>
    </row>
    <row r="4007" spans="6:7" x14ac:dyDescent="0.25">
      <c r="F4007" s="210"/>
      <c r="G4007" s="210"/>
    </row>
    <row r="4008" spans="6:7" x14ac:dyDescent="0.25">
      <c r="F4008" s="210"/>
      <c r="G4008" s="210"/>
    </row>
    <row r="4009" spans="6:7" x14ac:dyDescent="0.25">
      <c r="F4009" s="210"/>
      <c r="G4009" s="210"/>
    </row>
    <row r="4010" spans="6:7" x14ac:dyDescent="0.25">
      <c r="F4010" s="210"/>
      <c r="G4010" s="210"/>
    </row>
    <row r="4011" spans="6:7" x14ac:dyDescent="0.25">
      <c r="F4011" s="210"/>
      <c r="G4011" s="210"/>
    </row>
    <row r="4012" spans="6:7" x14ac:dyDescent="0.25">
      <c r="F4012" s="210"/>
      <c r="G4012" s="210"/>
    </row>
    <row r="4013" spans="6:7" x14ac:dyDescent="0.25">
      <c r="F4013" s="210"/>
      <c r="G4013" s="210"/>
    </row>
    <row r="4014" spans="6:7" x14ac:dyDescent="0.25">
      <c r="F4014" s="210"/>
      <c r="G4014" s="210"/>
    </row>
    <row r="4015" spans="6:7" x14ac:dyDescent="0.25">
      <c r="F4015" s="210"/>
      <c r="G4015" s="210"/>
    </row>
    <row r="4016" spans="6:7" x14ac:dyDescent="0.25">
      <c r="F4016" s="211"/>
      <c r="G4016" s="211"/>
    </row>
    <row r="4017" spans="6:7" x14ac:dyDescent="0.25">
      <c r="F4017" s="210"/>
      <c r="G4017" s="210"/>
    </row>
    <row r="4018" spans="6:7" x14ac:dyDescent="0.25">
      <c r="F4018" s="210"/>
      <c r="G4018" s="210"/>
    </row>
    <row r="4019" spans="6:7" x14ac:dyDescent="0.25">
      <c r="F4019" s="210"/>
      <c r="G4019" s="210"/>
    </row>
    <row r="4020" spans="6:7" x14ac:dyDescent="0.25">
      <c r="F4020" s="210"/>
      <c r="G4020" s="210"/>
    </row>
    <row r="4021" spans="6:7" x14ac:dyDescent="0.25">
      <c r="F4021" s="210"/>
      <c r="G4021" s="210"/>
    </row>
    <row r="4022" spans="6:7" x14ac:dyDescent="0.25">
      <c r="F4022" s="210"/>
      <c r="G4022" s="210"/>
    </row>
    <row r="4023" spans="6:7" x14ac:dyDescent="0.25">
      <c r="F4023" s="210"/>
      <c r="G4023" s="210"/>
    </row>
    <row r="4024" spans="6:7" x14ac:dyDescent="0.25">
      <c r="F4024" s="210"/>
      <c r="G4024" s="210"/>
    </row>
    <row r="4025" spans="6:7" x14ac:dyDescent="0.25">
      <c r="F4025" s="210"/>
      <c r="G4025" s="210"/>
    </row>
    <row r="4026" spans="6:7" x14ac:dyDescent="0.25">
      <c r="F4026" s="210"/>
      <c r="G4026" s="210"/>
    </row>
    <row r="4027" spans="6:7" x14ac:dyDescent="0.25">
      <c r="F4027" s="210"/>
      <c r="G4027" s="210"/>
    </row>
    <row r="4028" spans="6:7" x14ac:dyDescent="0.25">
      <c r="F4028" s="210"/>
      <c r="G4028" s="210"/>
    </row>
    <row r="4029" spans="6:7" x14ac:dyDescent="0.25">
      <c r="F4029" s="210"/>
      <c r="G4029" s="210"/>
    </row>
    <row r="4030" spans="6:7" x14ac:dyDescent="0.25">
      <c r="F4030" s="210"/>
      <c r="G4030" s="210"/>
    </row>
    <row r="4031" spans="6:7" x14ac:dyDescent="0.25">
      <c r="F4031" s="210"/>
      <c r="G4031" s="210"/>
    </row>
    <row r="4032" spans="6:7" x14ac:dyDescent="0.25">
      <c r="F4032" s="210"/>
      <c r="G4032" s="210"/>
    </row>
    <row r="4033" spans="6:7" x14ac:dyDescent="0.25">
      <c r="F4033" s="210"/>
      <c r="G4033" s="210"/>
    </row>
    <row r="4034" spans="6:7" x14ac:dyDescent="0.25">
      <c r="F4034" s="210"/>
      <c r="G4034" s="210"/>
    </row>
    <row r="4035" spans="6:7" x14ac:dyDescent="0.25">
      <c r="F4035" s="210"/>
      <c r="G4035" s="210"/>
    </row>
    <row r="4036" spans="6:7" x14ac:dyDescent="0.25">
      <c r="F4036" s="210"/>
      <c r="G4036" s="210"/>
    </row>
    <row r="4037" spans="6:7" x14ac:dyDescent="0.25">
      <c r="F4037" s="210"/>
      <c r="G4037" s="210"/>
    </row>
    <row r="4038" spans="6:7" x14ac:dyDescent="0.25">
      <c r="F4038" s="210"/>
      <c r="G4038" s="210"/>
    </row>
    <row r="4039" spans="6:7" x14ac:dyDescent="0.25">
      <c r="F4039" s="210"/>
      <c r="G4039" s="210"/>
    </row>
    <row r="4040" spans="6:7" x14ac:dyDescent="0.25">
      <c r="F4040" s="210"/>
      <c r="G4040" s="210"/>
    </row>
    <row r="4041" spans="6:7" x14ac:dyDescent="0.25">
      <c r="F4041" s="210"/>
      <c r="G4041" s="210"/>
    </row>
    <row r="4042" spans="6:7" x14ac:dyDescent="0.25">
      <c r="F4042" s="210"/>
      <c r="G4042" s="210"/>
    </row>
    <row r="4043" spans="6:7" x14ac:dyDescent="0.25">
      <c r="F4043" s="210"/>
      <c r="G4043" s="210"/>
    </row>
    <row r="4044" spans="6:7" x14ac:dyDescent="0.25">
      <c r="F4044" s="210"/>
      <c r="G4044" s="210"/>
    </row>
    <row r="4045" spans="6:7" x14ac:dyDescent="0.25">
      <c r="F4045" s="210"/>
      <c r="G4045" s="210"/>
    </row>
    <row r="4046" spans="6:7" x14ac:dyDescent="0.25">
      <c r="F4046" s="210"/>
      <c r="G4046" s="210"/>
    </row>
    <row r="4047" spans="6:7" x14ac:dyDescent="0.25">
      <c r="F4047" s="210"/>
      <c r="G4047" s="210"/>
    </row>
    <row r="4048" spans="6:7" x14ac:dyDescent="0.25">
      <c r="F4048" s="210"/>
      <c r="G4048" s="210"/>
    </row>
    <row r="4049" spans="6:7" x14ac:dyDescent="0.25">
      <c r="F4049" s="210"/>
      <c r="G4049" s="210"/>
    </row>
    <row r="4050" spans="6:7" x14ac:dyDescent="0.25">
      <c r="F4050" s="210"/>
      <c r="G4050" s="210"/>
    </row>
    <row r="4051" spans="6:7" x14ac:dyDescent="0.25">
      <c r="F4051" s="210"/>
      <c r="G4051" s="210"/>
    </row>
    <row r="4052" spans="6:7" x14ac:dyDescent="0.25">
      <c r="F4052" s="210"/>
      <c r="G4052" s="210"/>
    </row>
    <row r="4053" spans="6:7" x14ac:dyDescent="0.25">
      <c r="F4053" s="210"/>
      <c r="G4053" s="210"/>
    </row>
    <row r="4054" spans="6:7" x14ac:dyDescent="0.25">
      <c r="F4054" s="210"/>
      <c r="G4054" s="210"/>
    </row>
    <row r="4055" spans="6:7" x14ac:dyDescent="0.25">
      <c r="F4055" s="210"/>
      <c r="G4055" s="210"/>
    </row>
    <row r="4056" spans="6:7" x14ac:dyDescent="0.25">
      <c r="F4056" s="210"/>
      <c r="G4056" s="210"/>
    </row>
    <row r="4057" spans="6:7" x14ac:dyDescent="0.25">
      <c r="F4057" s="210"/>
      <c r="G4057" s="210"/>
    </row>
    <row r="4058" spans="6:7" x14ac:dyDescent="0.25">
      <c r="F4058" s="210"/>
      <c r="G4058" s="210"/>
    </row>
    <row r="4059" spans="6:7" x14ac:dyDescent="0.25">
      <c r="F4059" s="210"/>
      <c r="G4059" s="210"/>
    </row>
    <row r="4060" spans="6:7" x14ac:dyDescent="0.25">
      <c r="F4060" s="210"/>
      <c r="G4060" s="210"/>
    </row>
    <row r="4061" spans="6:7" x14ac:dyDescent="0.25">
      <c r="F4061" s="210"/>
      <c r="G4061" s="210"/>
    </row>
    <row r="4062" spans="6:7" x14ac:dyDescent="0.25">
      <c r="F4062" s="210"/>
      <c r="G4062" s="210"/>
    </row>
    <row r="4063" spans="6:7" x14ac:dyDescent="0.25">
      <c r="F4063" s="210"/>
      <c r="G4063" s="210"/>
    </row>
    <row r="4064" spans="6:7" x14ac:dyDescent="0.25">
      <c r="F4064" s="210"/>
      <c r="G4064" s="210"/>
    </row>
    <row r="4065" spans="6:7" x14ac:dyDescent="0.25">
      <c r="F4065" s="210"/>
      <c r="G4065" s="210"/>
    </row>
    <row r="4066" spans="6:7" x14ac:dyDescent="0.25">
      <c r="F4066" s="210"/>
      <c r="G4066" s="210"/>
    </row>
    <row r="4067" spans="6:7" x14ac:dyDescent="0.25">
      <c r="F4067" s="210"/>
      <c r="G4067" s="210"/>
    </row>
    <row r="4068" spans="6:7" x14ac:dyDescent="0.25">
      <c r="F4068" s="210"/>
      <c r="G4068" s="210"/>
    </row>
    <row r="4069" spans="6:7" x14ac:dyDescent="0.25">
      <c r="F4069" s="210"/>
      <c r="G4069" s="210"/>
    </row>
    <row r="4070" spans="6:7" x14ac:dyDescent="0.25">
      <c r="F4070" s="210"/>
      <c r="G4070" s="210"/>
    </row>
    <row r="4071" spans="6:7" x14ac:dyDescent="0.25">
      <c r="F4071" s="210"/>
      <c r="G4071" s="210"/>
    </row>
    <row r="4072" spans="6:7" x14ac:dyDescent="0.25">
      <c r="F4072" s="210"/>
      <c r="G4072" s="210"/>
    </row>
    <row r="4073" spans="6:7" x14ac:dyDescent="0.25">
      <c r="F4073" s="210"/>
      <c r="G4073" s="210"/>
    </row>
    <row r="4074" spans="6:7" x14ac:dyDescent="0.25">
      <c r="F4074" s="210"/>
      <c r="G4074" s="210"/>
    </row>
    <row r="4075" spans="6:7" x14ac:dyDescent="0.25">
      <c r="F4075" s="210"/>
      <c r="G4075" s="210"/>
    </row>
    <row r="4076" spans="6:7" x14ac:dyDescent="0.25">
      <c r="F4076" s="210"/>
      <c r="G4076" s="210"/>
    </row>
    <row r="4077" spans="6:7" x14ac:dyDescent="0.25">
      <c r="F4077" s="210"/>
      <c r="G4077" s="210"/>
    </row>
    <row r="4078" spans="6:7" x14ac:dyDescent="0.25">
      <c r="F4078" s="210"/>
      <c r="G4078" s="210"/>
    </row>
    <row r="4079" spans="6:7" x14ac:dyDescent="0.25">
      <c r="F4079" s="210"/>
      <c r="G4079" s="210"/>
    </row>
    <row r="4080" spans="6:7" x14ac:dyDescent="0.25">
      <c r="F4080" s="210"/>
      <c r="G4080" s="210"/>
    </row>
    <row r="4081" spans="6:7" x14ac:dyDescent="0.25">
      <c r="F4081" s="210"/>
      <c r="G4081" s="210"/>
    </row>
    <row r="4082" spans="6:7" x14ac:dyDescent="0.25">
      <c r="F4082" s="210"/>
      <c r="G4082" s="210"/>
    </row>
    <row r="4083" spans="6:7" x14ac:dyDescent="0.25">
      <c r="F4083" s="210"/>
      <c r="G4083" s="210"/>
    </row>
    <row r="4084" spans="6:7" x14ac:dyDescent="0.25">
      <c r="F4084" s="210"/>
      <c r="G4084" s="210"/>
    </row>
    <row r="4085" spans="6:7" x14ac:dyDescent="0.25">
      <c r="F4085" s="210"/>
      <c r="G4085" s="210"/>
    </row>
    <row r="4086" spans="6:7" x14ac:dyDescent="0.25">
      <c r="F4086" s="210"/>
      <c r="G4086" s="210"/>
    </row>
    <row r="4087" spans="6:7" x14ac:dyDescent="0.25">
      <c r="F4087" s="210"/>
      <c r="G4087" s="210"/>
    </row>
    <row r="4088" spans="6:7" x14ac:dyDescent="0.25">
      <c r="F4088" s="210"/>
      <c r="G4088" s="210"/>
    </row>
    <row r="4089" spans="6:7" x14ac:dyDescent="0.25">
      <c r="F4089" s="210"/>
      <c r="G4089" s="210"/>
    </row>
    <row r="4090" spans="6:7" x14ac:dyDescent="0.25">
      <c r="F4090" s="210"/>
      <c r="G4090" s="210"/>
    </row>
    <row r="4091" spans="6:7" x14ac:dyDescent="0.25">
      <c r="F4091" s="210"/>
      <c r="G4091" s="210"/>
    </row>
    <row r="4092" spans="6:7" x14ac:dyDescent="0.25">
      <c r="F4092" s="210"/>
      <c r="G4092" s="210"/>
    </row>
    <row r="4093" spans="6:7" x14ac:dyDescent="0.25">
      <c r="F4093" s="210"/>
      <c r="G4093" s="210"/>
    </row>
    <row r="4094" spans="6:7" x14ac:dyDescent="0.25">
      <c r="F4094" s="210"/>
      <c r="G4094" s="210"/>
    </row>
    <row r="4095" spans="6:7" x14ac:dyDescent="0.25">
      <c r="F4095" s="210"/>
      <c r="G4095" s="210"/>
    </row>
    <row r="4096" spans="6:7" x14ac:dyDescent="0.25">
      <c r="F4096" s="210"/>
      <c r="G4096" s="210"/>
    </row>
    <row r="4097" spans="6:7" x14ac:dyDescent="0.25">
      <c r="F4097" s="210"/>
      <c r="G4097" s="210"/>
    </row>
    <row r="4098" spans="6:7" x14ac:dyDescent="0.25">
      <c r="F4098" s="210"/>
      <c r="G4098" s="210"/>
    </row>
    <row r="4099" spans="6:7" x14ac:dyDescent="0.25">
      <c r="F4099" s="210"/>
      <c r="G4099" s="210"/>
    </row>
    <row r="4100" spans="6:7" x14ac:dyDescent="0.25">
      <c r="F4100" s="210"/>
      <c r="G4100" s="210"/>
    </row>
    <row r="4101" spans="6:7" x14ac:dyDescent="0.25">
      <c r="F4101" s="210"/>
      <c r="G4101" s="210"/>
    </row>
    <row r="4102" spans="6:7" x14ac:dyDescent="0.25">
      <c r="F4102" s="210"/>
      <c r="G4102" s="210"/>
    </row>
    <row r="4103" spans="6:7" x14ac:dyDescent="0.25">
      <c r="F4103" s="210"/>
      <c r="G4103" s="210"/>
    </row>
    <row r="4104" spans="6:7" x14ac:dyDescent="0.25">
      <c r="F4104" s="210"/>
      <c r="G4104" s="210"/>
    </row>
    <row r="4105" spans="6:7" x14ac:dyDescent="0.25">
      <c r="F4105" s="210"/>
      <c r="G4105" s="210"/>
    </row>
    <row r="4106" spans="6:7" x14ac:dyDescent="0.25">
      <c r="F4106" s="210"/>
      <c r="G4106" s="210"/>
    </row>
    <row r="4107" spans="6:7" x14ac:dyDescent="0.25">
      <c r="F4107" s="210"/>
      <c r="G4107" s="210"/>
    </row>
    <row r="4108" spans="6:7" x14ac:dyDescent="0.25">
      <c r="F4108" s="210"/>
      <c r="G4108" s="210"/>
    </row>
    <row r="4109" spans="6:7" x14ac:dyDescent="0.25">
      <c r="F4109" s="210"/>
      <c r="G4109" s="210"/>
    </row>
    <row r="4110" spans="6:7" x14ac:dyDescent="0.25">
      <c r="F4110" s="210"/>
      <c r="G4110" s="210"/>
    </row>
    <row r="4111" spans="6:7" x14ac:dyDescent="0.25">
      <c r="F4111" s="210"/>
      <c r="G4111" s="210"/>
    </row>
    <row r="4112" spans="6:7" x14ac:dyDescent="0.25">
      <c r="F4112" s="210"/>
      <c r="G4112" s="210"/>
    </row>
    <row r="4113" spans="6:7" x14ac:dyDescent="0.25">
      <c r="F4113" s="210"/>
      <c r="G4113" s="210"/>
    </row>
    <row r="4114" spans="6:7" x14ac:dyDescent="0.25">
      <c r="F4114" s="210"/>
      <c r="G4114" s="210"/>
    </row>
    <row r="4115" spans="6:7" x14ac:dyDescent="0.25">
      <c r="F4115" s="210"/>
      <c r="G4115" s="210"/>
    </row>
    <row r="4116" spans="6:7" x14ac:dyDescent="0.25">
      <c r="F4116" s="210"/>
      <c r="G4116" s="210"/>
    </row>
    <row r="4117" spans="6:7" x14ac:dyDescent="0.25">
      <c r="F4117" s="210"/>
      <c r="G4117" s="210"/>
    </row>
    <row r="4118" spans="6:7" x14ac:dyDescent="0.25">
      <c r="F4118" s="210"/>
      <c r="G4118" s="210"/>
    </row>
    <row r="4119" spans="6:7" x14ac:dyDescent="0.25">
      <c r="F4119" s="210"/>
      <c r="G4119" s="210"/>
    </row>
    <row r="4120" spans="6:7" x14ac:dyDescent="0.25">
      <c r="F4120" s="210"/>
      <c r="G4120" s="210"/>
    </row>
    <row r="4121" spans="6:7" x14ac:dyDescent="0.25">
      <c r="F4121" s="210"/>
      <c r="G4121" s="210"/>
    </row>
    <row r="4122" spans="6:7" x14ac:dyDescent="0.25">
      <c r="F4122" s="210"/>
      <c r="G4122" s="210"/>
    </row>
    <row r="4123" spans="6:7" x14ac:dyDescent="0.25">
      <c r="F4123" s="210"/>
      <c r="G4123" s="210"/>
    </row>
    <row r="4124" spans="6:7" x14ac:dyDescent="0.25">
      <c r="F4124" s="210"/>
      <c r="G4124" s="210"/>
    </row>
    <row r="4125" spans="6:7" x14ac:dyDescent="0.25">
      <c r="F4125" s="210"/>
      <c r="G4125" s="210"/>
    </row>
    <row r="4126" spans="6:7" x14ac:dyDescent="0.25">
      <c r="F4126" s="210"/>
      <c r="G4126" s="210"/>
    </row>
    <row r="4127" spans="6:7" x14ac:dyDescent="0.25">
      <c r="F4127" s="210"/>
      <c r="G4127" s="210"/>
    </row>
    <row r="4128" spans="6:7" x14ac:dyDescent="0.25">
      <c r="F4128" s="210"/>
      <c r="G4128" s="210"/>
    </row>
    <row r="4129" spans="6:7" x14ac:dyDescent="0.25">
      <c r="F4129" s="210"/>
      <c r="G4129" s="210"/>
    </row>
    <row r="4130" spans="6:7" x14ac:dyDescent="0.25">
      <c r="F4130" s="210"/>
      <c r="G4130" s="210"/>
    </row>
    <row r="4131" spans="6:7" x14ac:dyDescent="0.25">
      <c r="F4131" s="210"/>
      <c r="G4131" s="210"/>
    </row>
    <row r="4132" spans="6:7" x14ac:dyDescent="0.25">
      <c r="F4132" s="210"/>
      <c r="G4132" s="210"/>
    </row>
    <row r="4133" spans="6:7" x14ac:dyDescent="0.25">
      <c r="F4133" s="210"/>
      <c r="G4133" s="210"/>
    </row>
    <row r="4134" spans="6:7" x14ac:dyDescent="0.25">
      <c r="F4134" s="210"/>
      <c r="G4134" s="210"/>
    </row>
    <row r="4135" spans="6:7" x14ac:dyDescent="0.25">
      <c r="F4135" s="210"/>
      <c r="G4135" s="210"/>
    </row>
    <row r="4136" spans="6:7" x14ac:dyDescent="0.25">
      <c r="F4136" s="210"/>
      <c r="G4136" s="210"/>
    </row>
    <row r="4137" spans="6:7" x14ac:dyDescent="0.25">
      <c r="F4137" s="210"/>
      <c r="G4137" s="210"/>
    </row>
    <row r="4138" spans="6:7" x14ac:dyDescent="0.25">
      <c r="F4138" s="210"/>
      <c r="G4138" s="210"/>
    </row>
    <row r="4139" spans="6:7" x14ac:dyDescent="0.25">
      <c r="F4139" s="210"/>
      <c r="G4139" s="210"/>
    </row>
    <row r="4140" spans="6:7" x14ac:dyDescent="0.25">
      <c r="F4140" s="210"/>
      <c r="G4140" s="210"/>
    </row>
    <row r="4141" spans="6:7" x14ac:dyDescent="0.25">
      <c r="F4141" s="210"/>
      <c r="G4141" s="210"/>
    </row>
    <row r="4142" spans="6:7" x14ac:dyDescent="0.25">
      <c r="F4142" s="210"/>
      <c r="G4142" s="210"/>
    </row>
    <row r="4143" spans="6:7" x14ac:dyDescent="0.25">
      <c r="F4143" s="210"/>
      <c r="G4143" s="210"/>
    </row>
    <row r="4144" spans="6:7" x14ac:dyDescent="0.25">
      <c r="F4144" s="210"/>
      <c r="G4144" s="210"/>
    </row>
    <row r="4145" spans="6:7" x14ac:dyDescent="0.25">
      <c r="F4145" s="210"/>
      <c r="G4145" s="210"/>
    </row>
    <row r="4146" spans="6:7" x14ac:dyDescent="0.25">
      <c r="F4146" s="210"/>
      <c r="G4146" s="210"/>
    </row>
    <row r="4147" spans="6:7" x14ac:dyDescent="0.25">
      <c r="F4147" s="210"/>
      <c r="G4147" s="210"/>
    </row>
    <row r="4148" spans="6:7" x14ac:dyDescent="0.25">
      <c r="F4148" s="210"/>
      <c r="G4148" s="210"/>
    </row>
    <row r="4149" spans="6:7" x14ac:dyDescent="0.25">
      <c r="F4149" s="210"/>
      <c r="G4149" s="210"/>
    </row>
    <row r="4150" spans="6:7" x14ac:dyDescent="0.25">
      <c r="F4150" s="210"/>
      <c r="G4150" s="210"/>
    </row>
    <row r="4151" spans="6:7" x14ac:dyDescent="0.25">
      <c r="F4151" s="210"/>
      <c r="G4151" s="210"/>
    </row>
    <row r="4152" spans="6:7" x14ac:dyDescent="0.25">
      <c r="F4152" s="210"/>
      <c r="G4152" s="210"/>
    </row>
    <row r="4153" spans="6:7" x14ac:dyDescent="0.25">
      <c r="F4153" s="210"/>
      <c r="G4153" s="210"/>
    </row>
    <row r="4154" spans="6:7" x14ac:dyDescent="0.25">
      <c r="F4154" s="210"/>
      <c r="G4154" s="210"/>
    </row>
    <row r="4155" spans="6:7" x14ac:dyDescent="0.25">
      <c r="F4155" s="210"/>
      <c r="G4155" s="210"/>
    </row>
    <row r="4156" spans="6:7" x14ac:dyDescent="0.25">
      <c r="F4156" s="210"/>
      <c r="G4156" s="210"/>
    </row>
    <row r="4157" spans="6:7" x14ac:dyDescent="0.25">
      <c r="F4157" s="210"/>
      <c r="G4157" s="210"/>
    </row>
    <row r="4158" spans="6:7" x14ac:dyDescent="0.25">
      <c r="F4158" s="210"/>
      <c r="G4158" s="210"/>
    </row>
    <row r="4159" spans="6:7" x14ac:dyDescent="0.25">
      <c r="F4159" s="210"/>
      <c r="G4159" s="210"/>
    </row>
    <row r="4160" spans="6:7" x14ac:dyDescent="0.25">
      <c r="F4160" s="210"/>
      <c r="G4160" s="210"/>
    </row>
    <row r="4161" spans="6:7" x14ac:dyDescent="0.25">
      <c r="F4161" s="210"/>
      <c r="G4161" s="210"/>
    </row>
    <row r="4162" spans="6:7" x14ac:dyDescent="0.25">
      <c r="F4162" s="210"/>
      <c r="G4162" s="210"/>
    </row>
    <row r="4163" spans="6:7" x14ac:dyDescent="0.25">
      <c r="F4163" s="210"/>
      <c r="G4163" s="210"/>
    </row>
    <row r="4164" spans="6:7" x14ac:dyDescent="0.25">
      <c r="F4164" s="210"/>
      <c r="G4164" s="210"/>
    </row>
    <row r="4165" spans="6:7" x14ac:dyDescent="0.25">
      <c r="F4165" s="210"/>
      <c r="G4165" s="210"/>
    </row>
    <row r="4166" spans="6:7" x14ac:dyDescent="0.25">
      <c r="F4166" s="210"/>
      <c r="G4166" s="210"/>
    </row>
    <row r="4167" spans="6:7" x14ac:dyDescent="0.25">
      <c r="F4167" s="210"/>
      <c r="G4167" s="210"/>
    </row>
    <row r="4168" spans="6:7" x14ac:dyDescent="0.25">
      <c r="F4168" s="210"/>
      <c r="G4168" s="210"/>
    </row>
    <row r="4169" spans="6:7" x14ac:dyDescent="0.25">
      <c r="F4169" s="210"/>
      <c r="G4169" s="210"/>
    </row>
    <row r="4170" spans="6:7" x14ac:dyDescent="0.25">
      <c r="F4170" s="210"/>
      <c r="G4170" s="210"/>
    </row>
    <row r="4171" spans="6:7" x14ac:dyDescent="0.25">
      <c r="F4171" s="210"/>
      <c r="G4171" s="210"/>
    </row>
    <row r="4172" spans="6:7" x14ac:dyDescent="0.25">
      <c r="F4172" s="210"/>
      <c r="G4172" s="210"/>
    </row>
    <row r="4173" spans="6:7" x14ac:dyDescent="0.25">
      <c r="F4173" s="210"/>
      <c r="G4173" s="210"/>
    </row>
    <row r="4174" spans="6:7" x14ac:dyDescent="0.25">
      <c r="F4174" s="210"/>
      <c r="G4174" s="210"/>
    </row>
    <row r="4175" spans="6:7" x14ac:dyDescent="0.25">
      <c r="F4175" s="210"/>
      <c r="G4175" s="210"/>
    </row>
    <row r="4176" spans="6:7" x14ac:dyDescent="0.25">
      <c r="F4176" s="210"/>
      <c r="G4176" s="210"/>
    </row>
    <row r="4177" spans="6:7" x14ac:dyDescent="0.25">
      <c r="F4177" s="210"/>
      <c r="G4177" s="210"/>
    </row>
    <row r="4178" spans="6:7" x14ac:dyDescent="0.25">
      <c r="F4178" s="210"/>
      <c r="G4178" s="210"/>
    </row>
    <row r="4179" spans="6:7" x14ac:dyDescent="0.25">
      <c r="F4179" s="210"/>
      <c r="G4179" s="210"/>
    </row>
    <row r="4180" spans="6:7" x14ac:dyDescent="0.25">
      <c r="F4180" s="210"/>
      <c r="G4180" s="210"/>
    </row>
    <row r="4181" spans="6:7" x14ac:dyDescent="0.25">
      <c r="F4181" s="210"/>
      <c r="G4181" s="210"/>
    </row>
    <row r="4182" spans="6:7" x14ac:dyDescent="0.25">
      <c r="F4182" s="210"/>
      <c r="G4182" s="210"/>
    </row>
    <row r="4183" spans="6:7" x14ac:dyDescent="0.25">
      <c r="F4183" s="210"/>
      <c r="G4183" s="210"/>
    </row>
    <row r="4184" spans="6:7" x14ac:dyDescent="0.25">
      <c r="F4184" s="210"/>
      <c r="G4184" s="210"/>
    </row>
    <row r="4185" spans="6:7" x14ac:dyDescent="0.25">
      <c r="F4185" s="210"/>
      <c r="G4185" s="210"/>
    </row>
    <row r="4186" spans="6:7" x14ac:dyDescent="0.25">
      <c r="F4186" s="210"/>
      <c r="G4186" s="210"/>
    </row>
    <row r="4187" spans="6:7" x14ac:dyDescent="0.25">
      <c r="F4187" s="210"/>
      <c r="G4187" s="210"/>
    </row>
    <row r="4188" spans="6:7" x14ac:dyDescent="0.25">
      <c r="F4188" s="210"/>
      <c r="G4188" s="210"/>
    </row>
    <row r="4189" spans="6:7" x14ac:dyDescent="0.25">
      <c r="F4189" s="210"/>
      <c r="G4189" s="210"/>
    </row>
    <row r="4190" spans="6:7" x14ac:dyDescent="0.25">
      <c r="F4190" s="210"/>
      <c r="G4190" s="210"/>
    </row>
    <row r="4191" spans="6:7" x14ac:dyDescent="0.25">
      <c r="F4191" s="210"/>
      <c r="G4191" s="210"/>
    </row>
    <row r="4192" spans="6:7" x14ac:dyDescent="0.25">
      <c r="F4192" s="210"/>
      <c r="G4192" s="210"/>
    </row>
    <row r="4193" spans="6:7" x14ac:dyDescent="0.25">
      <c r="F4193" s="210"/>
      <c r="G4193" s="210"/>
    </row>
    <row r="4194" spans="6:7" x14ac:dyDescent="0.25">
      <c r="F4194" s="210"/>
      <c r="G4194" s="210"/>
    </row>
    <row r="4195" spans="6:7" x14ac:dyDescent="0.25">
      <c r="F4195" s="210"/>
      <c r="G4195" s="210"/>
    </row>
    <row r="4196" spans="6:7" x14ac:dyDescent="0.25">
      <c r="F4196" s="210"/>
      <c r="G4196" s="210"/>
    </row>
    <row r="4197" spans="6:7" x14ac:dyDescent="0.25">
      <c r="F4197" s="210"/>
      <c r="G4197" s="210"/>
    </row>
    <row r="4198" spans="6:7" x14ac:dyDescent="0.25">
      <c r="F4198" s="210"/>
      <c r="G4198" s="210"/>
    </row>
    <row r="4199" spans="6:7" x14ac:dyDescent="0.25">
      <c r="F4199" s="210"/>
      <c r="G4199" s="210"/>
    </row>
    <row r="4200" spans="6:7" x14ac:dyDescent="0.25">
      <c r="F4200" s="210"/>
      <c r="G4200" s="210"/>
    </row>
    <row r="4201" spans="6:7" x14ac:dyDescent="0.25">
      <c r="F4201" s="210"/>
      <c r="G4201" s="210"/>
    </row>
    <row r="4202" spans="6:7" x14ac:dyDescent="0.25">
      <c r="F4202" s="210"/>
      <c r="G4202" s="210"/>
    </row>
    <row r="4203" spans="6:7" x14ac:dyDescent="0.25">
      <c r="F4203" s="210"/>
      <c r="G4203" s="210"/>
    </row>
    <row r="4204" spans="6:7" x14ac:dyDescent="0.25">
      <c r="F4204" s="210"/>
      <c r="G4204" s="210"/>
    </row>
    <row r="4205" spans="6:7" x14ac:dyDescent="0.25">
      <c r="F4205" s="210"/>
      <c r="G4205" s="210"/>
    </row>
    <row r="4206" spans="6:7" x14ac:dyDescent="0.25">
      <c r="F4206" s="210"/>
      <c r="G4206" s="210"/>
    </row>
    <row r="4207" spans="6:7" x14ac:dyDescent="0.25">
      <c r="F4207" s="210"/>
      <c r="G4207" s="210"/>
    </row>
    <row r="4208" spans="6:7" x14ac:dyDescent="0.25">
      <c r="F4208" s="210"/>
      <c r="G4208" s="210"/>
    </row>
    <row r="4209" spans="6:7" x14ac:dyDescent="0.25">
      <c r="F4209" s="210"/>
      <c r="G4209" s="210"/>
    </row>
    <row r="4210" spans="6:7" x14ac:dyDescent="0.25">
      <c r="F4210" s="210"/>
      <c r="G4210" s="210"/>
    </row>
    <row r="4211" spans="6:7" x14ac:dyDescent="0.25">
      <c r="F4211" s="210"/>
      <c r="G4211" s="210"/>
    </row>
    <row r="4212" spans="6:7" x14ac:dyDescent="0.25">
      <c r="F4212" s="210"/>
      <c r="G4212" s="210"/>
    </row>
    <row r="4213" spans="6:7" x14ac:dyDescent="0.25">
      <c r="F4213" s="210"/>
      <c r="G4213" s="210"/>
    </row>
    <row r="4214" spans="6:7" x14ac:dyDescent="0.25">
      <c r="F4214" s="210"/>
      <c r="G4214" s="210"/>
    </row>
    <row r="4215" spans="6:7" x14ac:dyDescent="0.25">
      <c r="F4215" s="210"/>
      <c r="G4215" s="210"/>
    </row>
    <row r="4216" spans="6:7" x14ac:dyDescent="0.25">
      <c r="F4216" s="210"/>
      <c r="G4216" s="210"/>
    </row>
    <row r="4217" spans="6:7" x14ac:dyDescent="0.25">
      <c r="F4217" s="210"/>
      <c r="G4217" s="210"/>
    </row>
    <row r="4218" spans="6:7" x14ac:dyDescent="0.25">
      <c r="F4218" s="210"/>
      <c r="G4218" s="210"/>
    </row>
    <row r="4219" spans="6:7" x14ac:dyDescent="0.25">
      <c r="F4219" s="210"/>
      <c r="G4219" s="210"/>
    </row>
    <row r="4220" spans="6:7" x14ac:dyDescent="0.25">
      <c r="F4220" s="210"/>
      <c r="G4220" s="210"/>
    </row>
    <row r="4221" spans="6:7" x14ac:dyDescent="0.25">
      <c r="F4221" s="210"/>
      <c r="G4221" s="210"/>
    </row>
    <row r="4222" spans="6:7" x14ac:dyDescent="0.25">
      <c r="F4222" s="210"/>
      <c r="G4222" s="210"/>
    </row>
    <row r="4223" spans="6:7" x14ac:dyDescent="0.25">
      <c r="F4223" s="210"/>
      <c r="G4223" s="210"/>
    </row>
    <row r="4224" spans="6:7" x14ac:dyDescent="0.25">
      <c r="F4224" s="210"/>
      <c r="G4224" s="210"/>
    </row>
    <row r="4225" spans="6:7" x14ac:dyDescent="0.25">
      <c r="F4225" s="210"/>
      <c r="G4225" s="210"/>
    </row>
    <row r="4226" spans="6:7" x14ac:dyDescent="0.25">
      <c r="F4226" s="210"/>
      <c r="G4226" s="210"/>
    </row>
    <row r="4227" spans="6:7" x14ac:dyDescent="0.25">
      <c r="F4227" s="210"/>
      <c r="G4227" s="210"/>
    </row>
    <row r="4228" spans="6:7" x14ac:dyDescent="0.25">
      <c r="F4228" s="210"/>
      <c r="G4228" s="210"/>
    </row>
    <row r="4229" spans="6:7" x14ac:dyDescent="0.25">
      <c r="F4229" s="210"/>
      <c r="G4229" s="210"/>
    </row>
    <row r="4230" spans="6:7" x14ac:dyDescent="0.25">
      <c r="F4230" s="210"/>
      <c r="G4230" s="210"/>
    </row>
    <row r="4231" spans="6:7" x14ac:dyDescent="0.25">
      <c r="F4231" s="210"/>
      <c r="G4231" s="210"/>
    </row>
    <row r="4232" spans="6:7" x14ac:dyDescent="0.25">
      <c r="F4232" s="210"/>
      <c r="G4232" s="210"/>
    </row>
    <row r="4233" spans="6:7" x14ac:dyDescent="0.25">
      <c r="F4233" s="210"/>
      <c r="G4233" s="210"/>
    </row>
    <row r="4234" spans="6:7" x14ac:dyDescent="0.25">
      <c r="F4234" s="210"/>
      <c r="G4234" s="210"/>
    </row>
    <row r="4235" spans="6:7" x14ac:dyDescent="0.25">
      <c r="F4235" s="210"/>
      <c r="G4235" s="210"/>
    </row>
    <row r="4236" spans="6:7" x14ac:dyDescent="0.25">
      <c r="F4236" s="210"/>
      <c r="G4236" s="210"/>
    </row>
    <row r="4237" spans="6:7" x14ac:dyDescent="0.25">
      <c r="F4237" s="210"/>
      <c r="G4237" s="210"/>
    </row>
    <row r="4238" spans="6:7" x14ac:dyDescent="0.25">
      <c r="F4238" s="210"/>
      <c r="G4238" s="210"/>
    </row>
    <row r="4239" spans="6:7" x14ac:dyDescent="0.25">
      <c r="F4239" s="210"/>
      <c r="G4239" s="210"/>
    </row>
    <row r="4240" spans="6:7" x14ac:dyDescent="0.25">
      <c r="F4240" s="210"/>
      <c r="G4240" s="210"/>
    </row>
    <row r="4241" spans="6:7" x14ac:dyDescent="0.25">
      <c r="F4241" s="210"/>
      <c r="G4241" s="210"/>
    </row>
    <row r="4242" spans="6:7" x14ac:dyDescent="0.25">
      <c r="F4242" s="210"/>
      <c r="G4242" s="210"/>
    </row>
    <row r="4243" spans="6:7" x14ac:dyDescent="0.25">
      <c r="F4243" s="210"/>
      <c r="G4243" s="210"/>
    </row>
    <row r="4244" spans="6:7" x14ac:dyDescent="0.25">
      <c r="F4244" s="210"/>
      <c r="G4244" s="210"/>
    </row>
    <row r="4245" spans="6:7" x14ac:dyDescent="0.25">
      <c r="F4245" s="210"/>
      <c r="G4245" s="210"/>
    </row>
    <row r="4246" spans="6:7" x14ac:dyDescent="0.25">
      <c r="F4246" s="210"/>
      <c r="G4246" s="210"/>
    </row>
    <row r="4247" spans="6:7" x14ac:dyDescent="0.25">
      <c r="F4247" s="210"/>
      <c r="G4247" s="210"/>
    </row>
    <row r="4248" spans="6:7" x14ac:dyDescent="0.25">
      <c r="F4248" s="210"/>
      <c r="G4248" s="210"/>
    </row>
    <row r="4249" spans="6:7" x14ac:dyDescent="0.25">
      <c r="F4249" s="210"/>
      <c r="G4249" s="210"/>
    </row>
    <row r="4250" spans="6:7" x14ac:dyDescent="0.25">
      <c r="F4250" s="210"/>
      <c r="G4250" s="210"/>
    </row>
    <row r="4251" spans="6:7" x14ac:dyDescent="0.25">
      <c r="F4251" s="210"/>
      <c r="G4251" s="210"/>
    </row>
    <row r="4252" spans="6:7" x14ac:dyDescent="0.25">
      <c r="F4252" s="210"/>
      <c r="G4252" s="210"/>
    </row>
    <row r="4253" spans="6:7" x14ac:dyDescent="0.25">
      <c r="F4253" s="210"/>
      <c r="G4253" s="210"/>
    </row>
    <row r="4254" spans="6:7" x14ac:dyDescent="0.25">
      <c r="F4254" s="210"/>
      <c r="G4254" s="210"/>
    </row>
    <row r="4255" spans="6:7" x14ac:dyDescent="0.25">
      <c r="F4255" s="210"/>
      <c r="G4255" s="210"/>
    </row>
    <row r="4256" spans="6:7" x14ac:dyDescent="0.25">
      <c r="F4256" s="210"/>
      <c r="G4256" s="210"/>
    </row>
    <row r="4257" spans="6:7" x14ac:dyDescent="0.25">
      <c r="F4257" s="210"/>
      <c r="G4257" s="210"/>
    </row>
    <row r="4258" spans="6:7" x14ac:dyDescent="0.25">
      <c r="F4258" s="210"/>
      <c r="G4258" s="210"/>
    </row>
    <row r="4259" spans="6:7" x14ac:dyDescent="0.25">
      <c r="F4259" s="210"/>
      <c r="G4259" s="210"/>
    </row>
    <row r="4260" spans="6:7" x14ac:dyDescent="0.25">
      <c r="F4260" s="210"/>
      <c r="G4260" s="210"/>
    </row>
    <row r="4261" spans="6:7" x14ac:dyDescent="0.25">
      <c r="F4261" s="210"/>
      <c r="G4261" s="210"/>
    </row>
    <row r="4262" spans="6:7" x14ac:dyDescent="0.25">
      <c r="F4262" s="210"/>
      <c r="G4262" s="210"/>
    </row>
    <row r="4263" spans="6:7" x14ac:dyDescent="0.25">
      <c r="F4263" s="210"/>
      <c r="G4263" s="210"/>
    </row>
    <row r="4264" spans="6:7" x14ac:dyDescent="0.25">
      <c r="F4264" s="210"/>
      <c r="G4264" s="210"/>
    </row>
    <row r="4265" spans="6:7" x14ac:dyDescent="0.25">
      <c r="F4265" s="210"/>
      <c r="G4265" s="210"/>
    </row>
    <row r="4266" spans="6:7" x14ac:dyDescent="0.25">
      <c r="F4266" s="210"/>
      <c r="G4266" s="210"/>
    </row>
    <row r="4267" spans="6:7" x14ac:dyDescent="0.25">
      <c r="F4267" s="210"/>
      <c r="G4267" s="210"/>
    </row>
    <row r="4268" spans="6:7" x14ac:dyDescent="0.25">
      <c r="F4268" s="210"/>
      <c r="G4268" s="210"/>
    </row>
    <row r="4269" spans="6:7" x14ac:dyDescent="0.25">
      <c r="F4269" s="210"/>
      <c r="G4269" s="210"/>
    </row>
    <row r="4270" spans="6:7" x14ac:dyDescent="0.25">
      <c r="F4270" s="210"/>
      <c r="G4270" s="210"/>
    </row>
    <row r="4271" spans="6:7" x14ac:dyDescent="0.25">
      <c r="F4271" s="210"/>
      <c r="G4271" s="210"/>
    </row>
    <row r="4272" spans="6:7" x14ac:dyDescent="0.25">
      <c r="F4272" s="210"/>
      <c r="G4272" s="210"/>
    </row>
    <row r="4273" spans="6:7" x14ac:dyDescent="0.25">
      <c r="F4273" s="210"/>
      <c r="G4273" s="210"/>
    </row>
    <row r="4274" spans="6:7" x14ac:dyDescent="0.25">
      <c r="F4274" s="210"/>
      <c r="G4274" s="210"/>
    </row>
    <row r="4275" spans="6:7" x14ac:dyDescent="0.25">
      <c r="F4275" s="210"/>
      <c r="G4275" s="210"/>
    </row>
    <row r="4276" spans="6:7" x14ac:dyDescent="0.25">
      <c r="F4276" s="210"/>
      <c r="G4276" s="210"/>
    </row>
    <row r="4277" spans="6:7" x14ac:dyDescent="0.25">
      <c r="F4277" s="210"/>
      <c r="G4277" s="210"/>
    </row>
    <row r="4278" spans="6:7" x14ac:dyDescent="0.25">
      <c r="F4278" s="210"/>
      <c r="G4278" s="210"/>
    </row>
    <row r="4279" spans="6:7" x14ac:dyDescent="0.25">
      <c r="F4279" s="210"/>
      <c r="G4279" s="210"/>
    </row>
    <row r="4280" spans="6:7" x14ac:dyDescent="0.25">
      <c r="F4280" s="210"/>
      <c r="G4280" s="210"/>
    </row>
    <row r="4281" spans="6:7" x14ac:dyDescent="0.25">
      <c r="F4281" s="210"/>
      <c r="G4281" s="210"/>
    </row>
    <row r="4282" spans="6:7" x14ac:dyDescent="0.25">
      <c r="F4282" s="210"/>
      <c r="G4282" s="210"/>
    </row>
    <row r="4283" spans="6:7" x14ac:dyDescent="0.25">
      <c r="F4283" s="210"/>
      <c r="G4283" s="210"/>
    </row>
    <row r="4284" spans="6:7" x14ac:dyDescent="0.25">
      <c r="F4284" s="210"/>
      <c r="G4284" s="210"/>
    </row>
    <row r="4285" spans="6:7" x14ac:dyDescent="0.25">
      <c r="F4285" s="210"/>
      <c r="G4285" s="210"/>
    </row>
    <row r="4286" spans="6:7" x14ac:dyDescent="0.25">
      <c r="F4286" s="210"/>
      <c r="G4286" s="210"/>
    </row>
    <row r="4287" spans="6:7" x14ac:dyDescent="0.25">
      <c r="F4287" s="210"/>
      <c r="G4287" s="210"/>
    </row>
    <row r="4288" spans="6:7" x14ac:dyDescent="0.25">
      <c r="F4288" s="210"/>
      <c r="G4288" s="210"/>
    </row>
    <row r="4289" spans="6:7" x14ac:dyDescent="0.25">
      <c r="F4289" s="210"/>
      <c r="G4289" s="210"/>
    </row>
    <row r="4290" spans="6:7" x14ac:dyDescent="0.25">
      <c r="F4290" s="210"/>
      <c r="G4290" s="210"/>
    </row>
    <row r="4291" spans="6:7" x14ac:dyDescent="0.25">
      <c r="F4291" s="210"/>
      <c r="G4291" s="210"/>
    </row>
    <row r="4292" spans="6:7" x14ac:dyDescent="0.25">
      <c r="F4292" s="210"/>
      <c r="G4292" s="210"/>
    </row>
    <row r="4293" spans="6:7" x14ac:dyDescent="0.25">
      <c r="F4293" s="210"/>
      <c r="G4293" s="210"/>
    </row>
    <row r="4294" spans="6:7" x14ac:dyDescent="0.25">
      <c r="F4294" s="210"/>
      <c r="G4294" s="210"/>
    </row>
    <row r="4295" spans="6:7" x14ac:dyDescent="0.25">
      <c r="F4295" s="210"/>
      <c r="G4295" s="210"/>
    </row>
    <row r="4296" spans="6:7" x14ac:dyDescent="0.25">
      <c r="F4296" s="210"/>
      <c r="G4296" s="210"/>
    </row>
    <row r="4297" spans="6:7" x14ac:dyDescent="0.25">
      <c r="F4297" s="210"/>
      <c r="G4297" s="210"/>
    </row>
    <row r="4298" spans="6:7" x14ac:dyDescent="0.25">
      <c r="F4298" s="210"/>
      <c r="G4298" s="210"/>
    </row>
    <row r="4299" spans="6:7" x14ac:dyDescent="0.25">
      <c r="F4299" s="210"/>
      <c r="G4299" s="210"/>
    </row>
    <row r="4300" spans="6:7" x14ac:dyDescent="0.25">
      <c r="F4300" s="210"/>
      <c r="G4300" s="210"/>
    </row>
    <row r="4301" spans="6:7" x14ac:dyDescent="0.25">
      <c r="F4301" s="210"/>
      <c r="G4301" s="210"/>
    </row>
    <row r="4302" spans="6:7" x14ac:dyDescent="0.25">
      <c r="F4302" s="210"/>
      <c r="G4302" s="210"/>
    </row>
    <row r="4303" spans="6:7" x14ac:dyDescent="0.25">
      <c r="F4303" s="210"/>
      <c r="G4303" s="210"/>
    </row>
    <row r="4304" spans="6:7" x14ac:dyDescent="0.25">
      <c r="F4304" s="210"/>
      <c r="G4304" s="210"/>
    </row>
    <row r="4305" spans="6:7" x14ac:dyDescent="0.25">
      <c r="F4305" s="210"/>
      <c r="G4305" s="210"/>
    </row>
    <row r="4306" spans="6:7" x14ac:dyDescent="0.25">
      <c r="F4306" s="210"/>
      <c r="G4306" s="210"/>
    </row>
    <row r="4307" spans="6:7" x14ac:dyDescent="0.25">
      <c r="F4307" s="210"/>
      <c r="G4307" s="210"/>
    </row>
    <row r="4308" spans="6:7" x14ac:dyDescent="0.25">
      <c r="F4308" s="210"/>
      <c r="G4308" s="210"/>
    </row>
    <row r="4309" spans="6:7" x14ac:dyDescent="0.25">
      <c r="F4309" s="210"/>
      <c r="G4309" s="210"/>
    </row>
    <row r="4310" spans="6:7" x14ac:dyDescent="0.25">
      <c r="F4310" s="210"/>
      <c r="G4310" s="210"/>
    </row>
    <row r="4311" spans="6:7" x14ac:dyDescent="0.25">
      <c r="F4311" s="210"/>
      <c r="G4311" s="210"/>
    </row>
    <row r="4312" spans="6:7" x14ac:dyDescent="0.25">
      <c r="F4312" s="210"/>
      <c r="G4312" s="210"/>
    </row>
    <row r="4313" spans="6:7" x14ac:dyDescent="0.25">
      <c r="F4313" s="210"/>
      <c r="G4313" s="210"/>
    </row>
    <row r="4314" spans="6:7" x14ac:dyDescent="0.25">
      <c r="F4314" s="210"/>
      <c r="G4314" s="210"/>
    </row>
    <row r="4315" spans="6:7" x14ac:dyDescent="0.25">
      <c r="F4315" s="210"/>
      <c r="G4315" s="210"/>
    </row>
    <row r="4316" spans="6:7" x14ac:dyDescent="0.25">
      <c r="F4316" s="210"/>
      <c r="G4316" s="210"/>
    </row>
    <row r="4317" spans="6:7" x14ac:dyDescent="0.25">
      <c r="F4317" s="210"/>
      <c r="G4317" s="210"/>
    </row>
    <row r="4318" spans="6:7" x14ac:dyDescent="0.25">
      <c r="F4318" s="210"/>
      <c r="G4318" s="210"/>
    </row>
    <row r="4319" spans="6:7" x14ac:dyDescent="0.25">
      <c r="F4319" s="210"/>
      <c r="G4319" s="210"/>
    </row>
    <row r="4320" spans="6:7" x14ac:dyDescent="0.25">
      <c r="F4320" s="210"/>
      <c r="G4320" s="210"/>
    </row>
    <row r="4321" spans="6:7" x14ac:dyDescent="0.25">
      <c r="F4321" s="210"/>
      <c r="G4321" s="210"/>
    </row>
    <row r="4322" spans="6:7" x14ac:dyDescent="0.25">
      <c r="F4322" s="210"/>
      <c r="G4322" s="210"/>
    </row>
    <row r="4323" spans="6:7" x14ac:dyDescent="0.25">
      <c r="F4323" s="210"/>
      <c r="G4323" s="210"/>
    </row>
    <row r="4324" spans="6:7" x14ac:dyDescent="0.25">
      <c r="F4324" s="210"/>
      <c r="G4324" s="210"/>
    </row>
    <row r="4325" spans="6:7" x14ac:dyDescent="0.25">
      <c r="F4325" s="210"/>
      <c r="G4325" s="210"/>
    </row>
    <row r="4326" spans="6:7" x14ac:dyDescent="0.25">
      <c r="F4326" s="210"/>
      <c r="G4326" s="210"/>
    </row>
    <row r="4327" spans="6:7" x14ac:dyDescent="0.25">
      <c r="F4327" s="210"/>
      <c r="G4327" s="210"/>
    </row>
    <row r="4328" spans="6:7" x14ac:dyDescent="0.25">
      <c r="F4328" s="210"/>
      <c r="G4328" s="210"/>
    </row>
    <row r="4329" spans="6:7" x14ac:dyDescent="0.25">
      <c r="F4329" s="210"/>
      <c r="G4329" s="210"/>
    </row>
    <row r="4330" spans="6:7" x14ac:dyDescent="0.25">
      <c r="F4330" s="210"/>
      <c r="G4330" s="210"/>
    </row>
    <row r="4331" spans="6:7" x14ac:dyDescent="0.25">
      <c r="F4331" s="210"/>
      <c r="G4331" s="210"/>
    </row>
    <row r="4332" spans="6:7" x14ac:dyDescent="0.25">
      <c r="F4332" s="210"/>
      <c r="G4332" s="210"/>
    </row>
    <row r="4333" spans="6:7" x14ac:dyDescent="0.25">
      <c r="F4333" s="210"/>
      <c r="G4333" s="210"/>
    </row>
    <row r="4334" spans="6:7" x14ac:dyDescent="0.25">
      <c r="F4334" s="210"/>
      <c r="G4334" s="210"/>
    </row>
    <row r="4335" spans="6:7" x14ac:dyDescent="0.25">
      <c r="F4335" s="210"/>
      <c r="G4335" s="210"/>
    </row>
    <row r="4336" spans="6:7" x14ac:dyDescent="0.25">
      <c r="F4336" s="210"/>
      <c r="G4336" s="210"/>
    </row>
    <row r="4337" spans="6:7" x14ac:dyDescent="0.25">
      <c r="F4337" s="210"/>
      <c r="G4337" s="210"/>
    </row>
    <row r="4338" spans="6:7" x14ac:dyDescent="0.25">
      <c r="F4338" s="210"/>
      <c r="G4338" s="210"/>
    </row>
    <row r="4339" spans="6:7" x14ac:dyDescent="0.25">
      <c r="F4339" s="210"/>
      <c r="G4339" s="210"/>
    </row>
    <row r="4340" spans="6:7" x14ac:dyDescent="0.25">
      <c r="F4340" s="210"/>
      <c r="G4340" s="210"/>
    </row>
    <row r="4341" spans="6:7" x14ac:dyDescent="0.25">
      <c r="F4341" s="210"/>
      <c r="G4341" s="210"/>
    </row>
    <row r="4342" spans="6:7" x14ac:dyDescent="0.25">
      <c r="F4342" s="210"/>
      <c r="G4342" s="210"/>
    </row>
    <row r="4343" spans="6:7" x14ac:dyDescent="0.25">
      <c r="F4343" s="210"/>
      <c r="G4343" s="210"/>
    </row>
    <row r="4344" spans="6:7" x14ac:dyDescent="0.25">
      <c r="F4344" s="210"/>
      <c r="G4344" s="210"/>
    </row>
    <row r="4345" spans="6:7" x14ac:dyDescent="0.25">
      <c r="F4345" s="210"/>
      <c r="G4345" s="210"/>
    </row>
    <row r="4346" spans="6:7" x14ac:dyDescent="0.25">
      <c r="F4346" s="210"/>
      <c r="G4346" s="210"/>
    </row>
    <row r="4347" spans="6:7" x14ac:dyDescent="0.25">
      <c r="F4347" s="210"/>
      <c r="G4347" s="210"/>
    </row>
    <row r="4348" spans="6:7" x14ac:dyDescent="0.25">
      <c r="F4348" s="210"/>
      <c r="G4348" s="210"/>
    </row>
    <row r="4349" spans="6:7" x14ac:dyDescent="0.25">
      <c r="F4349" s="210"/>
      <c r="G4349" s="210"/>
    </row>
    <row r="4350" spans="6:7" x14ac:dyDescent="0.25">
      <c r="F4350" s="210"/>
      <c r="G4350" s="210"/>
    </row>
    <row r="4351" spans="6:7" x14ac:dyDescent="0.25">
      <c r="F4351" s="210"/>
      <c r="G4351" s="210"/>
    </row>
    <row r="4352" spans="6:7" x14ac:dyDescent="0.25">
      <c r="F4352" s="210"/>
      <c r="G4352" s="210"/>
    </row>
    <row r="4353" spans="6:7" x14ac:dyDescent="0.25">
      <c r="F4353" s="210"/>
      <c r="G4353" s="210"/>
    </row>
    <row r="4354" spans="6:7" x14ac:dyDescent="0.25">
      <c r="F4354" s="210"/>
      <c r="G4354" s="210"/>
    </row>
    <row r="4355" spans="6:7" x14ac:dyDescent="0.25">
      <c r="F4355" s="210"/>
      <c r="G4355" s="210"/>
    </row>
    <row r="4356" spans="6:7" x14ac:dyDescent="0.25">
      <c r="F4356" s="210"/>
      <c r="G4356" s="210"/>
    </row>
    <row r="4357" spans="6:7" x14ac:dyDescent="0.25">
      <c r="F4357" s="210"/>
      <c r="G4357" s="210"/>
    </row>
    <row r="4358" spans="6:7" x14ac:dyDescent="0.25">
      <c r="F4358" s="210"/>
      <c r="G4358" s="210"/>
    </row>
    <row r="4359" spans="6:7" x14ac:dyDescent="0.25">
      <c r="F4359" s="210"/>
      <c r="G4359" s="210"/>
    </row>
    <row r="4360" spans="6:7" x14ac:dyDescent="0.25">
      <c r="F4360" s="210"/>
      <c r="G4360" s="210"/>
    </row>
    <row r="4361" spans="6:7" x14ac:dyDescent="0.25">
      <c r="F4361" s="210"/>
      <c r="G4361" s="210"/>
    </row>
    <row r="4362" spans="6:7" x14ac:dyDescent="0.25">
      <c r="F4362" s="210"/>
      <c r="G4362" s="210"/>
    </row>
    <row r="4363" spans="6:7" x14ac:dyDescent="0.25">
      <c r="F4363" s="210"/>
      <c r="G4363" s="210"/>
    </row>
    <row r="4364" spans="6:7" x14ac:dyDescent="0.25">
      <c r="F4364" s="210"/>
      <c r="G4364" s="210"/>
    </row>
    <row r="4365" spans="6:7" x14ac:dyDescent="0.25">
      <c r="F4365" s="210"/>
      <c r="G4365" s="210"/>
    </row>
    <row r="4366" spans="6:7" x14ac:dyDescent="0.25">
      <c r="F4366" s="210"/>
      <c r="G4366" s="210"/>
    </row>
    <row r="4367" spans="6:7" x14ac:dyDescent="0.25">
      <c r="F4367" s="210"/>
      <c r="G4367" s="210"/>
    </row>
    <row r="4368" spans="6:7" x14ac:dyDescent="0.25">
      <c r="F4368" s="210"/>
      <c r="G4368" s="210"/>
    </row>
    <row r="4369" spans="6:7" x14ac:dyDescent="0.25">
      <c r="F4369" s="210"/>
      <c r="G4369" s="210"/>
    </row>
    <row r="4370" spans="6:7" x14ac:dyDescent="0.25">
      <c r="F4370" s="210"/>
      <c r="G4370" s="210"/>
    </row>
    <row r="4371" spans="6:7" x14ac:dyDescent="0.25">
      <c r="F4371" s="210"/>
      <c r="G4371" s="210"/>
    </row>
    <row r="4372" spans="6:7" x14ac:dyDescent="0.25">
      <c r="F4372" s="210"/>
      <c r="G4372" s="210"/>
    </row>
    <row r="4373" spans="6:7" x14ac:dyDescent="0.25">
      <c r="F4373" s="210"/>
      <c r="G4373" s="210"/>
    </row>
    <row r="4374" spans="6:7" x14ac:dyDescent="0.25">
      <c r="F4374" s="210"/>
      <c r="G4374" s="210"/>
    </row>
    <row r="4375" spans="6:7" x14ac:dyDescent="0.25">
      <c r="F4375" s="210"/>
      <c r="G4375" s="210"/>
    </row>
    <row r="4376" spans="6:7" x14ac:dyDescent="0.25">
      <c r="F4376" s="210"/>
      <c r="G4376" s="210"/>
    </row>
    <row r="4377" spans="6:7" x14ac:dyDescent="0.25">
      <c r="F4377" s="210"/>
      <c r="G4377" s="210"/>
    </row>
    <row r="4378" spans="6:7" x14ac:dyDescent="0.25">
      <c r="F4378" s="210"/>
      <c r="G4378" s="210"/>
    </row>
    <row r="4379" spans="6:7" x14ac:dyDescent="0.25">
      <c r="F4379" s="210"/>
      <c r="G4379" s="210"/>
    </row>
    <row r="4380" spans="6:7" x14ac:dyDescent="0.25">
      <c r="F4380" s="210"/>
      <c r="G4380" s="210"/>
    </row>
    <row r="4381" spans="6:7" x14ac:dyDescent="0.25">
      <c r="F4381" s="210"/>
      <c r="G4381" s="210"/>
    </row>
    <row r="4382" spans="6:7" x14ac:dyDescent="0.25">
      <c r="F4382" s="210"/>
      <c r="G4382" s="210"/>
    </row>
    <row r="4383" spans="6:7" x14ac:dyDescent="0.25">
      <c r="F4383" s="210"/>
      <c r="G4383" s="210"/>
    </row>
    <row r="4384" spans="6:7" x14ac:dyDescent="0.25">
      <c r="F4384" s="210"/>
      <c r="G4384" s="210"/>
    </row>
    <row r="4385" spans="6:7" x14ac:dyDescent="0.25">
      <c r="F4385" s="210"/>
      <c r="G4385" s="210"/>
    </row>
    <row r="4386" spans="6:7" x14ac:dyDescent="0.25">
      <c r="F4386" s="210"/>
      <c r="G4386" s="210"/>
    </row>
    <row r="4387" spans="6:7" x14ac:dyDescent="0.25">
      <c r="F4387" s="210"/>
      <c r="G4387" s="210"/>
    </row>
    <row r="4388" spans="6:7" x14ac:dyDescent="0.25">
      <c r="F4388" s="210"/>
      <c r="G4388" s="210"/>
    </row>
    <row r="4389" spans="6:7" x14ac:dyDescent="0.25">
      <c r="F4389" s="210"/>
      <c r="G4389" s="210"/>
    </row>
    <row r="4390" spans="6:7" x14ac:dyDescent="0.25">
      <c r="F4390" s="210"/>
      <c r="G4390" s="210"/>
    </row>
    <row r="4391" spans="6:7" x14ac:dyDescent="0.25">
      <c r="F4391" s="210"/>
      <c r="G4391" s="210"/>
    </row>
    <row r="4392" spans="6:7" x14ac:dyDescent="0.25">
      <c r="F4392" s="210"/>
      <c r="G4392" s="210"/>
    </row>
    <row r="4393" spans="6:7" x14ac:dyDescent="0.25">
      <c r="F4393" s="210"/>
      <c r="G4393" s="210"/>
    </row>
    <row r="4394" spans="6:7" x14ac:dyDescent="0.25">
      <c r="F4394" s="210"/>
      <c r="G4394" s="210"/>
    </row>
    <row r="4395" spans="6:7" x14ac:dyDescent="0.25">
      <c r="F4395" s="210"/>
      <c r="G4395" s="210"/>
    </row>
    <row r="4396" spans="6:7" x14ac:dyDescent="0.25">
      <c r="F4396" s="210"/>
      <c r="G4396" s="210"/>
    </row>
    <row r="4397" spans="6:7" x14ac:dyDescent="0.25">
      <c r="F4397" s="210"/>
      <c r="G4397" s="210"/>
    </row>
    <row r="4398" spans="6:7" x14ac:dyDescent="0.25">
      <c r="F4398" s="210"/>
      <c r="G4398" s="210"/>
    </row>
    <row r="4399" spans="6:7" x14ac:dyDescent="0.25">
      <c r="F4399" s="210"/>
      <c r="G4399" s="210"/>
    </row>
    <row r="4400" spans="6:7" x14ac:dyDescent="0.25">
      <c r="F4400" s="210"/>
      <c r="G4400" s="210"/>
    </row>
    <row r="4401" spans="6:7" x14ac:dyDescent="0.25">
      <c r="F4401" s="210"/>
      <c r="G4401" s="210"/>
    </row>
    <row r="4402" spans="6:7" x14ac:dyDescent="0.25">
      <c r="F4402" s="210"/>
      <c r="G4402" s="210"/>
    </row>
    <row r="4403" spans="6:7" x14ac:dyDescent="0.25">
      <c r="F4403" s="210"/>
      <c r="G4403" s="210"/>
    </row>
    <row r="4404" spans="6:7" x14ac:dyDescent="0.25">
      <c r="F4404" s="210"/>
      <c r="G4404" s="210"/>
    </row>
    <row r="4405" spans="6:7" x14ac:dyDescent="0.25">
      <c r="F4405" s="210"/>
      <c r="G4405" s="210"/>
    </row>
    <row r="4406" spans="6:7" x14ac:dyDescent="0.25">
      <c r="F4406" s="210"/>
      <c r="G4406" s="210"/>
    </row>
    <row r="4407" spans="6:7" x14ac:dyDescent="0.25">
      <c r="F4407" s="210"/>
      <c r="G4407" s="210"/>
    </row>
    <row r="4408" spans="6:7" x14ac:dyDescent="0.25">
      <c r="F4408" s="210"/>
      <c r="G4408" s="210"/>
    </row>
    <row r="4409" spans="6:7" x14ac:dyDescent="0.25">
      <c r="F4409" s="210"/>
      <c r="G4409" s="210"/>
    </row>
    <row r="4410" spans="6:7" x14ac:dyDescent="0.25">
      <c r="F4410" s="210"/>
      <c r="G4410" s="210"/>
    </row>
    <row r="4411" spans="6:7" x14ac:dyDescent="0.25">
      <c r="F4411" s="210"/>
      <c r="G4411" s="210"/>
    </row>
    <row r="4412" spans="6:7" x14ac:dyDescent="0.25">
      <c r="F4412" s="210"/>
      <c r="G4412" s="210"/>
    </row>
    <row r="4413" spans="6:7" x14ac:dyDescent="0.25">
      <c r="F4413" s="210"/>
      <c r="G4413" s="210"/>
    </row>
    <row r="4414" spans="6:7" x14ac:dyDescent="0.25">
      <c r="F4414" s="210"/>
      <c r="G4414" s="210"/>
    </row>
    <row r="4415" spans="6:7" x14ac:dyDescent="0.25">
      <c r="F4415" s="210"/>
      <c r="G4415" s="210"/>
    </row>
    <row r="4416" spans="6:7" x14ac:dyDescent="0.25">
      <c r="F4416" s="210"/>
      <c r="G4416" s="210"/>
    </row>
    <row r="4417" spans="6:7" x14ac:dyDescent="0.25">
      <c r="F4417" s="210"/>
      <c r="G4417" s="210"/>
    </row>
    <row r="4418" spans="6:7" x14ac:dyDescent="0.25">
      <c r="F4418" s="210"/>
      <c r="G4418" s="210"/>
    </row>
    <row r="4419" spans="6:7" x14ac:dyDescent="0.25">
      <c r="F4419" s="210"/>
      <c r="G4419" s="210"/>
    </row>
    <row r="4420" spans="6:7" x14ac:dyDescent="0.25">
      <c r="F4420" s="210"/>
      <c r="G4420" s="210"/>
    </row>
    <row r="4421" spans="6:7" x14ac:dyDescent="0.25">
      <c r="F4421" s="210"/>
      <c r="G4421" s="210"/>
    </row>
    <row r="4422" spans="6:7" x14ac:dyDescent="0.25">
      <c r="F4422" s="210"/>
      <c r="G4422" s="210"/>
    </row>
    <row r="4423" spans="6:7" x14ac:dyDescent="0.25">
      <c r="F4423" s="210"/>
      <c r="G4423" s="210"/>
    </row>
    <row r="4424" spans="6:7" x14ac:dyDescent="0.25">
      <c r="F4424" s="210"/>
      <c r="G4424" s="210"/>
    </row>
    <row r="4425" spans="6:7" x14ac:dyDescent="0.25">
      <c r="F4425" s="210"/>
      <c r="G4425" s="210"/>
    </row>
    <row r="4426" spans="6:7" x14ac:dyDescent="0.25">
      <c r="F4426" s="210"/>
      <c r="G4426" s="210"/>
    </row>
    <row r="4427" spans="6:7" x14ac:dyDescent="0.25">
      <c r="F4427" s="210"/>
      <c r="G4427" s="210"/>
    </row>
    <row r="4428" spans="6:7" x14ac:dyDescent="0.25">
      <c r="F4428" s="210"/>
      <c r="G4428" s="210"/>
    </row>
    <row r="4429" spans="6:7" x14ac:dyDescent="0.25">
      <c r="F4429" s="210"/>
      <c r="G4429" s="210"/>
    </row>
    <row r="4430" spans="6:7" x14ac:dyDescent="0.25">
      <c r="F4430" s="210"/>
      <c r="G4430" s="210"/>
    </row>
    <row r="4431" spans="6:7" x14ac:dyDescent="0.25">
      <c r="F4431" s="210"/>
      <c r="G4431" s="210"/>
    </row>
    <row r="4432" spans="6:7" x14ac:dyDescent="0.25">
      <c r="F4432" s="210"/>
      <c r="G4432" s="210"/>
    </row>
    <row r="4433" spans="6:7" x14ac:dyDescent="0.25">
      <c r="F4433" s="210"/>
      <c r="G4433" s="210"/>
    </row>
    <row r="4434" spans="6:7" x14ac:dyDescent="0.25">
      <c r="F4434" s="210"/>
      <c r="G4434" s="210"/>
    </row>
    <row r="4435" spans="6:7" x14ac:dyDescent="0.25">
      <c r="F4435" s="210"/>
      <c r="G4435" s="210"/>
    </row>
    <row r="4436" spans="6:7" x14ac:dyDescent="0.25">
      <c r="F4436" s="210"/>
      <c r="G4436" s="210"/>
    </row>
    <row r="4437" spans="6:7" x14ac:dyDescent="0.25">
      <c r="F4437" s="210"/>
      <c r="G4437" s="210"/>
    </row>
    <row r="4438" spans="6:7" x14ac:dyDescent="0.25">
      <c r="F4438" s="210"/>
      <c r="G4438" s="210"/>
    </row>
    <row r="4439" spans="6:7" x14ac:dyDescent="0.25">
      <c r="F4439" s="210"/>
      <c r="G4439" s="210"/>
    </row>
    <row r="4440" spans="6:7" x14ac:dyDescent="0.25">
      <c r="F4440" s="210"/>
      <c r="G4440" s="210"/>
    </row>
    <row r="4441" spans="6:7" x14ac:dyDescent="0.25">
      <c r="F4441" s="210"/>
      <c r="G4441" s="210"/>
    </row>
    <row r="4442" spans="6:7" x14ac:dyDescent="0.25">
      <c r="F4442" s="210"/>
      <c r="G4442" s="210"/>
    </row>
    <row r="4443" spans="6:7" x14ac:dyDescent="0.25">
      <c r="F4443" s="210"/>
      <c r="G4443" s="210"/>
    </row>
    <row r="4444" spans="6:7" x14ac:dyDescent="0.25">
      <c r="F4444" s="210"/>
      <c r="G4444" s="210"/>
    </row>
    <row r="4445" spans="6:7" x14ac:dyDescent="0.25">
      <c r="F4445" s="210"/>
      <c r="G4445" s="210"/>
    </row>
    <row r="4446" spans="6:7" x14ac:dyDescent="0.25">
      <c r="F4446" s="210"/>
      <c r="G4446" s="210"/>
    </row>
    <row r="4447" spans="6:7" x14ac:dyDescent="0.25">
      <c r="F4447" s="210"/>
      <c r="G4447" s="210"/>
    </row>
    <row r="4448" spans="6:7" x14ac:dyDescent="0.25">
      <c r="F4448" s="210"/>
      <c r="G4448" s="210"/>
    </row>
    <row r="4449" spans="6:7" x14ac:dyDescent="0.25">
      <c r="F4449" s="210"/>
      <c r="G4449" s="210"/>
    </row>
    <row r="4450" spans="6:7" x14ac:dyDescent="0.25">
      <c r="F4450" s="210"/>
      <c r="G4450" s="210"/>
    </row>
    <row r="4451" spans="6:7" x14ac:dyDescent="0.25">
      <c r="F4451" s="210"/>
      <c r="G4451" s="210"/>
    </row>
    <row r="4452" spans="6:7" x14ac:dyDescent="0.25">
      <c r="F4452" s="210"/>
      <c r="G4452" s="210"/>
    </row>
    <row r="4453" spans="6:7" x14ac:dyDescent="0.25">
      <c r="F4453" s="210"/>
      <c r="G4453" s="210"/>
    </row>
    <row r="4454" spans="6:7" x14ac:dyDescent="0.25">
      <c r="F4454" s="210"/>
      <c r="G4454" s="210"/>
    </row>
    <row r="4455" spans="6:7" x14ac:dyDescent="0.25">
      <c r="F4455" s="210"/>
      <c r="G4455" s="210"/>
    </row>
    <row r="4456" spans="6:7" x14ac:dyDescent="0.25">
      <c r="F4456" s="210"/>
      <c r="G4456" s="210"/>
    </row>
    <row r="4457" spans="6:7" x14ac:dyDescent="0.25">
      <c r="F4457" s="210"/>
      <c r="G4457" s="210"/>
    </row>
    <row r="4458" spans="6:7" x14ac:dyDescent="0.25">
      <c r="F4458" s="210"/>
      <c r="G4458" s="210"/>
    </row>
    <row r="4459" spans="6:7" x14ac:dyDescent="0.25">
      <c r="F4459" s="210"/>
      <c r="G4459" s="210"/>
    </row>
    <row r="4460" spans="6:7" x14ac:dyDescent="0.25">
      <c r="F4460" s="210"/>
      <c r="G4460" s="210"/>
    </row>
    <row r="4461" spans="6:7" x14ac:dyDescent="0.25">
      <c r="F4461" s="210"/>
      <c r="G4461" s="210"/>
    </row>
    <row r="4462" spans="6:7" x14ac:dyDescent="0.25">
      <c r="F4462" s="210"/>
      <c r="G4462" s="210"/>
    </row>
    <row r="4463" spans="6:7" x14ac:dyDescent="0.25">
      <c r="F4463" s="210"/>
      <c r="G4463" s="210"/>
    </row>
    <row r="4464" spans="6:7" x14ac:dyDescent="0.25">
      <c r="F4464" s="210"/>
      <c r="G4464" s="210"/>
    </row>
    <row r="4465" spans="6:7" x14ac:dyDescent="0.25">
      <c r="F4465" s="210"/>
      <c r="G4465" s="210"/>
    </row>
    <row r="4466" spans="6:7" x14ac:dyDescent="0.25">
      <c r="F4466" s="210"/>
      <c r="G4466" s="210"/>
    </row>
    <row r="4467" spans="6:7" x14ac:dyDescent="0.25">
      <c r="F4467" s="210"/>
      <c r="G4467" s="210"/>
    </row>
    <row r="4468" spans="6:7" x14ac:dyDescent="0.25">
      <c r="F4468" s="210"/>
      <c r="G4468" s="210"/>
    </row>
    <row r="4469" spans="6:7" x14ac:dyDescent="0.25">
      <c r="F4469" s="210"/>
      <c r="G4469" s="210"/>
    </row>
    <row r="4470" spans="6:7" x14ac:dyDescent="0.25">
      <c r="F4470" s="210"/>
      <c r="G4470" s="210"/>
    </row>
    <row r="4471" spans="6:7" x14ac:dyDescent="0.25">
      <c r="F4471" s="210"/>
      <c r="G4471" s="210"/>
    </row>
    <row r="4472" spans="6:7" x14ac:dyDescent="0.25">
      <c r="F4472" s="210"/>
      <c r="G4472" s="210"/>
    </row>
    <row r="4473" spans="6:7" x14ac:dyDescent="0.25">
      <c r="F4473" s="210"/>
      <c r="G4473" s="210"/>
    </row>
    <row r="4474" spans="6:7" x14ac:dyDescent="0.25">
      <c r="F4474" s="210"/>
      <c r="G4474" s="210"/>
    </row>
    <row r="4475" spans="6:7" x14ac:dyDescent="0.25">
      <c r="F4475" s="210"/>
      <c r="G4475" s="210"/>
    </row>
    <row r="4476" spans="6:7" x14ac:dyDescent="0.25">
      <c r="F4476" s="210"/>
      <c r="G4476" s="210"/>
    </row>
    <row r="4477" spans="6:7" x14ac:dyDescent="0.25">
      <c r="F4477" s="210"/>
      <c r="G4477" s="210"/>
    </row>
    <row r="4478" spans="6:7" x14ac:dyDescent="0.25">
      <c r="F4478" s="210"/>
      <c r="G4478" s="210"/>
    </row>
    <row r="4479" spans="6:7" x14ac:dyDescent="0.25">
      <c r="F4479" s="210"/>
      <c r="G4479" s="210"/>
    </row>
    <row r="4480" spans="6:7" x14ac:dyDescent="0.25">
      <c r="F4480" s="210"/>
      <c r="G4480" s="210"/>
    </row>
    <row r="4481" spans="6:7" x14ac:dyDescent="0.25">
      <c r="F4481" s="210"/>
      <c r="G4481" s="210"/>
    </row>
    <row r="4482" spans="6:7" x14ac:dyDescent="0.25">
      <c r="F4482" s="210"/>
      <c r="G4482" s="210"/>
    </row>
    <row r="4483" spans="6:7" x14ac:dyDescent="0.25">
      <c r="F4483" s="210"/>
      <c r="G4483" s="210"/>
    </row>
    <row r="4484" spans="6:7" x14ac:dyDescent="0.25">
      <c r="F4484" s="210"/>
      <c r="G4484" s="210"/>
    </row>
    <row r="4485" spans="6:7" x14ac:dyDescent="0.25">
      <c r="F4485" s="210"/>
      <c r="G4485" s="210"/>
    </row>
    <row r="4486" spans="6:7" x14ac:dyDescent="0.25">
      <c r="F4486" s="210"/>
      <c r="G4486" s="210"/>
    </row>
    <row r="4487" spans="6:7" x14ac:dyDescent="0.25">
      <c r="F4487" s="210"/>
      <c r="G4487" s="210"/>
    </row>
    <row r="4488" spans="6:7" x14ac:dyDescent="0.25">
      <c r="F4488" s="210"/>
      <c r="G4488" s="210"/>
    </row>
    <row r="4489" spans="6:7" x14ac:dyDescent="0.25">
      <c r="F4489" s="210"/>
      <c r="G4489" s="210"/>
    </row>
    <row r="4490" spans="6:7" x14ac:dyDescent="0.25">
      <c r="F4490" s="210"/>
      <c r="G4490" s="210"/>
    </row>
    <row r="4491" spans="6:7" x14ac:dyDescent="0.25">
      <c r="F4491" s="210"/>
      <c r="G4491" s="210"/>
    </row>
    <row r="4492" spans="6:7" x14ac:dyDescent="0.25">
      <c r="F4492" s="210"/>
      <c r="G4492" s="210"/>
    </row>
    <row r="4493" spans="6:7" x14ac:dyDescent="0.25">
      <c r="F4493" s="210"/>
      <c r="G4493" s="210"/>
    </row>
    <row r="4494" spans="6:7" x14ac:dyDescent="0.25">
      <c r="F4494" s="210"/>
      <c r="G4494" s="210"/>
    </row>
    <row r="4495" spans="6:7" x14ac:dyDescent="0.25">
      <c r="F4495" s="210"/>
      <c r="G4495" s="210"/>
    </row>
    <row r="4496" spans="6:7" x14ac:dyDescent="0.25">
      <c r="F4496" s="210"/>
      <c r="G4496" s="210"/>
    </row>
    <row r="4497" spans="6:7" x14ac:dyDescent="0.25">
      <c r="F4497" s="210"/>
      <c r="G4497" s="210"/>
    </row>
    <row r="4498" spans="6:7" x14ac:dyDescent="0.25">
      <c r="F4498" s="210"/>
      <c r="G4498" s="210"/>
    </row>
    <row r="4499" spans="6:7" x14ac:dyDescent="0.25">
      <c r="F4499" s="210"/>
      <c r="G4499" s="210"/>
    </row>
    <row r="4500" spans="6:7" x14ac:dyDescent="0.25">
      <c r="F4500" s="210"/>
      <c r="G4500" s="210"/>
    </row>
    <row r="4501" spans="6:7" x14ac:dyDescent="0.25">
      <c r="F4501" s="210"/>
      <c r="G4501" s="210"/>
    </row>
    <row r="4502" spans="6:7" x14ac:dyDescent="0.25">
      <c r="F4502" s="210"/>
      <c r="G4502" s="210"/>
    </row>
    <row r="4503" spans="6:7" x14ac:dyDescent="0.25">
      <c r="F4503" s="210"/>
      <c r="G4503" s="210"/>
    </row>
    <row r="4504" spans="6:7" x14ac:dyDescent="0.25">
      <c r="F4504" s="210"/>
      <c r="G4504" s="210"/>
    </row>
    <row r="4505" spans="6:7" x14ac:dyDescent="0.25">
      <c r="F4505" s="210"/>
      <c r="G4505" s="210"/>
    </row>
    <row r="4506" spans="6:7" x14ac:dyDescent="0.25">
      <c r="F4506" s="210"/>
      <c r="G4506" s="210"/>
    </row>
    <row r="4507" spans="6:7" x14ac:dyDescent="0.25">
      <c r="F4507" s="210"/>
      <c r="G4507" s="210"/>
    </row>
    <row r="4508" spans="6:7" x14ac:dyDescent="0.25">
      <c r="F4508" s="210"/>
      <c r="G4508" s="210"/>
    </row>
    <row r="4509" spans="6:7" x14ac:dyDescent="0.25">
      <c r="F4509" s="210"/>
      <c r="G4509" s="210"/>
    </row>
    <row r="4510" spans="6:7" x14ac:dyDescent="0.25">
      <c r="F4510" s="210"/>
      <c r="G4510" s="210"/>
    </row>
    <row r="4511" spans="6:7" x14ac:dyDescent="0.25">
      <c r="F4511" s="210"/>
      <c r="G4511" s="210"/>
    </row>
    <row r="4512" spans="6:7" x14ac:dyDescent="0.25">
      <c r="F4512" s="210"/>
      <c r="G4512" s="210"/>
    </row>
    <row r="4513" spans="6:7" x14ac:dyDescent="0.25">
      <c r="F4513" s="210"/>
      <c r="G4513" s="210"/>
    </row>
    <row r="4514" spans="6:7" x14ac:dyDescent="0.25">
      <c r="F4514" s="210"/>
      <c r="G4514" s="210"/>
    </row>
    <row r="4515" spans="6:7" x14ac:dyDescent="0.25">
      <c r="F4515" s="210"/>
      <c r="G4515" s="210"/>
    </row>
    <row r="4516" spans="6:7" x14ac:dyDescent="0.25">
      <c r="F4516" s="210"/>
      <c r="G4516" s="210"/>
    </row>
    <row r="4517" spans="6:7" x14ac:dyDescent="0.25">
      <c r="F4517" s="210"/>
      <c r="G4517" s="210"/>
    </row>
    <row r="4518" spans="6:7" x14ac:dyDescent="0.25">
      <c r="F4518" s="210"/>
      <c r="G4518" s="210"/>
    </row>
    <row r="4519" spans="6:7" x14ac:dyDescent="0.25">
      <c r="F4519" s="210"/>
      <c r="G4519" s="210"/>
    </row>
    <row r="4520" spans="6:7" x14ac:dyDescent="0.25">
      <c r="F4520" s="210"/>
      <c r="G4520" s="210"/>
    </row>
    <row r="4521" spans="6:7" x14ac:dyDescent="0.25">
      <c r="F4521" s="210"/>
      <c r="G4521" s="210"/>
    </row>
    <row r="4522" spans="6:7" x14ac:dyDescent="0.25">
      <c r="F4522" s="210"/>
      <c r="G4522" s="210"/>
    </row>
    <row r="4523" spans="6:7" x14ac:dyDescent="0.25">
      <c r="F4523" s="210"/>
      <c r="G4523" s="210"/>
    </row>
    <row r="4524" spans="6:7" x14ac:dyDescent="0.25">
      <c r="F4524" s="210"/>
      <c r="G4524" s="210"/>
    </row>
    <row r="4525" spans="6:7" x14ac:dyDescent="0.25">
      <c r="F4525" s="210"/>
      <c r="G4525" s="210"/>
    </row>
    <row r="4526" spans="6:7" x14ac:dyDescent="0.25">
      <c r="F4526" s="210"/>
      <c r="G4526" s="210"/>
    </row>
    <row r="4527" spans="6:7" x14ac:dyDescent="0.25">
      <c r="F4527" s="210"/>
      <c r="G4527" s="210"/>
    </row>
    <row r="4528" spans="6:7" x14ac:dyDescent="0.25">
      <c r="F4528" s="210"/>
      <c r="G4528" s="210"/>
    </row>
    <row r="4529" spans="6:7" x14ac:dyDescent="0.25">
      <c r="F4529" s="210"/>
      <c r="G4529" s="210"/>
    </row>
    <row r="4530" spans="6:7" x14ac:dyDescent="0.25">
      <c r="F4530" s="210"/>
      <c r="G4530" s="210"/>
    </row>
    <row r="4531" spans="6:7" x14ac:dyDescent="0.25">
      <c r="F4531" s="210"/>
      <c r="G4531" s="210"/>
    </row>
    <row r="4532" spans="6:7" x14ac:dyDescent="0.25">
      <c r="F4532" s="210"/>
      <c r="G4532" s="210"/>
    </row>
    <row r="4533" spans="6:7" x14ac:dyDescent="0.25">
      <c r="F4533" s="210"/>
      <c r="G4533" s="210"/>
    </row>
    <row r="4534" spans="6:7" x14ac:dyDescent="0.25">
      <c r="F4534" s="210"/>
      <c r="G4534" s="210"/>
    </row>
    <row r="4535" spans="6:7" x14ac:dyDescent="0.25">
      <c r="F4535" s="210"/>
      <c r="G4535" s="210"/>
    </row>
    <row r="4536" spans="6:7" x14ac:dyDescent="0.25">
      <c r="F4536" s="210"/>
      <c r="G4536" s="210"/>
    </row>
    <row r="4537" spans="6:7" x14ac:dyDescent="0.25">
      <c r="F4537" s="210"/>
      <c r="G4537" s="210"/>
    </row>
    <row r="4538" spans="6:7" x14ac:dyDescent="0.25">
      <c r="F4538" s="210"/>
      <c r="G4538" s="210"/>
    </row>
    <row r="4539" spans="6:7" x14ac:dyDescent="0.25">
      <c r="F4539" s="210"/>
      <c r="G4539" s="210"/>
    </row>
    <row r="4540" spans="6:7" x14ac:dyDescent="0.25">
      <c r="F4540" s="210"/>
      <c r="G4540" s="210"/>
    </row>
    <row r="4541" spans="6:7" x14ac:dyDescent="0.25">
      <c r="F4541" s="210"/>
      <c r="G4541" s="210"/>
    </row>
    <row r="4542" spans="6:7" x14ac:dyDescent="0.25">
      <c r="F4542" s="210"/>
      <c r="G4542" s="210"/>
    </row>
    <row r="4543" spans="6:7" x14ac:dyDescent="0.25">
      <c r="F4543" s="210"/>
      <c r="G4543" s="210"/>
    </row>
    <row r="4544" spans="6:7" x14ac:dyDescent="0.25">
      <c r="F4544" s="210"/>
      <c r="G4544" s="210"/>
    </row>
    <row r="4545" spans="6:7" x14ac:dyDescent="0.25">
      <c r="F4545" s="210"/>
      <c r="G4545" s="210"/>
    </row>
    <row r="4546" spans="6:7" x14ac:dyDescent="0.25">
      <c r="F4546" s="210"/>
      <c r="G4546" s="210"/>
    </row>
    <row r="4547" spans="6:7" x14ac:dyDescent="0.25">
      <c r="F4547" s="210"/>
      <c r="G4547" s="210"/>
    </row>
    <row r="4548" spans="6:7" x14ac:dyDescent="0.25">
      <c r="F4548" s="210"/>
      <c r="G4548" s="210"/>
    </row>
    <row r="4549" spans="6:7" x14ac:dyDescent="0.25">
      <c r="F4549" s="210"/>
      <c r="G4549" s="210"/>
    </row>
    <row r="4550" spans="6:7" x14ac:dyDescent="0.25">
      <c r="F4550" s="210"/>
      <c r="G4550" s="210"/>
    </row>
    <row r="4551" spans="6:7" x14ac:dyDescent="0.25">
      <c r="F4551" s="210"/>
      <c r="G4551" s="210"/>
    </row>
    <row r="4552" spans="6:7" x14ac:dyDescent="0.25">
      <c r="F4552" s="210"/>
      <c r="G4552" s="210"/>
    </row>
    <row r="4553" spans="6:7" x14ac:dyDescent="0.25">
      <c r="F4553" s="210"/>
      <c r="G4553" s="210"/>
    </row>
    <row r="4554" spans="6:7" x14ac:dyDescent="0.25">
      <c r="F4554" s="210"/>
      <c r="G4554" s="210"/>
    </row>
    <row r="4555" spans="6:7" x14ac:dyDescent="0.25">
      <c r="F4555" s="210"/>
      <c r="G4555" s="210"/>
    </row>
    <row r="4556" spans="6:7" x14ac:dyDescent="0.25">
      <c r="F4556" s="210"/>
      <c r="G4556" s="210"/>
    </row>
    <row r="4557" spans="6:7" x14ac:dyDescent="0.25">
      <c r="F4557" s="210"/>
      <c r="G4557" s="210"/>
    </row>
    <row r="4558" spans="6:7" x14ac:dyDescent="0.25">
      <c r="F4558" s="210"/>
      <c r="G4558" s="210"/>
    </row>
    <row r="4559" spans="6:7" x14ac:dyDescent="0.25">
      <c r="F4559" s="210"/>
      <c r="G4559" s="210"/>
    </row>
    <row r="4560" spans="6:7" x14ac:dyDescent="0.25">
      <c r="F4560" s="210"/>
      <c r="G4560" s="210"/>
    </row>
    <row r="4561" spans="6:7" x14ac:dyDescent="0.25">
      <c r="F4561" s="210"/>
      <c r="G4561" s="210"/>
    </row>
    <row r="4562" spans="6:7" x14ac:dyDescent="0.25">
      <c r="F4562" s="210"/>
      <c r="G4562" s="210"/>
    </row>
    <row r="4563" spans="6:7" x14ac:dyDescent="0.25">
      <c r="F4563" s="210"/>
      <c r="G4563" s="210"/>
    </row>
    <row r="4564" spans="6:7" x14ac:dyDescent="0.25">
      <c r="F4564" s="210"/>
      <c r="G4564" s="210"/>
    </row>
    <row r="4565" spans="6:7" x14ac:dyDescent="0.25">
      <c r="F4565" s="210"/>
      <c r="G4565" s="210"/>
    </row>
    <row r="4566" spans="6:7" x14ac:dyDescent="0.25">
      <c r="F4566" s="210"/>
      <c r="G4566" s="210"/>
    </row>
    <row r="4567" spans="6:7" x14ac:dyDescent="0.25">
      <c r="F4567" s="210"/>
      <c r="G4567" s="210"/>
    </row>
    <row r="4568" spans="6:7" x14ac:dyDescent="0.25">
      <c r="F4568" s="210"/>
      <c r="G4568" s="210"/>
    </row>
    <row r="4569" spans="6:7" x14ac:dyDescent="0.25">
      <c r="F4569" s="210"/>
      <c r="G4569" s="210"/>
    </row>
    <row r="4570" spans="6:7" x14ac:dyDescent="0.25">
      <c r="F4570" s="210"/>
      <c r="G4570" s="210"/>
    </row>
    <row r="4571" spans="6:7" x14ac:dyDescent="0.25">
      <c r="F4571" s="210"/>
      <c r="G4571" s="210"/>
    </row>
    <row r="4572" spans="6:7" x14ac:dyDescent="0.25">
      <c r="F4572" s="210"/>
      <c r="G4572" s="210"/>
    </row>
    <row r="4573" spans="6:7" x14ac:dyDescent="0.25">
      <c r="F4573" s="210"/>
      <c r="G4573" s="210"/>
    </row>
    <row r="4574" spans="6:7" x14ac:dyDescent="0.25">
      <c r="F4574" s="210"/>
      <c r="G4574" s="210"/>
    </row>
    <row r="4575" spans="6:7" x14ac:dyDescent="0.25">
      <c r="F4575" s="210"/>
      <c r="G4575" s="210"/>
    </row>
    <row r="4576" spans="6:7" x14ac:dyDescent="0.25">
      <c r="F4576" s="210"/>
      <c r="G4576" s="210"/>
    </row>
    <row r="4577" spans="6:7" x14ac:dyDescent="0.25">
      <c r="F4577" s="210"/>
      <c r="G4577" s="210"/>
    </row>
    <row r="4578" spans="6:7" x14ac:dyDescent="0.25">
      <c r="F4578" s="210"/>
      <c r="G4578" s="210"/>
    </row>
    <row r="4579" spans="6:7" x14ac:dyDescent="0.25">
      <c r="F4579" s="210"/>
      <c r="G4579" s="210"/>
    </row>
    <row r="4580" spans="6:7" x14ac:dyDescent="0.25">
      <c r="F4580" s="210"/>
      <c r="G4580" s="210"/>
    </row>
    <row r="4581" spans="6:7" x14ac:dyDescent="0.25">
      <c r="F4581" s="210"/>
      <c r="G4581" s="210"/>
    </row>
    <row r="4582" spans="6:7" x14ac:dyDescent="0.25">
      <c r="F4582" s="210"/>
      <c r="G4582" s="210"/>
    </row>
    <row r="4583" spans="6:7" x14ac:dyDescent="0.25">
      <c r="F4583" s="210"/>
      <c r="G4583" s="210"/>
    </row>
    <row r="4584" spans="6:7" x14ac:dyDescent="0.25">
      <c r="F4584" s="210"/>
      <c r="G4584" s="210"/>
    </row>
    <row r="4585" spans="6:7" x14ac:dyDescent="0.25">
      <c r="F4585" s="210"/>
      <c r="G4585" s="210"/>
    </row>
    <row r="4586" spans="6:7" x14ac:dyDescent="0.25">
      <c r="F4586" s="210"/>
      <c r="G4586" s="210"/>
    </row>
    <row r="4587" spans="6:7" x14ac:dyDescent="0.25">
      <c r="F4587" s="210"/>
      <c r="G4587" s="210"/>
    </row>
    <row r="4588" spans="6:7" x14ac:dyDescent="0.25">
      <c r="F4588" s="210"/>
      <c r="G4588" s="210"/>
    </row>
    <row r="4589" spans="6:7" x14ac:dyDescent="0.25">
      <c r="F4589" s="210"/>
      <c r="G4589" s="210"/>
    </row>
    <row r="4590" spans="6:7" x14ac:dyDescent="0.25">
      <c r="F4590" s="210"/>
      <c r="G4590" s="210"/>
    </row>
    <row r="4591" spans="6:7" x14ac:dyDescent="0.25">
      <c r="F4591" s="210"/>
      <c r="G4591" s="210"/>
    </row>
    <row r="4592" spans="6:7" x14ac:dyDescent="0.25">
      <c r="F4592" s="210"/>
      <c r="G4592" s="210"/>
    </row>
    <row r="4593" spans="6:7" x14ac:dyDescent="0.25">
      <c r="F4593" s="210"/>
      <c r="G4593" s="210"/>
    </row>
    <row r="4594" spans="6:7" x14ac:dyDescent="0.25">
      <c r="F4594" s="210"/>
      <c r="G4594" s="210"/>
    </row>
    <row r="4595" spans="6:7" x14ac:dyDescent="0.25">
      <c r="F4595" s="210"/>
      <c r="G4595" s="210"/>
    </row>
    <row r="4596" spans="6:7" x14ac:dyDescent="0.25">
      <c r="F4596" s="210"/>
      <c r="G4596" s="210"/>
    </row>
    <row r="4597" spans="6:7" x14ac:dyDescent="0.25">
      <c r="F4597" s="210"/>
      <c r="G4597" s="210"/>
    </row>
    <row r="4598" spans="6:7" x14ac:dyDescent="0.25">
      <c r="F4598" s="210"/>
      <c r="G4598" s="210"/>
    </row>
    <row r="4599" spans="6:7" x14ac:dyDescent="0.25">
      <c r="F4599" s="210"/>
      <c r="G4599" s="210"/>
    </row>
    <row r="4600" spans="6:7" x14ac:dyDescent="0.25">
      <c r="F4600" s="210"/>
      <c r="G4600" s="210"/>
    </row>
    <row r="4601" spans="6:7" x14ac:dyDescent="0.25">
      <c r="F4601" s="210"/>
      <c r="G4601" s="210"/>
    </row>
    <row r="4602" spans="6:7" x14ac:dyDescent="0.25">
      <c r="F4602" s="210"/>
      <c r="G4602" s="210"/>
    </row>
    <row r="4603" spans="6:7" x14ac:dyDescent="0.25">
      <c r="F4603" s="210"/>
      <c r="G4603" s="210"/>
    </row>
    <row r="4604" spans="6:7" x14ac:dyDescent="0.25">
      <c r="F4604" s="210"/>
      <c r="G4604" s="210"/>
    </row>
    <row r="4605" spans="6:7" x14ac:dyDescent="0.25">
      <c r="F4605" s="210"/>
      <c r="G4605" s="210"/>
    </row>
    <row r="4606" spans="6:7" x14ac:dyDescent="0.25">
      <c r="F4606" s="210"/>
      <c r="G4606" s="210"/>
    </row>
    <row r="4607" spans="6:7" x14ac:dyDescent="0.25">
      <c r="F4607" s="210"/>
      <c r="G4607" s="210"/>
    </row>
    <row r="4608" spans="6:7" x14ac:dyDescent="0.25">
      <c r="F4608" s="210"/>
      <c r="G4608" s="210"/>
    </row>
    <row r="4609" spans="6:7" x14ac:dyDescent="0.25">
      <c r="F4609" s="210"/>
      <c r="G4609" s="210"/>
    </row>
    <row r="4610" spans="6:7" x14ac:dyDescent="0.25">
      <c r="F4610" s="210"/>
      <c r="G4610" s="210"/>
    </row>
    <row r="4611" spans="6:7" x14ac:dyDescent="0.25">
      <c r="F4611" s="210"/>
      <c r="G4611" s="210"/>
    </row>
    <row r="4612" spans="6:7" x14ac:dyDescent="0.25">
      <c r="F4612" s="210"/>
      <c r="G4612" s="210"/>
    </row>
    <row r="4613" spans="6:7" x14ac:dyDescent="0.25">
      <c r="F4613" s="210"/>
      <c r="G4613" s="210"/>
    </row>
    <row r="4614" spans="6:7" x14ac:dyDescent="0.25">
      <c r="F4614" s="210"/>
      <c r="G4614" s="210"/>
    </row>
    <row r="4615" spans="6:7" x14ac:dyDescent="0.25">
      <c r="F4615" s="210"/>
      <c r="G4615" s="210"/>
    </row>
    <row r="4616" spans="6:7" x14ac:dyDescent="0.25">
      <c r="F4616" s="210"/>
      <c r="G4616" s="210"/>
    </row>
    <row r="4617" spans="6:7" x14ac:dyDescent="0.25">
      <c r="F4617" s="210"/>
      <c r="G4617" s="210"/>
    </row>
    <row r="4618" spans="6:7" x14ac:dyDescent="0.25">
      <c r="F4618" s="210"/>
      <c r="G4618" s="210"/>
    </row>
    <row r="4619" spans="6:7" x14ac:dyDescent="0.25">
      <c r="F4619" s="210"/>
      <c r="G4619" s="210"/>
    </row>
    <row r="4620" spans="6:7" x14ac:dyDescent="0.25">
      <c r="F4620" s="210"/>
      <c r="G4620" s="210"/>
    </row>
    <row r="4621" spans="6:7" x14ac:dyDescent="0.25">
      <c r="F4621" s="210"/>
      <c r="G4621" s="210"/>
    </row>
    <row r="4622" spans="6:7" x14ac:dyDescent="0.25">
      <c r="F4622" s="210"/>
      <c r="G4622" s="210"/>
    </row>
    <row r="4623" spans="6:7" x14ac:dyDescent="0.25">
      <c r="F4623" s="210"/>
      <c r="G4623" s="210"/>
    </row>
    <row r="4624" spans="6:7" x14ac:dyDescent="0.25">
      <c r="F4624" s="210"/>
      <c r="G4624" s="210"/>
    </row>
    <row r="4625" spans="6:7" x14ac:dyDescent="0.25">
      <c r="F4625" s="210"/>
      <c r="G4625" s="210"/>
    </row>
    <row r="4626" spans="6:7" x14ac:dyDescent="0.25">
      <c r="F4626" s="210"/>
      <c r="G4626" s="210"/>
    </row>
    <row r="4627" spans="6:7" x14ac:dyDescent="0.25">
      <c r="F4627" s="210"/>
      <c r="G4627" s="210"/>
    </row>
    <row r="4628" spans="6:7" x14ac:dyDescent="0.25">
      <c r="F4628" s="210"/>
      <c r="G4628" s="210"/>
    </row>
    <row r="4629" spans="6:7" x14ac:dyDescent="0.25">
      <c r="F4629" s="210"/>
      <c r="G4629" s="210"/>
    </row>
    <row r="4630" spans="6:7" x14ac:dyDescent="0.25">
      <c r="F4630" s="210"/>
      <c r="G4630" s="210"/>
    </row>
    <row r="4631" spans="6:7" x14ac:dyDescent="0.25">
      <c r="F4631" s="210"/>
      <c r="G4631" s="210"/>
    </row>
    <row r="4632" spans="6:7" x14ac:dyDescent="0.25">
      <c r="F4632" s="210"/>
      <c r="G4632" s="210"/>
    </row>
    <row r="4633" spans="6:7" x14ac:dyDescent="0.25">
      <c r="F4633" s="210"/>
      <c r="G4633" s="210"/>
    </row>
    <row r="4634" spans="6:7" x14ac:dyDescent="0.25">
      <c r="F4634" s="210"/>
      <c r="G4634" s="210"/>
    </row>
    <row r="4635" spans="6:7" x14ac:dyDescent="0.25">
      <c r="F4635" s="210"/>
      <c r="G4635" s="210"/>
    </row>
    <row r="4636" spans="6:7" x14ac:dyDescent="0.25">
      <c r="F4636" s="210"/>
      <c r="G4636" s="210"/>
    </row>
    <row r="4637" spans="6:7" x14ac:dyDescent="0.25">
      <c r="F4637" s="210"/>
      <c r="G4637" s="210"/>
    </row>
    <row r="4638" spans="6:7" x14ac:dyDescent="0.25">
      <c r="F4638" s="210"/>
      <c r="G4638" s="210"/>
    </row>
    <row r="4639" spans="6:7" x14ac:dyDescent="0.25">
      <c r="F4639" s="210"/>
      <c r="G4639" s="210"/>
    </row>
    <row r="4640" spans="6:7" x14ac:dyDescent="0.25">
      <c r="F4640" s="210"/>
      <c r="G4640" s="210"/>
    </row>
    <row r="4641" spans="6:7" x14ac:dyDescent="0.25">
      <c r="F4641" s="210"/>
      <c r="G4641" s="210"/>
    </row>
    <row r="4642" spans="6:7" x14ac:dyDescent="0.25">
      <c r="F4642" s="210"/>
      <c r="G4642" s="210"/>
    </row>
    <row r="4643" spans="6:7" x14ac:dyDescent="0.25">
      <c r="F4643" s="210"/>
      <c r="G4643" s="210"/>
    </row>
    <row r="4644" spans="6:7" x14ac:dyDescent="0.25">
      <c r="F4644" s="210"/>
      <c r="G4644" s="210"/>
    </row>
    <row r="4645" spans="6:7" x14ac:dyDescent="0.25">
      <c r="F4645" s="210"/>
      <c r="G4645" s="210"/>
    </row>
    <row r="4646" spans="6:7" x14ac:dyDescent="0.25">
      <c r="F4646" s="210"/>
      <c r="G4646" s="210"/>
    </row>
    <row r="4647" spans="6:7" x14ac:dyDescent="0.25">
      <c r="F4647" s="210"/>
      <c r="G4647" s="210"/>
    </row>
    <row r="4648" spans="6:7" x14ac:dyDescent="0.25">
      <c r="F4648" s="210"/>
      <c r="G4648" s="210"/>
    </row>
    <row r="4649" spans="6:7" x14ac:dyDescent="0.25">
      <c r="F4649" s="210"/>
      <c r="G4649" s="210"/>
    </row>
    <row r="4650" spans="6:7" x14ac:dyDescent="0.25">
      <c r="F4650" s="210"/>
      <c r="G4650" s="210"/>
    </row>
    <row r="4651" spans="6:7" x14ac:dyDescent="0.25">
      <c r="F4651" s="210"/>
      <c r="G4651" s="210"/>
    </row>
    <row r="4652" spans="6:7" x14ac:dyDescent="0.25">
      <c r="F4652" s="210"/>
      <c r="G4652" s="210"/>
    </row>
    <row r="4653" spans="6:7" x14ac:dyDescent="0.25">
      <c r="F4653" s="210"/>
      <c r="G4653" s="210"/>
    </row>
    <row r="4654" spans="6:7" x14ac:dyDescent="0.25">
      <c r="F4654" s="210"/>
      <c r="G4654" s="210"/>
    </row>
    <row r="4655" spans="6:7" x14ac:dyDescent="0.25">
      <c r="F4655" s="210"/>
      <c r="G4655" s="210"/>
    </row>
    <row r="4656" spans="6:7" x14ac:dyDescent="0.25">
      <c r="F4656" s="210"/>
      <c r="G4656" s="210"/>
    </row>
    <row r="4657" spans="6:7" x14ac:dyDescent="0.25">
      <c r="F4657" s="210"/>
      <c r="G4657" s="210"/>
    </row>
    <row r="4658" spans="6:7" x14ac:dyDescent="0.25">
      <c r="F4658" s="210"/>
      <c r="G4658" s="210"/>
    </row>
    <row r="4659" spans="6:7" x14ac:dyDescent="0.25">
      <c r="F4659" s="210"/>
      <c r="G4659" s="210"/>
    </row>
    <row r="4660" spans="6:7" x14ac:dyDescent="0.25">
      <c r="F4660" s="210"/>
      <c r="G4660" s="210"/>
    </row>
    <row r="4661" spans="6:7" x14ac:dyDescent="0.25">
      <c r="F4661" s="210"/>
      <c r="G4661" s="210"/>
    </row>
    <row r="4662" spans="6:7" x14ac:dyDescent="0.25">
      <c r="F4662" s="210"/>
      <c r="G4662" s="210"/>
    </row>
    <row r="4663" spans="6:7" x14ac:dyDescent="0.25">
      <c r="F4663" s="210"/>
      <c r="G4663" s="210"/>
    </row>
    <row r="4664" spans="6:7" x14ac:dyDescent="0.25">
      <c r="F4664" s="210"/>
      <c r="G4664" s="210"/>
    </row>
    <row r="4665" spans="6:7" x14ac:dyDescent="0.25">
      <c r="F4665" s="210"/>
      <c r="G4665" s="210"/>
    </row>
    <row r="4666" spans="6:7" x14ac:dyDescent="0.25">
      <c r="F4666" s="210"/>
      <c r="G4666" s="210"/>
    </row>
    <row r="4667" spans="6:7" x14ac:dyDescent="0.25">
      <c r="F4667" s="210"/>
      <c r="G4667" s="210"/>
    </row>
    <row r="4668" spans="6:7" x14ac:dyDescent="0.25">
      <c r="F4668" s="210"/>
      <c r="G4668" s="210"/>
    </row>
    <row r="4669" spans="6:7" x14ac:dyDescent="0.25">
      <c r="F4669" s="210"/>
      <c r="G4669" s="210"/>
    </row>
    <row r="4670" spans="6:7" x14ac:dyDescent="0.25">
      <c r="F4670" s="210"/>
      <c r="G4670" s="210"/>
    </row>
    <row r="4671" spans="6:7" x14ac:dyDescent="0.25">
      <c r="F4671" s="210"/>
      <c r="G4671" s="210"/>
    </row>
    <row r="4672" spans="6:7" x14ac:dyDescent="0.25">
      <c r="F4672" s="210"/>
      <c r="G4672" s="210"/>
    </row>
    <row r="4673" spans="6:7" x14ac:dyDescent="0.25">
      <c r="F4673" s="210"/>
      <c r="G4673" s="210"/>
    </row>
    <row r="4674" spans="6:7" x14ac:dyDescent="0.25">
      <c r="F4674" s="210"/>
      <c r="G4674" s="210"/>
    </row>
    <row r="4675" spans="6:7" x14ac:dyDescent="0.25">
      <c r="F4675" s="210"/>
      <c r="G4675" s="210"/>
    </row>
    <row r="4676" spans="6:7" x14ac:dyDescent="0.25">
      <c r="F4676" s="210"/>
      <c r="G4676" s="210"/>
    </row>
    <row r="4677" spans="6:7" x14ac:dyDescent="0.25">
      <c r="F4677" s="210"/>
      <c r="G4677" s="210"/>
    </row>
    <row r="4678" spans="6:7" x14ac:dyDescent="0.25">
      <c r="F4678" s="210"/>
      <c r="G4678" s="210"/>
    </row>
    <row r="4679" spans="6:7" x14ac:dyDescent="0.25">
      <c r="F4679" s="210"/>
      <c r="G4679" s="210"/>
    </row>
    <row r="4680" spans="6:7" x14ac:dyDescent="0.25">
      <c r="F4680" s="210"/>
      <c r="G4680" s="210"/>
    </row>
    <row r="4681" spans="6:7" x14ac:dyDescent="0.25">
      <c r="F4681" s="210"/>
      <c r="G4681" s="210"/>
    </row>
    <row r="4682" spans="6:7" x14ac:dyDescent="0.25">
      <c r="F4682" s="210"/>
      <c r="G4682" s="210"/>
    </row>
    <row r="4683" spans="6:7" x14ac:dyDescent="0.25">
      <c r="F4683" s="210"/>
      <c r="G4683" s="210"/>
    </row>
    <row r="4684" spans="6:7" x14ac:dyDescent="0.25">
      <c r="F4684" s="210"/>
      <c r="G4684" s="210"/>
    </row>
    <row r="4685" spans="6:7" x14ac:dyDescent="0.25">
      <c r="F4685" s="210"/>
      <c r="G4685" s="210"/>
    </row>
    <row r="4686" spans="6:7" x14ac:dyDescent="0.25">
      <c r="F4686" s="210"/>
      <c r="G4686" s="210"/>
    </row>
    <row r="4687" spans="6:7" x14ac:dyDescent="0.25">
      <c r="F4687" s="210"/>
      <c r="G4687" s="210"/>
    </row>
    <row r="4688" spans="6:7" x14ac:dyDescent="0.25">
      <c r="F4688" s="210"/>
      <c r="G4688" s="210"/>
    </row>
    <row r="4689" spans="6:7" x14ac:dyDescent="0.25">
      <c r="F4689" s="210"/>
      <c r="G4689" s="210"/>
    </row>
    <row r="4690" spans="6:7" x14ac:dyDescent="0.25">
      <c r="F4690" s="210"/>
      <c r="G4690" s="210"/>
    </row>
    <row r="4691" spans="6:7" x14ac:dyDescent="0.25">
      <c r="F4691" s="210"/>
      <c r="G4691" s="210"/>
    </row>
    <row r="4692" spans="6:7" x14ac:dyDescent="0.25">
      <c r="F4692" s="210"/>
      <c r="G4692" s="210"/>
    </row>
    <row r="4693" spans="6:7" x14ac:dyDescent="0.25">
      <c r="F4693" s="210"/>
      <c r="G4693" s="210"/>
    </row>
    <row r="4694" spans="6:7" x14ac:dyDescent="0.25">
      <c r="F4694" s="210"/>
      <c r="G4694" s="210"/>
    </row>
    <row r="4695" spans="6:7" x14ac:dyDescent="0.25">
      <c r="F4695" s="210"/>
      <c r="G4695" s="210"/>
    </row>
    <row r="4696" spans="6:7" x14ac:dyDescent="0.25">
      <c r="F4696" s="210"/>
      <c r="G4696" s="210"/>
    </row>
    <row r="4697" spans="6:7" x14ac:dyDescent="0.25">
      <c r="F4697" s="210"/>
      <c r="G4697" s="210"/>
    </row>
    <row r="4698" spans="6:7" x14ac:dyDescent="0.25">
      <c r="F4698" s="210"/>
      <c r="G4698" s="210"/>
    </row>
    <row r="4699" spans="6:7" x14ac:dyDescent="0.25">
      <c r="F4699" s="210"/>
      <c r="G4699" s="210"/>
    </row>
    <row r="4700" spans="6:7" x14ac:dyDescent="0.25">
      <c r="F4700" s="210"/>
      <c r="G4700" s="210"/>
    </row>
    <row r="4701" spans="6:7" x14ac:dyDescent="0.25">
      <c r="F4701" s="210"/>
      <c r="G4701" s="210"/>
    </row>
    <row r="4702" spans="6:7" x14ac:dyDescent="0.25">
      <c r="F4702" s="210"/>
      <c r="G4702" s="210"/>
    </row>
    <row r="4703" spans="6:7" x14ac:dyDescent="0.25">
      <c r="F4703" s="210"/>
      <c r="G4703" s="210"/>
    </row>
    <row r="4704" spans="6:7" x14ac:dyDescent="0.25">
      <c r="F4704" s="210"/>
      <c r="G4704" s="210"/>
    </row>
    <row r="4705" spans="6:7" x14ac:dyDescent="0.25">
      <c r="F4705" s="210"/>
      <c r="G4705" s="210"/>
    </row>
    <row r="4706" spans="6:7" x14ac:dyDescent="0.25">
      <c r="F4706" s="210"/>
      <c r="G4706" s="210"/>
    </row>
    <row r="4707" spans="6:7" x14ac:dyDescent="0.25">
      <c r="F4707" s="210"/>
      <c r="G4707" s="210"/>
    </row>
    <row r="4708" spans="6:7" x14ac:dyDescent="0.25">
      <c r="F4708" s="210"/>
      <c r="G4708" s="210"/>
    </row>
    <row r="4709" spans="6:7" x14ac:dyDescent="0.25">
      <c r="F4709" s="210"/>
      <c r="G4709" s="210"/>
    </row>
    <row r="4710" spans="6:7" x14ac:dyDescent="0.25">
      <c r="F4710" s="210"/>
      <c r="G4710" s="210"/>
    </row>
    <row r="4711" spans="6:7" x14ac:dyDescent="0.25">
      <c r="F4711" s="210"/>
      <c r="G4711" s="210"/>
    </row>
    <row r="4712" spans="6:7" x14ac:dyDescent="0.25">
      <c r="F4712" s="210"/>
      <c r="G4712" s="210"/>
    </row>
    <row r="4713" spans="6:7" x14ac:dyDescent="0.25">
      <c r="F4713" s="210"/>
      <c r="G4713" s="210"/>
    </row>
    <row r="4714" spans="6:7" x14ac:dyDescent="0.25">
      <c r="F4714" s="210"/>
      <c r="G4714" s="210"/>
    </row>
    <row r="4715" spans="6:7" x14ac:dyDescent="0.25">
      <c r="F4715" s="210"/>
      <c r="G4715" s="210"/>
    </row>
    <row r="4716" spans="6:7" x14ac:dyDescent="0.25">
      <c r="F4716" s="210"/>
      <c r="G4716" s="210"/>
    </row>
    <row r="4717" spans="6:7" x14ac:dyDescent="0.25">
      <c r="F4717" s="210"/>
      <c r="G4717" s="210"/>
    </row>
    <row r="4718" spans="6:7" x14ac:dyDescent="0.25">
      <c r="F4718" s="210"/>
      <c r="G4718" s="210"/>
    </row>
    <row r="4719" spans="6:7" x14ac:dyDescent="0.25">
      <c r="F4719" s="210"/>
      <c r="G4719" s="210"/>
    </row>
    <row r="4720" spans="6:7" x14ac:dyDescent="0.25">
      <c r="F4720" s="210"/>
      <c r="G4720" s="210"/>
    </row>
    <row r="4721" spans="6:7" x14ac:dyDescent="0.25">
      <c r="F4721" s="210"/>
      <c r="G4721" s="210"/>
    </row>
    <row r="4722" spans="6:7" x14ac:dyDescent="0.25">
      <c r="F4722" s="210"/>
      <c r="G4722" s="210"/>
    </row>
    <row r="4723" spans="6:7" x14ac:dyDescent="0.25">
      <c r="F4723" s="210"/>
      <c r="G4723" s="210"/>
    </row>
    <row r="4724" spans="6:7" x14ac:dyDescent="0.25">
      <c r="F4724" s="210"/>
      <c r="G4724" s="210"/>
    </row>
    <row r="4725" spans="6:7" x14ac:dyDescent="0.25">
      <c r="F4725" s="210"/>
      <c r="G4725" s="210"/>
    </row>
    <row r="4726" spans="6:7" x14ac:dyDescent="0.25">
      <c r="F4726" s="210"/>
      <c r="G4726" s="210"/>
    </row>
    <row r="4727" spans="6:7" x14ac:dyDescent="0.25">
      <c r="F4727" s="210"/>
      <c r="G4727" s="210"/>
    </row>
    <row r="4728" spans="6:7" x14ac:dyDescent="0.25">
      <c r="F4728" s="210"/>
      <c r="G4728" s="210"/>
    </row>
    <row r="4729" spans="6:7" x14ac:dyDescent="0.25">
      <c r="F4729" s="210"/>
      <c r="G4729" s="210"/>
    </row>
    <row r="4730" spans="6:7" x14ac:dyDescent="0.25">
      <c r="F4730" s="210"/>
      <c r="G4730" s="210"/>
    </row>
    <row r="4731" spans="6:7" x14ac:dyDescent="0.25">
      <c r="F4731" s="210"/>
      <c r="G4731" s="210"/>
    </row>
    <row r="4732" spans="6:7" x14ac:dyDescent="0.25">
      <c r="F4732" s="210"/>
      <c r="G4732" s="210"/>
    </row>
    <row r="4733" spans="6:7" x14ac:dyDescent="0.25">
      <c r="F4733" s="210"/>
      <c r="G4733" s="210"/>
    </row>
    <row r="4734" spans="6:7" x14ac:dyDescent="0.25">
      <c r="F4734" s="210"/>
      <c r="G4734" s="210"/>
    </row>
    <row r="4735" spans="6:7" x14ac:dyDescent="0.25">
      <c r="F4735" s="210"/>
      <c r="G4735" s="210"/>
    </row>
    <row r="4736" spans="6:7" x14ac:dyDescent="0.25">
      <c r="F4736" s="210"/>
      <c r="G4736" s="210"/>
    </row>
    <row r="4737" spans="6:7" x14ac:dyDescent="0.25">
      <c r="F4737" s="210"/>
      <c r="G4737" s="210"/>
    </row>
    <row r="4738" spans="6:7" x14ac:dyDescent="0.25">
      <c r="F4738" s="210"/>
      <c r="G4738" s="210"/>
    </row>
    <row r="4739" spans="6:7" x14ac:dyDescent="0.25">
      <c r="F4739" s="210"/>
      <c r="G4739" s="210"/>
    </row>
    <row r="4740" spans="6:7" x14ac:dyDescent="0.25">
      <c r="F4740" s="210"/>
      <c r="G4740" s="210"/>
    </row>
    <row r="4741" spans="6:7" x14ac:dyDescent="0.25">
      <c r="F4741" s="210"/>
      <c r="G4741" s="210"/>
    </row>
    <row r="4742" spans="6:7" x14ac:dyDescent="0.25">
      <c r="F4742" s="210"/>
      <c r="G4742" s="210"/>
    </row>
    <row r="4743" spans="6:7" x14ac:dyDescent="0.25">
      <c r="F4743" s="210"/>
      <c r="G4743" s="210"/>
    </row>
    <row r="4744" spans="6:7" x14ac:dyDescent="0.25">
      <c r="F4744" s="210"/>
      <c r="G4744" s="210"/>
    </row>
    <row r="4745" spans="6:7" x14ac:dyDescent="0.25">
      <c r="F4745" s="210"/>
      <c r="G4745" s="210"/>
    </row>
    <row r="4746" spans="6:7" x14ac:dyDescent="0.25">
      <c r="F4746" s="210"/>
      <c r="G4746" s="210"/>
    </row>
    <row r="4747" spans="6:7" x14ac:dyDescent="0.25">
      <c r="F4747" s="210"/>
      <c r="G4747" s="210"/>
    </row>
    <row r="4748" spans="6:7" x14ac:dyDescent="0.25">
      <c r="F4748" s="210"/>
      <c r="G4748" s="210"/>
    </row>
    <row r="4749" spans="6:7" x14ac:dyDescent="0.25">
      <c r="F4749" s="210"/>
      <c r="G4749" s="210"/>
    </row>
    <row r="4750" spans="6:7" x14ac:dyDescent="0.25">
      <c r="F4750" s="210"/>
      <c r="G4750" s="210"/>
    </row>
    <row r="4751" spans="6:7" x14ac:dyDescent="0.25">
      <c r="F4751" s="210"/>
      <c r="G4751" s="210"/>
    </row>
    <row r="4752" spans="6:7" x14ac:dyDescent="0.25">
      <c r="F4752" s="210"/>
      <c r="G4752" s="210"/>
    </row>
    <row r="4753" spans="6:7" x14ac:dyDescent="0.25">
      <c r="F4753" s="210"/>
      <c r="G4753" s="210"/>
    </row>
    <row r="4754" spans="6:7" x14ac:dyDescent="0.25">
      <c r="F4754" s="210"/>
      <c r="G4754" s="210"/>
    </row>
    <row r="4755" spans="6:7" x14ac:dyDescent="0.25">
      <c r="F4755" s="210"/>
      <c r="G4755" s="210"/>
    </row>
    <row r="4756" spans="6:7" x14ac:dyDescent="0.25">
      <c r="F4756" s="210"/>
      <c r="G4756" s="210"/>
    </row>
    <row r="4757" spans="6:7" x14ac:dyDescent="0.25">
      <c r="F4757" s="210"/>
      <c r="G4757" s="210"/>
    </row>
    <row r="4758" spans="6:7" x14ac:dyDescent="0.25">
      <c r="F4758" s="210"/>
      <c r="G4758" s="210"/>
    </row>
    <row r="4759" spans="6:7" x14ac:dyDescent="0.25">
      <c r="F4759" s="210"/>
      <c r="G4759" s="210"/>
    </row>
    <row r="4760" spans="6:7" x14ac:dyDescent="0.25">
      <c r="F4760" s="210"/>
      <c r="G4760" s="210"/>
    </row>
    <row r="4761" spans="6:7" x14ac:dyDescent="0.25">
      <c r="F4761" s="210"/>
      <c r="G4761" s="210"/>
    </row>
    <row r="4762" spans="6:7" x14ac:dyDescent="0.25">
      <c r="F4762" s="210"/>
      <c r="G4762" s="210"/>
    </row>
    <row r="4763" spans="6:7" x14ac:dyDescent="0.25">
      <c r="F4763" s="210"/>
      <c r="G4763" s="210"/>
    </row>
    <row r="4764" spans="6:7" x14ac:dyDescent="0.25">
      <c r="F4764" s="210"/>
      <c r="G4764" s="210"/>
    </row>
    <row r="4765" spans="6:7" x14ac:dyDescent="0.25">
      <c r="F4765" s="210"/>
      <c r="G4765" s="210"/>
    </row>
    <row r="4766" spans="6:7" x14ac:dyDescent="0.25">
      <c r="F4766" s="210"/>
      <c r="G4766" s="210"/>
    </row>
    <row r="4767" spans="6:7" x14ac:dyDescent="0.25">
      <c r="F4767" s="210"/>
      <c r="G4767" s="210"/>
    </row>
    <row r="4768" spans="6:7" x14ac:dyDescent="0.25">
      <c r="F4768" s="210"/>
      <c r="G4768" s="210"/>
    </row>
    <row r="4769" spans="6:7" x14ac:dyDescent="0.25">
      <c r="F4769" s="210"/>
      <c r="G4769" s="210"/>
    </row>
    <row r="4770" spans="6:7" x14ac:dyDescent="0.25">
      <c r="F4770" s="210"/>
      <c r="G4770" s="210"/>
    </row>
    <row r="4771" spans="6:7" x14ac:dyDescent="0.25">
      <c r="F4771" s="210"/>
      <c r="G4771" s="210"/>
    </row>
    <row r="4772" spans="6:7" x14ac:dyDescent="0.25">
      <c r="F4772" s="210"/>
      <c r="G4772" s="210"/>
    </row>
    <row r="4773" spans="6:7" x14ac:dyDescent="0.25">
      <c r="F4773" s="210"/>
      <c r="G4773" s="210"/>
    </row>
    <row r="4774" spans="6:7" x14ac:dyDescent="0.25">
      <c r="F4774" s="210"/>
      <c r="G4774" s="210"/>
    </row>
    <row r="4775" spans="6:7" x14ac:dyDescent="0.25">
      <c r="F4775" s="210"/>
      <c r="G4775" s="210"/>
    </row>
    <row r="4776" spans="6:7" x14ac:dyDescent="0.25">
      <c r="F4776" s="210"/>
      <c r="G4776" s="210"/>
    </row>
    <row r="4777" spans="6:7" x14ac:dyDescent="0.25">
      <c r="F4777" s="210"/>
      <c r="G4777" s="210"/>
    </row>
    <row r="4778" spans="6:7" x14ac:dyDescent="0.25">
      <c r="F4778" s="210"/>
      <c r="G4778" s="210"/>
    </row>
    <row r="4779" spans="6:7" x14ac:dyDescent="0.25">
      <c r="F4779" s="210"/>
      <c r="G4779" s="210"/>
    </row>
    <row r="4780" spans="6:7" x14ac:dyDescent="0.25">
      <c r="F4780" s="210"/>
      <c r="G4780" s="210"/>
    </row>
    <row r="4781" spans="6:7" x14ac:dyDescent="0.25">
      <c r="F4781" s="210"/>
      <c r="G4781" s="210"/>
    </row>
    <row r="4782" spans="6:7" x14ac:dyDescent="0.25">
      <c r="F4782" s="210"/>
      <c r="G4782" s="210"/>
    </row>
    <row r="4783" spans="6:7" x14ac:dyDescent="0.25">
      <c r="F4783" s="210"/>
      <c r="G4783" s="210"/>
    </row>
    <row r="4784" spans="6:7" x14ac:dyDescent="0.25">
      <c r="F4784" s="210"/>
      <c r="G4784" s="210"/>
    </row>
    <row r="4785" spans="6:7" x14ac:dyDescent="0.25">
      <c r="F4785" s="210"/>
      <c r="G4785" s="210"/>
    </row>
    <row r="4786" spans="6:7" x14ac:dyDescent="0.25">
      <c r="F4786" s="210"/>
      <c r="G4786" s="210"/>
    </row>
    <row r="4787" spans="6:7" x14ac:dyDescent="0.25">
      <c r="F4787" s="210"/>
      <c r="G4787" s="210"/>
    </row>
    <row r="4788" spans="6:7" x14ac:dyDescent="0.25">
      <c r="F4788" s="210"/>
      <c r="G4788" s="210"/>
    </row>
    <row r="4789" spans="6:7" x14ac:dyDescent="0.25">
      <c r="F4789" s="210"/>
      <c r="G4789" s="210"/>
    </row>
    <row r="4790" spans="6:7" x14ac:dyDescent="0.25">
      <c r="F4790" s="210"/>
      <c r="G4790" s="210"/>
    </row>
    <row r="4791" spans="6:7" x14ac:dyDescent="0.25">
      <c r="F4791" s="210"/>
      <c r="G4791" s="210"/>
    </row>
    <row r="4792" spans="6:7" x14ac:dyDescent="0.25">
      <c r="F4792" s="210"/>
      <c r="G4792" s="210"/>
    </row>
    <row r="4793" spans="6:7" x14ac:dyDescent="0.25">
      <c r="F4793" s="210"/>
      <c r="G4793" s="210"/>
    </row>
    <row r="4794" spans="6:7" x14ac:dyDescent="0.25">
      <c r="F4794" s="210"/>
      <c r="G4794" s="210"/>
    </row>
    <row r="4795" spans="6:7" x14ac:dyDescent="0.25">
      <c r="F4795" s="210"/>
      <c r="G4795" s="210"/>
    </row>
    <row r="4796" spans="6:7" x14ac:dyDescent="0.25">
      <c r="F4796" s="210"/>
      <c r="G4796" s="210"/>
    </row>
    <row r="4797" spans="6:7" x14ac:dyDescent="0.25">
      <c r="F4797" s="210"/>
      <c r="G4797" s="210"/>
    </row>
    <row r="4798" spans="6:7" x14ac:dyDescent="0.25">
      <c r="F4798" s="210"/>
      <c r="G4798" s="210"/>
    </row>
    <row r="4799" spans="6:7" x14ac:dyDescent="0.25">
      <c r="F4799" s="210"/>
      <c r="G4799" s="210"/>
    </row>
    <row r="4800" spans="6:7" x14ac:dyDescent="0.25">
      <c r="F4800" s="210"/>
      <c r="G4800" s="210"/>
    </row>
    <row r="4801" spans="6:7" x14ac:dyDescent="0.25">
      <c r="F4801" s="210"/>
      <c r="G4801" s="210"/>
    </row>
    <row r="4802" spans="6:7" x14ac:dyDescent="0.25">
      <c r="F4802" s="210"/>
      <c r="G4802" s="210"/>
    </row>
    <row r="4803" spans="6:7" x14ac:dyDescent="0.25">
      <c r="F4803" s="210"/>
      <c r="G4803" s="210"/>
    </row>
    <row r="4804" spans="6:7" x14ac:dyDescent="0.25">
      <c r="F4804" s="210"/>
      <c r="G4804" s="210"/>
    </row>
    <row r="4805" spans="6:7" x14ac:dyDescent="0.25">
      <c r="F4805" s="210"/>
      <c r="G4805" s="210"/>
    </row>
    <row r="4806" spans="6:7" x14ac:dyDescent="0.25">
      <c r="F4806" s="210"/>
      <c r="G4806" s="210"/>
    </row>
    <row r="4807" spans="6:7" x14ac:dyDescent="0.25">
      <c r="F4807" s="210"/>
      <c r="G4807" s="210"/>
    </row>
    <row r="4808" spans="6:7" x14ac:dyDescent="0.25">
      <c r="F4808" s="210"/>
      <c r="G4808" s="210"/>
    </row>
    <row r="4809" spans="6:7" x14ac:dyDescent="0.25">
      <c r="F4809" s="210"/>
      <c r="G4809" s="210"/>
    </row>
    <row r="4810" spans="6:7" x14ac:dyDescent="0.25">
      <c r="F4810" s="210"/>
      <c r="G4810" s="210"/>
    </row>
    <row r="4811" spans="6:7" x14ac:dyDescent="0.25">
      <c r="F4811" s="210"/>
      <c r="G4811" s="210"/>
    </row>
    <row r="4812" spans="6:7" x14ac:dyDescent="0.25">
      <c r="F4812" s="210"/>
      <c r="G4812" s="210"/>
    </row>
    <row r="4813" spans="6:7" x14ac:dyDescent="0.25">
      <c r="F4813" s="210"/>
      <c r="G4813" s="210"/>
    </row>
    <row r="4814" spans="6:7" x14ac:dyDescent="0.25">
      <c r="F4814" s="210"/>
      <c r="G4814" s="210"/>
    </row>
    <row r="4815" spans="6:7" x14ac:dyDescent="0.25">
      <c r="F4815" s="210"/>
      <c r="G4815" s="210"/>
    </row>
    <row r="4816" spans="6:7" x14ac:dyDescent="0.25">
      <c r="F4816" s="210"/>
      <c r="G4816" s="210"/>
    </row>
    <row r="4817" spans="6:7" x14ac:dyDescent="0.25">
      <c r="F4817" s="210"/>
      <c r="G4817" s="210"/>
    </row>
    <row r="4818" spans="6:7" x14ac:dyDescent="0.25">
      <c r="F4818" s="210"/>
      <c r="G4818" s="210"/>
    </row>
    <row r="4819" spans="6:7" x14ac:dyDescent="0.25">
      <c r="F4819" s="210"/>
      <c r="G4819" s="210"/>
    </row>
    <row r="4820" spans="6:7" x14ac:dyDescent="0.25">
      <c r="F4820" s="210"/>
      <c r="G4820" s="210"/>
    </row>
    <row r="4821" spans="6:7" x14ac:dyDescent="0.25">
      <c r="F4821" s="210"/>
      <c r="G4821" s="210"/>
    </row>
    <row r="4822" spans="6:7" x14ac:dyDescent="0.25">
      <c r="F4822" s="210"/>
      <c r="G4822" s="210"/>
    </row>
    <row r="4823" spans="6:7" x14ac:dyDescent="0.25">
      <c r="F4823" s="210"/>
      <c r="G4823" s="210"/>
    </row>
    <row r="4824" spans="6:7" x14ac:dyDescent="0.25">
      <c r="F4824" s="210"/>
      <c r="G4824" s="210"/>
    </row>
    <row r="4825" spans="6:7" x14ac:dyDescent="0.25">
      <c r="F4825" s="210"/>
      <c r="G4825" s="210"/>
    </row>
    <row r="4826" spans="6:7" x14ac:dyDescent="0.25">
      <c r="F4826" s="210"/>
      <c r="G4826" s="210"/>
    </row>
    <row r="4827" spans="6:7" x14ac:dyDescent="0.25">
      <c r="F4827" s="210"/>
      <c r="G4827" s="210"/>
    </row>
    <row r="4828" spans="6:7" x14ac:dyDescent="0.25">
      <c r="F4828" s="210"/>
      <c r="G4828" s="210"/>
    </row>
    <row r="4829" spans="6:7" x14ac:dyDescent="0.25">
      <c r="F4829" s="210"/>
      <c r="G4829" s="210"/>
    </row>
    <row r="4830" spans="6:7" x14ac:dyDescent="0.25">
      <c r="F4830" s="210"/>
      <c r="G4830" s="210"/>
    </row>
    <row r="4831" spans="6:7" x14ac:dyDescent="0.25">
      <c r="F4831" s="210"/>
      <c r="G4831" s="210"/>
    </row>
    <row r="4832" spans="6:7" x14ac:dyDescent="0.25">
      <c r="F4832" s="210"/>
      <c r="G4832" s="210"/>
    </row>
    <row r="4833" spans="6:7" x14ac:dyDescent="0.25">
      <c r="F4833" s="210"/>
      <c r="G4833" s="210"/>
    </row>
    <row r="4834" spans="6:7" x14ac:dyDescent="0.25">
      <c r="F4834" s="210"/>
      <c r="G4834" s="210"/>
    </row>
    <row r="4835" spans="6:7" x14ac:dyDescent="0.25">
      <c r="F4835" s="210"/>
      <c r="G4835" s="210"/>
    </row>
    <row r="4836" spans="6:7" x14ac:dyDescent="0.25">
      <c r="F4836" s="210"/>
      <c r="G4836" s="210"/>
    </row>
    <row r="4837" spans="6:7" x14ac:dyDescent="0.25">
      <c r="F4837" s="210"/>
      <c r="G4837" s="210"/>
    </row>
    <row r="4838" spans="6:7" x14ac:dyDescent="0.25">
      <c r="F4838" s="210"/>
      <c r="G4838" s="210"/>
    </row>
    <row r="4839" spans="6:7" x14ac:dyDescent="0.25">
      <c r="F4839" s="210"/>
      <c r="G4839" s="210"/>
    </row>
    <row r="4840" spans="6:7" x14ac:dyDescent="0.25">
      <c r="F4840" s="210"/>
      <c r="G4840" s="210"/>
    </row>
    <row r="4841" spans="6:7" x14ac:dyDescent="0.25">
      <c r="F4841" s="210"/>
      <c r="G4841" s="210"/>
    </row>
    <row r="4842" spans="6:7" x14ac:dyDescent="0.25">
      <c r="F4842" s="210"/>
      <c r="G4842" s="210"/>
    </row>
    <row r="4843" spans="6:7" x14ac:dyDescent="0.25">
      <c r="F4843" s="210"/>
      <c r="G4843" s="210"/>
    </row>
    <row r="4844" spans="6:7" x14ac:dyDescent="0.25">
      <c r="F4844" s="210"/>
      <c r="G4844" s="210"/>
    </row>
    <row r="4845" spans="6:7" x14ac:dyDescent="0.25">
      <c r="F4845" s="210"/>
      <c r="G4845" s="210"/>
    </row>
    <row r="4846" spans="6:7" x14ac:dyDescent="0.25">
      <c r="F4846" s="210"/>
      <c r="G4846" s="210"/>
    </row>
    <row r="4847" spans="6:7" x14ac:dyDescent="0.25">
      <c r="F4847" s="210"/>
      <c r="G4847" s="210"/>
    </row>
    <row r="4848" spans="6:7" x14ac:dyDescent="0.25">
      <c r="F4848" s="210"/>
      <c r="G4848" s="210"/>
    </row>
    <row r="4849" spans="6:7" x14ac:dyDescent="0.25">
      <c r="F4849" s="210"/>
      <c r="G4849" s="210"/>
    </row>
    <row r="4850" spans="6:7" x14ac:dyDescent="0.25">
      <c r="F4850" s="210"/>
      <c r="G4850" s="210"/>
    </row>
    <row r="4851" spans="6:7" x14ac:dyDescent="0.25">
      <c r="F4851" s="210"/>
      <c r="G4851" s="210"/>
    </row>
    <row r="4852" spans="6:7" x14ac:dyDescent="0.25">
      <c r="F4852" s="210"/>
      <c r="G4852" s="210"/>
    </row>
    <row r="4853" spans="6:7" x14ac:dyDescent="0.25">
      <c r="F4853" s="210"/>
      <c r="G4853" s="210"/>
    </row>
    <row r="4854" spans="6:7" x14ac:dyDescent="0.25">
      <c r="F4854" s="210"/>
      <c r="G4854" s="210"/>
    </row>
    <row r="4855" spans="6:7" x14ac:dyDescent="0.25">
      <c r="F4855" s="210"/>
      <c r="G4855" s="210"/>
    </row>
    <row r="4856" spans="6:7" x14ac:dyDescent="0.25">
      <c r="F4856" s="210"/>
      <c r="G4856" s="210"/>
    </row>
    <row r="4857" spans="6:7" x14ac:dyDescent="0.25">
      <c r="F4857" s="210"/>
      <c r="G4857" s="210"/>
    </row>
    <row r="4858" spans="6:7" x14ac:dyDescent="0.25">
      <c r="F4858" s="210"/>
      <c r="G4858" s="210"/>
    </row>
    <row r="4859" spans="6:7" x14ac:dyDescent="0.25">
      <c r="F4859" s="210"/>
      <c r="G4859" s="210"/>
    </row>
    <row r="4860" spans="6:7" x14ac:dyDescent="0.25">
      <c r="F4860" s="210"/>
      <c r="G4860" s="210"/>
    </row>
    <row r="4861" spans="6:7" x14ac:dyDescent="0.25">
      <c r="F4861" s="210"/>
      <c r="G4861" s="210"/>
    </row>
    <row r="4862" spans="6:7" x14ac:dyDescent="0.25">
      <c r="F4862" s="210"/>
      <c r="G4862" s="210"/>
    </row>
    <row r="4863" spans="6:7" x14ac:dyDescent="0.25">
      <c r="F4863" s="210"/>
      <c r="G4863" s="210"/>
    </row>
    <row r="4864" spans="6:7" x14ac:dyDescent="0.25">
      <c r="F4864" s="210"/>
      <c r="G4864" s="210"/>
    </row>
    <row r="4865" spans="6:7" x14ac:dyDescent="0.25">
      <c r="F4865" s="210"/>
      <c r="G4865" s="210"/>
    </row>
    <row r="4866" spans="6:7" x14ac:dyDescent="0.25">
      <c r="F4866" s="210"/>
      <c r="G4866" s="210"/>
    </row>
    <row r="4867" spans="6:7" x14ac:dyDescent="0.25">
      <c r="F4867" s="210"/>
      <c r="G4867" s="210"/>
    </row>
    <row r="4868" spans="6:7" x14ac:dyDescent="0.25">
      <c r="F4868" s="210"/>
      <c r="G4868" s="210"/>
    </row>
    <row r="4869" spans="6:7" x14ac:dyDescent="0.25">
      <c r="F4869" s="210"/>
      <c r="G4869" s="210"/>
    </row>
    <row r="4870" spans="6:7" x14ac:dyDescent="0.25">
      <c r="F4870" s="210"/>
      <c r="G4870" s="210"/>
    </row>
    <row r="4871" spans="6:7" x14ac:dyDescent="0.25">
      <c r="F4871" s="210"/>
      <c r="G4871" s="210"/>
    </row>
    <row r="4872" spans="6:7" x14ac:dyDescent="0.25">
      <c r="F4872" s="210"/>
      <c r="G4872" s="210"/>
    </row>
    <row r="4873" spans="6:7" x14ac:dyDescent="0.25">
      <c r="F4873" s="210"/>
      <c r="G4873" s="210"/>
    </row>
    <row r="4874" spans="6:7" x14ac:dyDescent="0.25">
      <c r="F4874" s="210"/>
      <c r="G4874" s="210"/>
    </row>
    <row r="4875" spans="6:7" x14ac:dyDescent="0.25">
      <c r="F4875" s="210"/>
      <c r="G4875" s="210"/>
    </row>
    <row r="4876" spans="6:7" x14ac:dyDescent="0.25">
      <c r="F4876" s="210"/>
      <c r="G4876" s="210"/>
    </row>
    <row r="4877" spans="6:7" x14ac:dyDescent="0.25">
      <c r="F4877" s="210"/>
      <c r="G4877" s="210"/>
    </row>
    <row r="4878" spans="6:7" x14ac:dyDescent="0.25">
      <c r="F4878" s="210"/>
      <c r="G4878" s="210"/>
    </row>
    <row r="4879" spans="6:7" x14ac:dyDescent="0.25">
      <c r="F4879" s="210"/>
      <c r="G4879" s="210"/>
    </row>
    <row r="4880" spans="6:7" x14ac:dyDescent="0.25">
      <c r="F4880" s="210"/>
      <c r="G4880" s="210"/>
    </row>
    <row r="4881" spans="6:7" x14ac:dyDescent="0.25">
      <c r="F4881" s="210"/>
      <c r="G4881" s="210"/>
    </row>
    <row r="4882" spans="6:7" x14ac:dyDescent="0.25">
      <c r="F4882" s="210"/>
      <c r="G4882" s="210"/>
    </row>
    <row r="4883" spans="6:7" x14ac:dyDescent="0.25">
      <c r="F4883" s="210"/>
      <c r="G4883" s="210"/>
    </row>
    <row r="4884" spans="6:7" x14ac:dyDescent="0.25">
      <c r="F4884" s="210"/>
      <c r="G4884" s="210"/>
    </row>
    <row r="4885" spans="6:7" x14ac:dyDescent="0.25">
      <c r="F4885" s="210"/>
      <c r="G4885" s="210"/>
    </row>
    <row r="4886" spans="6:7" x14ac:dyDescent="0.25">
      <c r="F4886" s="210"/>
      <c r="G4886" s="210"/>
    </row>
    <row r="4887" spans="6:7" x14ac:dyDescent="0.25">
      <c r="F4887" s="210"/>
      <c r="G4887" s="210"/>
    </row>
    <row r="4888" spans="6:7" x14ac:dyDescent="0.25">
      <c r="F4888" s="210"/>
      <c r="G4888" s="210"/>
    </row>
    <row r="4889" spans="6:7" x14ac:dyDescent="0.25">
      <c r="F4889" s="210"/>
      <c r="G4889" s="210"/>
    </row>
    <row r="4890" spans="6:7" x14ac:dyDescent="0.25">
      <c r="F4890" s="210"/>
      <c r="G4890" s="210"/>
    </row>
    <row r="4891" spans="6:7" x14ac:dyDescent="0.25">
      <c r="F4891" s="210"/>
      <c r="G4891" s="210"/>
    </row>
    <row r="4892" spans="6:7" x14ac:dyDescent="0.25">
      <c r="F4892" s="210"/>
      <c r="G4892" s="210"/>
    </row>
    <row r="4893" spans="6:7" x14ac:dyDescent="0.25">
      <c r="F4893" s="210"/>
      <c r="G4893" s="210"/>
    </row>
    <row r="4894" spans="6:7" x14ac:dyDescent="0.25">
      <c r="F4894" s="210"/>
      <c r="G4894" s="210"/>
    </row>
    <row r="4895" spans="6:7" x14ac:dyDescent="0.25">
      <c r="F4895" s="210"/>
      <c r="G4895" s="210"/>
    </row>
    <row r="4896" spans="6:7" x14ac:dyDescent="0.25">
      <c r="F4896" s="210"/>
      <c r="G4896" s="210"/>
    </row>
    <row r="4897" spans="6:7" x14ac:dyDescent="0.25">
      <c r="F4897" s="210"/>
      <c r="G4897" s="210"/>
    </row>
    <row r="4898" spans="6:7" x14ac:dyDescent="0.25">
      <c r="F4898" s="210"/>
      <c r="G4898" s="210"/>
    </row>
    <row r="4899" spans="6:7" x14ac:dyDescent="0.25">
      <c r="F4899" s="210"/>
      <c r="G4899" s="210"/>
    </row>
    <row r="4900" spans="6:7" x14ac:dyDescent="0.25">
      <c r="F4900" s="210"/>
      <c r="G4900" s="210"/>
    </row>
    <row r="4901" spans="6:7" x14ac:dyDescent="0.25">
      <c r="F4901" s="210"/>
      <c r="G4901" s="210"/>
    </row>
    <row r="4902" spans="6:7" x14ac:dyDescent="0.25">
      <c r="F4902" s="210"/>
      <c r="G4902" s="210"/>
    </row>
    <row r="4903" spans="6:7" x14ac:dyDescent="0.25">
      <c r="F4903" s="210"/>
      <c r="G4903" s="210"/>
    </row>
    <row r="4904" spans="6:7" x14ac:dyDescent="0.25">
      <c r="F4904" s="210"/>
      <c r="G4904" s="210"/>
    </row>
    <row r="4905" spans="6:7" x14ac:dyDescent="0.25">
      <c r="F4905" s="210"/>
      <c r="G4905" s="210"/>
    </row>
    <row r="4906" spans="6:7" x14ac:dyDescent="0.25">
      <c r="F4906" s="210"/>
      <c r="G4906" s="210"/>
    </row>
    <row r="4907" spans="6:7" x14ac:dyDescent="0.25">
      <c r="F4907" s="210"/>
      <c r="G4907" s="210"/>
    </row>
    <row r="4908" spans="6:7" x14ac:dyDescent="0.25">
      <c r="F4908" s="210"/>
      <c r="G4908" s="210"/>
    </row>
    <row r="4909" spans="6:7" x14ac:dyDescent="0.25">
      <c r="F4909" s="210"/>
      <c r="G4909" s="210"/>
    </row>
    <row r="4910" spans="6:7" x14ac:dyDescent="0.25">
      <c r="F4910" s="210"/>
      <c r="G4910" s="210"/>
    </row>
    <row r="4911" spans="6:7" x14ac:dyDescent="0.25">
      <c r="F4911" s="210"/>
      <c r="G4911" s="210"/>
    </row>
    <row r="4912" spans="6:7" x14ac:dyDescent="0.25">
      <c r="F4912" s="210"/>
      <c r="G4912" s="210"/>
    </row>
    <row r="4913" spans="6:7" x14ac:dyDescent="0.25">
      <c r="F4913" s="210"/>
      <c r="G4913" s="210"/>
    </row>
    <row r="4914" spans="6:7" x14ac:dyDescent="0.25">
      <c r="F4914" s="210"/>
      <c r="G4914" s="210"/>
    </row>
    <row r="4915" spans="6:7" x14ac:dyDescent="0.25">
      <c r="F4915" s="210"/>
      <c r="G4915" s="210"/>
    </row>
    <row r="4916" spans="6:7" x14ac:dyDescent="0.25">
      <c r="F4916" s="210"/>
      <c r="G4916" s="210"/>
    </row>
    <row r="4917" spans="6:7" x14ac:dyDescent="0.25">
      <c r="F4917" s="210"/>
      <c r="G4917" s="210"/>
    </row>
    <row r="4918" spans="6:7" x14ac:dyDescent="0.25">
      <c r="F4918" s="210"/>
      <c r="G4918" s="210"/>
    </row>
    <row r="4919" spans="6:7" x14ac:dyDescent="0.25">
      <c r="F4919" s="210"/>
      <c r="G4919" s="210"/>
    </row>
    <row r="4920" spans="6:7" x14ac:dyDescent="0.25">
      <c r="F4920" s="210"/>
      <c r="G4920" s="210"/>
    </row>
    <row r="4921" spans="6:7" x14ac:dyDescent="0.25">
      <c r="F4921" s="210"/>
      <c r="G4921" s="210"/>
    </row>
    <row r="4922" spans="6:7" x14ac:dyDescent="0.25">
      <c r="F4922" s="210"/>
      <c r="G4922" s="210"/>
    </row>
    <row r="4923" spans="6:7" x14ac:dyDescent="0.25">
      <c r="F4923" s="210"/>
      <c r="G4923" s="210"/>
    </row>
    <row r="4924" spans="6:7" x14ac:dyDescent="0.25">
      <c r="F4924" s="210"/>
      <c r="G4924" s="210"/>
    </row>
    <row r="4925" spans="6:7" x14ac:dyDescent="0.25">
      <c r="F4925" s="210"/>
      <c r="G4925" s="210"/>
    </row>
    <row r="4926" spans="6:7" x14ac:dyDescent="0.25">
      <c r="F4926" s="210"/>
      <c r="G4926" s="210"/>
    </row>
    <row r="4927" spans="6:7" x14ac:dyDescent="0.25">
      <c r="F4927" s="210"/>
      <c r="G4927" s="210"/>
    </row>
    <row r="4928" spans="6:7" x14ac:dyDescent="0.25">
      <c r="F4928" s="210"/>
      <c r="G4928" s="210"/>
    </row>
    <row r="4929" spans="6:7" x14ac:dyDescent="0.25">
      <c r="F4929" s="210"/>
      <c r="G4929" s="210"/>
    </row>
    <row r="4930" spans="6:7" x14ac:dyDescent="0.25">
      <c r="F4930" s="210"/>
      <c r="G4930" s="210"/>
    </row>
    <row r="4931" spans="6:7" x14ac:dyDescent="0.25">
      <c r="F4931" s="210"/>
      <c r="G4931" s="210"/>
    </row>
    <row r="4932" spans="6:7" x14ac:dyDescent="0.25">
      <c r="F4932" s="210"/>
      <c r="G4932" s="210"/>
    </row>
    <row r="4933" spans="6:7" x14ac:dyDescent="0.25">
      <c r="F4933" s="210"/>
      <c r="G4933" s="210"/>
    </row>
    <row r="4934" spans="6:7" x14ac:dyDescent="0.25">
      <c r="F4934" s="210"/>
      <c r="G4934" s="210"/>
    </row>
    <row r="4935" spans="6:7" x14ac:dyDescent="0.25">
      <c r="F4935" s="210"/>
      <c r="G4935" s="210"/>
    </row>
    <row r="4936" spans="6:7" x14ac:dyDescent="0.25">
      <c r="F4936" s="210"/>
      <c r="G4936" s="210"/>
    </row>
    <row r="4937" spans="6:7" x14ac:dyDescent="0.25">
      <c r="F4937" s="210"/>
      <c r="G4937" s="210"/>
    </row>
    <row r="4938" spans="6:7" x14ac:dyDescent="0.25">
      <c r="F4938" s="210"/>
      <c r="G4938" s="210"/>
    </row>
    <row r="4939" spans="6:7" x14ac:dyDescent="0.25">
      <c r="F4939" s="210"/>
      <c r="G4939" s="210"/>
    </row>
    <row r="4940" spans="6:7" x14ac:dyDescent="0.25">
      <c r="F4940" s="210"/>
      <c r="G4940" s="210"/>
    </row>
    <row r="4941" spans="6:7" x14ac:dyDescent="0.25">
      <c r="F4941" s="210"/>
      <c r="G4941" s="210"/>
    </row>
    <row r="4942" spans="6:7" x14ac:dyDescent="0.25">
      <c r="F4942" s="210"/>
      <c r="G4942" s="210"/>
    </row>
    <row r="4943" spans="6:7" x14ac:dyDescent="0.25">
      <c r="F4943" s="210"/>
      <c r="G4943" s="210"/>
    </row>
    <row r="4944" spans="6:7" x14ac:dyDescent="0.25">
      <c r="F4944" s="210"/>
      <c r="G4944" s="210"/>
    </row>
    <row r="4945" spans="6:7" x14ac:dyDescent="0.25">
      <c r="F4945" s="210"/>
      <c r="G4945" s="210"/>
    </row>
    <row r="4946" spans="6:7" x14ac:dyDescent="0.25">
      <c r="F4946" s="210"/>
      <c r="G4946" s="210"/>
    </row>
    <row r="4947" spans="6:7" x14ac:dyDescent="0.25">
      <c r="F4947" s="210"/>
      <c r="G4947" s="210"/>
    </row>
    <row r="4948" spans="6:7" x14ac:dyDescent="0.25">
      <c r="F4948" s="210"/>
      <c r="G4948" s="210"/>
    </row>
    <row r="4949" spans="6:7" x14ac:dyDescent="0.25">
      <c r="F4949" s="210"/>
      <c r="G4949" s="210"/>
    </row>
    <row r="4950" spans="6:7" x14ac:dyDescent="0.25">
      <c r="F4950" s="210"/>
      <c r="G4950" s="210"/>
    </row>
    <row r="4951" spans="6:7" x14ac:dyDescent="0.25">
      <c r="F4951" s="210"/>
      <c r="G4951" s="210"/>
    </row>
    <row r="4952" spans="6:7" x14ac:dyDescent="0.25">
      <c r="F4952" s="210"/>
      <c r="G4952" s="210"/>
    </row>
    <row r="4953" spans="6:7" x14ac:dyDescent="0.25">
      <c r="F4953" s="210"/>
      <c r="G4953" s="210"/>
    </row>
    <row r="4954" spans="6:7" x14ac:dyDescent="0.25">
      <c r="F4954" s="210"/>
      <c r="G4954" s="210"/>
    </row>
    <row r="4955" spans="6:7" x14ac:dyDescent="0.25">
      <c r="F4955" s="210"/>
      <c r="G4955" s="210"/>
    </row>
    <row r="4956" spans="6:7" x14ac:dyDescent="0.25">
      <c r="F4956" s="210"/>
      <c r="G4956" s="210"/>
    </row>
    <row r="4957" spans="6:7" x14ac:dyDescent="0.25">
      <c r="F4957" s="210"/>
      <c r="G4957" s="210"/>
    </row>
    <row r="4958" spans="6:7" x14ac:dyDescent="0.25">
      <c r="F4958" s="210"/>
      <c r="G4958" s="210"/>
    </row>
    <row r="4959" spans="6:7" x14ac:dyDescent="0.25">
      <c r="F4959" s="210"/>
      <c r="G4959" s="210"/>
    </row>
    <row r="4960" spans="6:7" x14ac:dyDescent="0.25">
      <c r="F4960" s="210"/>
      <c r="G4960" s="210"/>
    </row>
    <row r="4961" spans="6:7" x14ac:dyDescent="0.25">
      <c r="F4961" s="210"/>
      <c r="G4961" s="210"/>
    </row>
    <row r="4962" spans="6:7" x14ac:dyDescent="0.25">
      <c r="F4962" s="210"/>
      <c r="G4962" s="210"/>
    </row>
    <row r="4963" spans="6:7" x14ac:dyDescent="0.25">
      <c r="F4963" s="210"/>
      <c r="G4963" s="210"/>
    </row>
    <row r="4964" spans="6:7" x14ac:dyDescent="0.25">
      <c r="F4964" s="210"/>
      <c r="G4964" s="210"/>
    </row>
    <row r="4965" spans="6:7" x14ac:dyDescent="0.25">
      <c r="F4965" s="210"/>
      <c r="G4965" s="210"/>
    </row>
    <row r="4966" spans="6:7" x14ac:dyDescent="0.25">
      <c r="F4966" s="210"/>
      <c r="G4966" s="210"/>
    </row>
    <row r="4967" spans="6:7" x14ac:dyDescent="0.25">
      <c r="F4967" s="210"/>
      <c r="G4967" s="210"/>
    </row>
    <row r="4968" spans="6:7" x14ac:dyDescent="0.25">
      <c r="F4968" s="210"/>
      <c r="G4968" s="210"/>
    </row>
    <row r="4969" spans="6:7" x14ac:dyDescent="0.25">
      <c r="F4969" s="210"/>
      <c r="G4969" s="210"/>
    </row>
    <row r="4970" spans="6:7" x14ac:dyDescent="0.25">
      <c r="F4970" s="210"/>
      <c r="G4970" s="210"/>
    </row>
    <row r="4971" spans="6:7" x14ac:dyDescent="0.25">
      <c r="F4971" s="210"/>
      <c r="G4971" s="210"/>
    </row>
    <row r="4972" spans="6:7" x14ac:dyDescent="0.25">
      <c r="F4972" s="210"/>
      <c r="G4972" s="210"/>
    </row>
    <row r="4973" spans="6:7" x14ac:dyDescent="0.25">
      <c r="F4973" s="210"/>
      <c r="G4973" s="210"/>
    </row>
    <row r="4974" spans="6:7" x14ac:dyDescent="0.25">
      <c r="F4974" s="210"/>
      <c r="G4974" s="210"/>
    </row>
    <row r="4975" spans="6:7" x14ac:dyDescent="0.25">
      <c r="F4975" s="210"/>
      <c r="G4975" s="210"/>
    </row>
    <row r="4976" spans="6:7" x14ac:dyDescent="0.25">
      <c r="F4976" s="210"/>
      <c r="G4976" s="210"/>
    </row>
    <row r="4977" spans="6:7" x14ac:dyDescent="0.25">
      <c r="F4977" s="210"/>
      <c r="G4977" s="210"/>
    </row>
    <row r="4978" spans="6:7" x14ac:dyDescent="0.25">
      <c r="F4978" s="210"/>
      <c r="G4978" s="210"/>
    </row>
    <row r="4979" spans="6:7" x14ac:dyDescent="0.25">
      <c r="F4979" s="210"/>
      <c r="G4979" s="210"/>
    </row>
    <row r="4980" spans="6:7" x14ac:dyDescent="0.25">
      <c r="F4980" s="210"/>
      <c r="G4980" s="210"/>
    </row>
    <row r="4981" spans="6:7" x14ac:dyDescent="0.25">
      <c r="F4981" s="210"/>
      <c r="G4981" s="210"/>
    </row>
    <row r="4982" spans="6:7" x14ac:dyDescent="0.25">
      <c r="F4982" s="210"/>
      <c r="G4982" s="210"/>
    </row>
    <row r="4983" spans="6:7" x14ac:dyDescent="0.25">
      <c r="F4983" s="210"/>
      <c r="G4983" s="210"/>
    </row>
    <row r="4984" spans="6:7" x14ac:dyDescent="0.25">
      <c r="F4984" s="210"/>
      <c r="G4984" s="210"/>
    </row>
    <row r="4985" spans="6:7" x14ac:dyDescent="0.25">
      <c r="F4985" s="210"/>
      <c r="G4985" s="210"/>
    </row>
    <row r="4986" spans="6:7" x14ac:dyDescent="0.25">
      <c r="F4986" s="210"/>
      <c r="G4986" s="210"/>
    </row>
    <row r="4987" spans="6:7" x14ac:dyDescent="0.25">
      <c r="F4987" s="210"/>
      <c r="G4987" s="210"/>
    </row>
    <row r="4988" spans="6:7" x14ac:dyDescent="0.25">
      <c r="F4988" s="210"/>
      <c r="G4988" s="210"/>
    </row>
    <row r="4989" spans="6:7" x14ac:dyDescent="0.25">
      <c r="F4989" s="210"/>
      <c r="G4989" s="210"/>
    </row>
    <row r="4990" spans="6:7" x14ac:dyDescent="0.25">
      <c r="F4990" s="210"/>
      <c r="G4990" s="210"/>
    </row>
    <row r="4991" spans="6:7" x14ac:dyDescent="0.25">
      <c r="F4991" s="210"/>
      <c r="G4991" s="210"/>
    </row>
    <row r="4992" spans="6:7" x14ac:dyDescent="0.25">
      <c r="F4992" s="210"/>
      <c r="G4992" s="210"/>
    </row>
    <row r="4993" spans="6:7" x14ac:dyDescent="0.25">
      <c r="F4993" s="210"/>
      <c r="G4993" s="210"/>
    </row>
    <row r="4994" spans="6:7" x14ac:dyDescent="0.25">
      <c r="F4994" s="210"/>
      <c r="G4994" s="210"/>
    </row>
    <row r="4995" spans="6:7" x14ac:dyDescent="0.25">
      <c r="F4995" s="210"/>
      <c r="G4995" s="210"/>
    </row>
    <row r="4996" spans="6:7" x14ac:dyDescent="0.25">
      <c r="F4996" s="210"/>
      <c r="G4996" s="210"/>
    </row>
    <row r="4997" spans="6:7" x14ac:dyDescent="0.25">
      <c r="F4997" s="210"/>
      <c r="G4997" s="210"/>
    </row>
    <row r="4998" spans="6:7" x14ac:dyDescent="0.25">
      <c r="F4998" s="210"/>
      <c r="G4998" s="210"/>
    </row>
    <row r="4999" spans="6:7" x14ac:dyDescent="0.25">
      <c r="F4999" s="210"/>
      <c r="G4999" s="210"/>
    </row>
    <row r="5000" spans="6:7" x14ac:dyDescent="0.25">
      <c r="F5000" s="210"/>
      <c r="G5000" s="210"/>
    </row>
    <row r="5001" spans="6:7" x14ac:dyDescent="0.25">
      <c r="F5001" s="210"/>
      <c r="G5001" s="210"/>
    </row>
    <row r="5002" spans="6:7" x14ac:dyDescent="0.25">
      <c r="F5002" s="210"/>
      <c r="G5002" s="210"/>
    </row>
    <row r="5003" spans="6:7" x14ac:dyDescent="0.25">
      <c r="F5003" s="210"/>
      <c r="G5003" s="210"/>
    </row>
    <row r="5004" spans="6:7" x14ac:dyDescent="0.25">
      <c r="F5004" s="210"/>
      <c r="G5004" s="210"/>
    </row>
    <row r="5005" spans="6:7" x14ac:dyDescent="0.25">
      <c r="F5005" s="210"/>
      <c r="G5005" s="210"/>
    </row>
    <row r="5006" spans="6:7" x14ac:dyDescent="0.25">
      <c r="F5006" s="210"/>
      <c r="G5006" s="210"/>
    </row>
    <row r="5007" spans="6:7" x14ac:dyDescent="0.25">
      <c r="F5007" s="210"/>
      <c r="G5007" s="210"/>
    </row>
    <row r="5008" spans="6:7" x14ac:dyDescent="0.25">
      <c r="F5008" s="210"/>
      <c r="G5008" s="210"/>
    </row>
    <row r="5009" spans="6:7" x14ac:dyDescent="0.25">
      <c r="F5009" s="210"/>
      <c r="G5009" s="210"/>
    </row>
    <row r="5010" spans="6:7" x14ac:dyDescent="0.25">
      <c r="F5010" s="210"/>
      <c r="G5010" s="210"/>
    </row>
    <row r="5011" spans="6:7" x14ac:dyDescent="0.25">
      <c r="F5011" s="210"/>
      <c r="G5011" s="210"/>
    </row>
    <row r="5012" spans="6:7" x14ac:dyDescent="0.25">
      <c r="F5012" s="210"/>
      <c r="G5012" s="210"/>
    </row>
    <row r="5013" spans="6:7" x14ac:dyDescent="0.25">
      <c r="F5013" s="210"/>
      <c r="G5013" s="210"/>
    </row>
    <row r="5014" spans="6:7" x14ac:dyDescent="0.25">
      <c r="F5014" s="210"/>
      <c r="G5014" s="210"/>
    </row>
    <row r="5015" spans="6:7" x14ac:dyDescent="0.25">
      <c r="F5015" s="210"/>
      <c r="G5015" s="210"/>
    </row>
    <row r="5016" spans="6:7" x14ac:dyDescent="0.25">
      <c r="F5016" s="210"/>
      <c r="G5016" s="210"/>
    </row>
    <row r="5017" spans="6:7" x14ac:dyDescent="0.25">
      <c r="F5017" s="210"/>
      <c r="G5017" s="210"/>
    </row>
    <row r="5018" spans="6:7" x14ac:dyDescent="0.25">
      <c r="F5018" s="210"/>
      <c r="G5018" s="210"/>
    </row>
    <row r="5019" spans="6:7" x14ac:dyDescent="0.25">
      <c r="F5019" s="210"/>
      <c r="G5019" s="210"/>
    </row>
    <row r="5020" spans="6:7" x14ac:dyDescent="0.25">
      <c r="F5020" s="210"/>
      <c r="G5020" s="210"/>
    </row>
    <row r="5021" spans="6:7" x14ac:dyDescent="0.25">
      <c r="F5021" s="210"/>
      <c r="G5021" s="210"/>
    </row>
    <row r="5022" spans="6:7" x14ac:dyDescent="0.25">
      <c r="F5022" s="210"/>
      <c r="G5022" s="210"/>
    </row>
    <row r="5023" spans="6:7" x14ac:dyDescent="0.25">
      <c r="F5023" s="210"/>
      <c r="G5023" s="210"/>
    </row>
    <row r="5024" spans="6:7" x14ac:dyDescent="0.25">
      <c r="F5024" s="210"/>
      <c r="G5024" s="210"/>
    </row>
    <row r="5025" spans="6:7" x14ac:dyDescent="0.25">
      <c r="F5025" s="210"/>
      <c r="G5025" s="210"/>
    </row>
    <row r="5026" spans="6:7" x14ac:dyDescent="0.25">
      <c r="F5026" s="210"/>
      <c r="G5026" s="210"/>
    </row>
    <row r="5027" spans="6:7" x14ac:dyDescent="0.25">
      <c r="F5027" s="210"/>
      <c r="G5027" s="210"/>
    </row>
    <row r="5028" spans="6:7" x14ac:dyDescent="0.25">
      <c r="F5028" s="210"/>
      <c r="G5028" s="210"/>
    </row>
    <row r="5029" spans="6:7" x14ac:dyDescent="0.25">
      <c r="F5029" s="210"/>
      <c r="G5029" s="210"/>
    </row>
    <row r="5030" spans="6:7" x14ac:dyDescent="0.25">
      <c r="F5030" s="210"/>
      <c r="G5030" s="210"/>
    </row>
    <row r="5031" spans="6:7" x14ac:dyDescent="0.25">
      <c r="F5031" s="210"/>
      <c r="G5031" s="210"/>
    </row>
    <row r="5032" spans="6:7" x14ac:dyDescent="0.25">
      <c r="F5032" s="210"/>
      <c r="G5032" s="210"/>
    </row>
    <row r="5033" spans="6:7" x14ac:dyDescent="0.25">
      <c r="F5033" s="210"/>
      <c r="G5033" s="210"/>
    </row>
    <row r="5034" spans="6:7" x14ac:dyDescent="0.25">
      <c r="F5034" s="210"/>
      <c r="G5034" s="210"/>
    </row>
    <row r="5035" spans="6:7" x14ac:dyDescent="0.25">
      <c r="F5035" s="210"/>
      <c r="G5035" s="210"/>
    </row>
    <row r="5036" spans="6:7" x14ac:dyDescent="0.25">
      <c r="F5036" s="210"/>
      <c r="G5036" s="210"/>
    </row>
    <row r="5037" spans="6:7" x14ac:dyDescent="0.25">
      <c r="F5037" s="210"/>
      <c r="G5037" s="210"/>
    </row>
    <row r="5038" spans="6:7" x14ac:dyDescent="0.25">
      <c r="F5038" s="210"/>
      <c r="G5038" s="210"/>
    </row>
    <row r="5039" spans="6:7" x14ac:dyDescent="0.25">
      <c r="F5039" s="210"/>
      <c r="G5039" s="210"/>
    </row>
    <row r="5040" spans="6:7" x14ac:dyDescent="0.25">
      <c r="F5040" s="210"/>
      <c r="G5040" s="210"/>
    </row>
    <row r="5041" spans="6:7" x14ac:dyDescent="0.25">
      <c r="F5041" s="210"/>
      <c r="G5041" s="210"/>
    </row>
    <row r="5042" spans="6:7" x14ac:dyDescent="0.25">
      <c r="F5042" s="210"/>
      <c r="G5042" s="210"/>
    </row>
    <row r="5043" spans="6:7" x14ac:dyDescent="0.25">
      <c r="F5043" s="210"/>
      <c r="G5043" s="210"/>
    </row>
    <row r="5044" spans="6:7" x14ac:dyDescent="0.25">
      <c r="F5044" s="210"/>
      <c r="G5044" s="210"/>
    </row>
    <row r="5045" spans="6:7" x14ac:dyDescent="0.25">
      <c r="F5045" s="210"/>
      <c r="G5045" s="210"/>
    </row>
    <row r="5046" spans="6:7" x14ac:dyDescent="0.25">
      <c r="F5046" s="210"/>
      <c r="G5046" s="210"/>
    </row>
    <row r="5047" spans="6:7" x14ac:dyDescent="0.25">
      <c r="F5047" s="210"/>
      <c r="G5047" s="210"/>
    </row>
    <row r="5048" spans="6:7" x14ac:dyDescent="0.25">
      <c r="F5048" s="210"/>
      <c r="G5048" s="210"/>
    </row>
    <row r="5049" spans="6:7" x14ac:dyDescent="0.25">
      <c r="F5049" s="210"/>
      <c r="G5049" s="210"/>
    </row>
    <row r="5050" spans="6:7" x14ac:dyDescent="0.25">
      <c r="F5050" s="210"/>
      <c r="G5050" s="210"/>
    </row>
    <row r="5051" spans="6:7" x14ac:dyDescent="0.25">
      <c r="F5051" s="210"/>
      <c r="G5051" s="210"/>
    </row>
    <row r="5052" spans="6:7" x14ac:dyDescent="0.25">
      <c r="F5052" s="210"/>
      <c r="G5052" s="210"/>
    </row>
    <row r="5053" spans="6:7" x14ac:dyDescent="0.25">
      <c r="F5053" s="210"/>
      <c r="G5053" s="210"/>
    </row>
    <row r="5054" spans="6:7" x14ac:dyDescent="0.25">
      <c r="F5054" s="210"/>
      <c r="G5054" s="210"/>
    </row>
    <row r="5055" spans="6:7" x14ac:dyDescent="0.25">
      <c r="F5055" s="210"/>
      <c r="G5055" s="210"/>
    </row>
    <row r="5056" spans="6:7" x14ac:dyDescent="0.25">
      <c r="F5056" s="210"/>
      <c r="G5056" s="210"/>
    </row>
    <row r="5057" spans="6:7" x14ac:dyDescent="0.25">
      <c r="F5057" s="210"/>
      <c r="G5057" s="210"/>
    </row>
    <row r="5058" spans="6:7" x14ac:dyDescent="0.25">
      <c r="F5058" s="210"/>
      <c r="G5058" s="210"/>
    </row>
    <row r="5059" spans="6:7" x14ac:dyDescent="0.25">
      <c r="F5059" s="210"/>
      <c r="G5059" s="210"/>
    </row>
    <row r="5060" spans="6:7" x14ac:dyDescent="0.25">
      <c r="F5060" s="210"/>
      <c r="G5060" s="210"/>
    </row>
    <row r="5061" spans="6:7" x14ac:dyDescent="0.25">
      <c r="F5061" s="210"/>
      <c r="G5061" s="210"/>
    </row>
    <row r="5062" spans="6:7" x14ac:dyDescent="0.25">
      <c r="F5062" s="210"/>
      <c r="G5062" s="210"/>
    </row>
    <row r="5063" spans="6:7" x14ac:dyDescent="0.25">
      <c r="F5063" s="210"/>
      <c r="G5063" s="210"/>
    </row>
    <row r="5064" spans="6:7" x14ac:dyDescent="0.25">
      <c r="F5064" s="210"/>
      <c r="G5064" s="210"/>
    </row>
    <row r="5065" spans="6:7" x14ac:dyDescent="0.25">
      <c r="F5065" s="210"/>
      <c r="G5065" s="210"/>
    </row>
    <row r="5066" spans="6:7" x14ac:dyDescent="0.25">
      <c r="F5066" s="210"/>
      <c r="G5066" s="210"/>
    </row>
    <row r="5067" spans="6:7" x14ac:dyDescent="0.25">
      <c r="F5067" s="210"/>
      <c r="G5067" s="210"/>
    </row>
    <row r="5068" spans="6:7" x14ac:dyDescent="0.25">
      <c r="F5068" s="210"/>
      <c r="G5068" s="210"/>
    </row>
    <row r="5069" spans="6:7" x14ac:dyDescent="0.25">
      <c r="F5069" s="210"/>
      <c r="G5069" s="210"/>
    </row>
    <row r="5070" spans="6:7" x14ac:dyDescent="0.25">
      <c r="F5070" s="210"/>
      <c r="G5070" s="210"/>
    </row>
    <row r="5071" spans="6:7" x14ac:dyDescent="0.25">
      <c r="F5071" s="210"/>
      <c r="G5071" s="210"/>
    </row>
    <row r="5072" spans="6:7" x14ac:dyDescent="0.25">
      <c r="F5072" s="210"/>
      <c r="G5072" s="210"/>
    </row>
    <row r="5073" spans="6:7" x14ac:dyDescent="0.25">
      <c r="F5073" s="210"/>
      <c r="G5073" s="210"/>
    </row>
    <row r="5074" spans="6:7" x14ac:dyDescent="0.25">
      <c r="F5074" s="210"/>
      <c r="G5074" s="210"/>
    </row>
    <row r="5075" spans="6:7" x14ac:dyDescent="0.25">
      <c r="F5075" s="210"/>
      <c r="G5075" s="210"/>
    </row>
    <row r="5076" spans="6:7" x14ac:dyDescent="0.25">
      <c r="F5076" s="210"/>
      <c r="G5076" s="210"/>
    </row>
    <row r="5077" spans="6:7" x14ac:dyDescent="0.25">
      <c r="F5077" s="210"/>
      <c r="G5077" s="210"/>
    </row>
    <row r="5078" spans="6:7" x14ac:dyDescent="0.25">
      <c r="F5078" s="210"/>
      <c r="G5078" s="210"/>
    </row>
    <row r="5079" spans="6:7" x14ac:dyDescent="0.25">
      <c r="F5079" s="210"/>
      <c r="G5079" s="210"/>
    </row>
    <row r="5080" spans="6:7" x14ac:dyDescent="0.25">
      <c r="F5080" s="210"/>
      <c r="G5080" s="210"/>
    </row>
    <row r="5081" spans="6:7" x14ac:dyDescent="0.25">
      <c r="F5081" s="210"/>
      <c r="G5081" s="210"/>
    </row>
    <row r="5082" spans="6:7" x14ac:dyDescent="0.25">
      <c r="F5082" s="210"/>
      <c r="G5082" s="210"/>
    </row>
    <row r="5083" spans="6:7" x14ac:dyDescent="0.25">
      <c r="F5083" s="210"/>
      <c r="G5083" s="210"/>
    </row>
    <row r="5084" spans="6:7" x14ac:dyDescent="0.25">
      <c r="F5084" s="210"/>
      <c r="G5084" s="210"/>
    </row>
    <row r="5085" spans="6:7" x14ac:dyDescent="0.25">
      <c r="F5085" s="210"/>
      <c r="G5085" s="210"/>
    </row>
    <row r="5086" spans="6:7" x14ac:dyDescent="0.25">
      <c r="F5086" s="210"/>
      <c r="G5086" s="210"/>
    </row>
    <row r="5087" spans="6:7" x14ac:dyDescent="0.25">
      <c r="F5087" s="210"/>
      <c r="G5087" s="210"/>
    </row>
    <row r="5088" spans="6:7" x14ac:dyDescent="0.25">
      <c r="F5088" s="210"/>
      <c r="G5088" s="210"/>
    </row>
    <row r="5089" spans="6:7" x14ac:dyDescent="0.25">
      <c r="F5089" s="210"/>
      <c r="G5089" s="210"/>
    </row>
    <row r="5090" spans="6:7" x14ac:dyDescent="0.25">
      <c r="F5090" s="210"/>
      <c r="G5090" s="210"/>
    </row>
    <row r="5091" spans="6:7" x14ac:dyDescent="0.25">
      <c r="F5091" s="210"/>
      <c r="G5091" s="210"/>
    </row>
    <row r="5092" spans="6:7" x14ac:dyDescent="0.25">
      <c r="F5092" s="210"/>
      <c r="G5092" s="210"/>
    </row>
    <row r="5093" spans="6:7" x14ac:dyDescent="0.25">
      <c r="F5093" s="210"/>
      <c r="G5093" s="210"/>
    </row>
    <row r="5094" spans="6:7" x14ac:dyDescent="0.25">
      <c r="F5094" s="210"/>
      <c r="G5094" s="210"/>
    </row>
    <row r="5095" spans="6:7" x14ac:dyDescent="0.25">
      <c r="F5095" s="210"/>
      <c r="G5095" s="210"/>
    </row>
    <row r="5096" spans="6:7" x14ac:dyDescent="0.25">
      <c r="F5096" s="210"/>
      <c r="G5096" s="210"/>
    </row>
    <row r="5097" spans="6:7" x14ac:dyDescent="0.25">
      <c r="F5097" s="210"/>
      <c r="G5097" s="210"/>
    </row>
    <row r="5098" spans="6:7" x14ac:dyDescent="0.25">
      <c r="F5098" s="210"/>
      <c r="G5098" s="210"/>
    </row>
    <row r="5099" spans="6:7" x14ac:dyDescent="0.25">
      <c r="F5099" s="210"/>
      <c r="G5099" s="210"/>
    </row>
    <row r="5100" spans="6:7" x14ac:dyDescent="0.25">
      <c r="F5100" s="210"/>
      <c r="G5100" s="210"/>
    </row>
    <row r="5101" spans="6:7" x14ac:dyDescent="0.25">
      <c r="F5101" s="210"/>
      <c r="G5101" s="210"/>
    </row>
    <row r="5102" spans="6:7" x14ac:dyDescent="0.25">
      <c r="F5102" s="210"/>
      <c r="G5102" s="210"/>
    </row>
    <row r="5103" spans="6:7" x14ac:dyDescent="0.25">
      <c r="F5103" s="210"/>
      <c r="G5103" s="210"/>
    </row>
    <row r="5104" spans="6:7" x14ac:dyDescent="0.25">
      <c r="F5104" s="210"/>
      <c r="G5104" s="210"/>
    </row>
    <row r="5105" spans="6:7" x14ac:dyDescent="0.25">
      <c r="F5105" s="210"/>
      <c r="G5105" s="210"/>
    </row>
    <row r="5106" spans="6:7" x14ac:dyDescent="0.25">
      <c r="F5106" s="210"/>
      <c r="G5106" s="210"/>
    </row>
    <row r="5107" spans="6:7" x14ac:dyDescent="0.25">
      <c r="F5107" s="210"/>
      <c r="G5107" s="210"/>
    </row>
    <row r="5108" spans="6:7" x14ac:dyDescent="0.25">
      <c r="F5108" s="210"/>
      <c r="G5108" s="210"/>
    </row>
    <row r="5109" spans="6:7" x14ac:dyDescent="0.25">
      <c r="F5109" s="210"/>
      <c r="G5109" s="210"/>
    </row>
    <row r="5110" spans="6:7" x14ac:dyDescent="0.25">
      <c r="F5110" s="210"/>
      <c r="G5110" s="210"/>
    </row>
    <row r="5111" spans="6:7" x14ac:dyDescent="0.25">
      <c r="F5111" s="210"/>
      <c r="G5111" s="210"/>
    </row>
    <row r="5112" spans="6:7" x14ac:dyDescent="0.25">
      <c r="F5112" s="210"/>
      <c r="G5112" s="210"/>
    </row>
    <row r="5113" spans="6:7" x14ac:dyDescent="0.25">
      <c r="F5113" s="210"/>
      <c r="G5113" s="210"/>
    </row>
    <row r="5114" spans="6:7" x14ac:dyDescent="0.25">
      <c r="F5114" s="210"/>
      <c r="G5114" s="210"/>
    </row>
    <row r="5115" spans="6:7" x14ac:dyDescent="0.25">
      <c r="F5115" s="210"/>
      <c r="G5115" s="210"/>
    </row>
    <row r="5116" spans="6:7" x14ac:dyDescent="0.25">
      <c r="F5116" s="210"/>
      <c r="G5116" s="210"/>
    </row>
    <row r="5117" spans="6:7" x14ac:dyDescent="0.25">
      <c r="F5117" s="210"/>
      <c r="G5117" s="210"/>
    </row>
    <row r="5118" spans="6:7" x14ac:dyDescent="0.25">
      <c r="F5118" s="210"/>
      <c r="G5118" s="210"/>
    </row>
    <row r="5119" spans="6:7" x14ac:dyDescent="0.25">
      <c r="F5119" s="210"/>
      <c r="G5119" s="210"/>
    </row>
    <row r="5120" spans="6:7" x14ac:dyDescent="0.25">
      <c r="F5120" s="210"/>
      <c r="G5120" s="210"/>
    </row>
    <row r="5121" spans="6:7" x14ac:dyDescent="0.25">
      <c r="F5121" s="210"/>
      <c r="G5121" s="210"/>
    </row>
    <row r="5122" spans="6:7" x14ac:dyDescent="0.25">
      <c r="F5122" s="210"/>
      <c r="G5122" s="210"/>
    </row>
    <row r="5123" spans="6:7" x14ac:dyDescent="0.25">
      <c r="F5123" s="210"/>
      <c r="G5123" s="210"/>
    </row>
    <row r="5124" spans="6:7" x14ac:dyDescent="0.25">
      <c r="F5124" s="210"/>
      <c r="G5124" s="210"/>
    </row>
    <row r="5125" spans="6:7" x14ac:dyDescent="0.25">
      <c r="F5125" s="210"/>
      <c r="G5125" s="210"/>
    </row>
    <row r="5126" spans="6:7" x14ac:dyDescent="0.25">
      <c r="F5126" s="210"/>
      <c r="G5126" s="210"/>
    </row>
    <row r="5127" spans="6:7" x14ac:dyDescent="0.25">
      <c r="F5127" s="210"/>
      <c r="G5127" s="210"/>
    </row>
    <row r="5128" spans="6:7" x14ac:dyDescent="0.25">
      <c r="F5128" s="210"/>
      <c r="G5128" s="210"/>
    </row>
    <row r="5129" spans="6:7" x14ac:dyDescent="0.25">
      <c r="F5129" s="210"/>
      <c r="G5129" s="210"/>
    </row>
    <row r="5130" spans="6:7" x14ac:dyDescent="0.25">
      <c r="F5130" s="210"/>
      <c r="G5130" s="210"/>
    </row>
    <row r="5131" spans="6:7" x14ac:dyDescent="0.25">
      <c r="F5131" s="210"/>
      <c r="G5131" s="210"/>
    </row>
    <row r="5132" spans="6:7" x14ac:dyDescent="0.25">
      <c r="F5132" s="210"/>
      <c r="G5132" s="210"/>
    </row>
    <row r="5133" spans="6:7" x14ac:dyDescent="0.25">
      <c r="F5133" s="210"/>
      <c r="G5133" s="210"/>
    </row>
    <row r="5134" spans="6:7" x14ac:dyDescent="0.25">
      <c r="F5134" s="210"/>
      <c r="G5134" s="210"/>
    </row>
    <row r="5135" spans="6:7" x14ac:dyDescent="0.25">
      <c r="F5135" s="210"/>
      <c r="G5135" s="210"/>
    </row>
    <row r="5136" spans="6:7" x14ac:dyDescent="0.25">
      <c r="F5136" s="210"/>
      <c r="G5136" s="210"/>
    </row>
    <row r="5137" spans="6:7" x14ac:dyDescent="0.25">
      <c r="F5137" s="210"/>
      <c r="G5137" s="210"/>
    </row>
    <row r="5138" spans="6:7" x14ac:dyDescent="0.25">
      <c r="F5138" s="210"/>
      <c r="G5138" s="210"/>
    </row>
    <row r="5139" spans="6:7" x14ac:dyDescent="0.25">
      <c r="F5139" s="210"/>
      <c r="G5139" s="210"/>
    </row>
    <row r="5140" spans="6:7" x14ac:dyDescent="0.25">
      <c r="F5140" s="210"/>
      <c r="G5140" s="210"/>
    </row>
    <row r="5141" spans="6:7" x14ac:dyDescent="0.25">
      <c r="F5141" s="210"/>
      <c r="G5141" s="210"/>
    </row>
    <row r="5142" spans="6:7" x14ac:dyDescent="0.25">
      <c r="F5142" s="210"/>
      <c r="G5142" s="210"/>
    </row>
    <row r="5143" spans="6:7" x14ac:dyDescent="0.25">
      <c r="F5143" s="210"/>
      <c r="G5143" s="210"/>
    </row>
    <row r="5144" spans="6:7" x14ac:dyDescent="0.25">
      <c r="F5144" s="210"/>
      <c r="G5144" s="210"/>
    </row>
    <row r="5145" spans="6:7" x14ac:dyDescent="0.25">
      <c r="F5145" s="210"/>
      <c r="G5145" s="210"/>
    </row>
    <row r="5146" spans="6:7" x14ac:dyDescent="0.25">
      <c r="F5146" s="210"/>
      <c r="G5146" s="210"/>
    </row>
    <row r="5147" spans="6:7" x14ac:dyDescent="0.25">
      <c r="F5147" s="210"/>
      <c r="G5147" s="210"/>
    </row>
    <row r="5148" spans="6:7" x14ac:dyDescent="0.25">
      <c r="F5148" s="210"/>
      <c r="G5148" s="210"/>
    </row>
    <row r="5149" spans="6:7" x14ac:dyDescent="0.25">
      <c r="F5149" s="210"/>
      <c r="G5149" s="210"/>
    </row>
    <row r="5150" spans="6:7" x14ac:dyDescent="0.25">
      <c r="F5150" s="210"/>
      <c r="G5150" s="210"/>
    </row>
    <row r="5151" spans="6:7" x14ac:dyDescent="0.25">
      <c r="F5151" s="210"/>
      <c r="G5151" s="210"/>
    </row>
    <row r="5152" spans="6:7" x14ac:dyDescent="0.25">
      <c r="F5152" s="210"/>
      <c r="G5152" s="210"/>
    </row>
    <row r="5153" spans="6:7" x14ac:dyDescent="0.25">
      <c r="F5153" s="210"/>
      <c r="G5153" s="210"/>
    </row>
    <row r="5154" spans="6:7" x14ac:dyDescent="0.25">
      <c r="F5154" s="210"/>
      <c r="G5154" s="210"/>
    </row>
    <row r="5155" spans="6:7" x14ac:dyDescent="0.25">
      <c r="F5155" s="210"/>
      <c r="G5155" s="210"/>
    </row>
    <row r="5156" spans="6:7" x14ac:dyDescent="0.25">
      <c r="F5156" s="210"/>
      <c r="G5156" s="210"/>
    </row>
    <row r="5157" spans="6:7" x14ac:dyDescent="0.25">
      <c r="F5157" s="210"/>
      <c r="G5157" s="210"/>
    </row>
    <row r="5158" spans="6:7" x14ac:dyDescent="0.25">
      <c r="F5158" s="210"/>
      <c r="G5158" s="210"/>
    </row>
    <row r="5159" spans="6:7" x14ac:dyDescent="0.25">
      <c r="F5159" s="210"/>
      <c r="G5159" s="210"/>
    </row>
    <row r="5160" spans="6:7" x14ac:dyDescent="0.25">
      <c r="F5160" s="210"/>
      <c r="G5160" s="210"/>
    </row>
    <row r="5161" spans="6:7" x14ac:dyDescent="0.25">
      <c r="F5161" s="210"/>
      <c r="G5161" s="210"/>
    </row>
    <row r="5162" spans="6:7" x14ac:dyDescent="0.25">
      <c r="F5162" s="210"/>
      <c r="G5162" s="210"/>
    </row>
    <row r="5163" spans="6:7" x14ac:dyDescent="0.25">
      <c r="F5163" s="210"/>
      <c r="G5163" s="210"/>
    </row>
    <row r="5164" spans="6:7" x14ac:dyDescent="0.25">
      <c r="F5164" s="210"/>
      <c r="G5164" s="210"/>
    </row>
    <row r="5165" spans="6:7" x14ac:dyDescent="0.25">
      <c r="F5165" s="210"/>
      <c r="G5165" s="210"/>
    </row>
    <row r="5166" spans="6:7" x14ac:dyDescent="0.25">
      <c r="F5166" s="210"/>
      <c r="G5166" s="210"/>
    </row>
    <row r="5167" spans="6:7" x14ac:dyDescent="0.25">
      <c r="F5167" s="210"/>
      <c r="G5167" s="210"/>
    </row>
    <row r="5168" spans="6:7" x14ac:dyDescent="0.25">
      <c r="F5168" s="210"/>
      <c r="G5168" s="210"/>
    </row>
    <row r="5169" spans="6:7" x14ac:dyDescent="0.25">
      <c r="F5169" s="210"/>
      <c r="G5169" s="210"/>
    </row>
    <row r="5170" spans="6:7" x14ac:dyDescent="0.25">
      <c r="F5170" s="210"/>
      <c r="G5170" s="210"/>
    </row>
    <row r="5171" spans="6:7" x14ac:dyDescent="0.25">
      <c r="F5171" s="210"/>
      <c r="G5171" s="210"/>
    </row>
    <row r="5172" spans="6:7" x14ac:dyDescent="0.25">
      <c r="F5172" s="210"/>
      <c r="G5172" s="210"/>
    </row>
    <row r="5173" spans="6:7" x14ac:dyDescent="0.25">
      <c r="F5173" s="210"/>
      <c r="G5173" s="210"/>
    </row>
    <row r="5174" spans="6:7" x14ac:dyDescent="0.25">
      <c r="F5174" s="210"/>
      <c r="G5174" s="210"/>
    </row>
    <row r="5175" spans="6:7" x14ac:dyDescent="0.25">
      <c r="F5175" s="210"/>
      <c r="G5175" s="210"/>
    </row>
    <row r="5176" spans="6:7" x14ac:dyDescent="0.25">
      <c r="F5176" s="210"/>
      <c r="G5176" s="210"/>
    </row>
    <row r="5177" spans="6:7" x14ac:dyDescent="0.25">
      <c r="F5177" s="210"/>
      <c r="G5177" s="210"/>
    </row>
    <row r="5178" spans="6:7" x14ac:dyDescent="0.25">
      <c r="F5178" s="210"/>
      <c r="G5178" s="210"/>
    </row>
    <row r="5179" spans="6:7" x14ac:dyDescent="0.25">
      <c r="F5179" s="210"/>
      <c r="G5179" s="210"/>
    </row>
    <row r="5180" spans="6:7" x14ac:dyDescent="0.25">
      <c r="F5180" s="210"/>
      <c r="G5180" s="210"/>
    </row>
    <row r="5181" spans="6:7" x14ac:dyDescent="0.25">
      <c r="F5181" s="210"/>
      <c r="G5181" s="210"/>
    </row>
    <row r="5182" spans="6:7" x14ac:dyDescent="0.25">
      <c r="F5182" s="210"/>
      <c r="G5182" s="210"/>
    </row>
    <row r="5183" spans="6:7" x14ac:dyDescent="0.25">
      <c r="F5183" s="210"/>
      <c r="G5183" s="210"/>
    </row>
    <row r="5184" spans="6:7" x14ac:dyDescent="0.25">
      <c r="F5184" s="210"/>
      <c r="G5184" s="210"/>
    </row>
    <row r="5185" spans="6:7" x14ac:dyDescent="0.25">
      <c r="F5185" s="210"/>
      <c r="G5185" s="210"/>
    </row>
    <row r="5186" spans="6:7" x14ac:dyDescent="0.25">
      <c r="F5186" s="210"/>
      <c r="G5186" s="210"/>
    </row>
    <row r="5187" spans="6:7" x14ac:dyDescent="0.25">
      <c r="F5187" s="210"/>
      <c r="G5187" s="210"/>
    </row>
    <row r="5188" spans="6:7" x14ac:dyDescent="0.25">
      <c r="F5188" s="210"/>
      <c r="G5188" s="210"/>
    </row>
    <row r="5189" spans="6:7" x14ac:dyDescent="0.25">
      <c r="F5189" s="210"/>
      <c r="G5189" s="210"/>
    </row>
    <row r="5190" spans="6:7" x14ac:dyDescent="0.25">
      <c r="F5190" s="210"/>
      <c r="G5190" s="210"/>
    </row>
    <row r="5191" spans="6:7" x14ac:dyDescent="0.25">
      <c r="F5191" s="210"/>
      <c r="G5191" s="210"/>
    </row>
    <row r="5192" spans="6:7" x14ac:dyDescent="0.25">
      <c r="F5192" s="210"/>
      <c r="G5192" s="210"/>
    </row>
    <row r="5193" spans="6:7" x14ac:dyDescent="0.25">
      <c r="F5193" s="210"/>
      <c r="G5193" s="210"/>
    </row>
    <row r="5194" spans="6:7" x14ac:dyDescent="0.25">
      <c r="F5194" s="210"/>
      <c r="G5194" s="210"/>
    </row>
    <row r="5195" spans="6:7" x14ac:dyDescent="0.25">
      <c r="F5195" s="210"/>
      <c r="G5195" s="210"/>
    </row>
    <row r="5196" spans="6:7" x14ac:dyDescent="0.25">
      <c r="F5196" s="210"/>
      <c r="G5196" s="210"/>
    </row>
    <row r="5197" spans="6:7" x14ac:dyDescent="0.25">
      <c r="F5197" s="210"/>
      <c r="G5197" s="210"/>
    </row>
    <row r="5198" spans="6:7" x14ac:dyDescent="0.25">
      <c r="F5198" s="210"/>
      <c r="G5198" s="210"/>
    </row>
    <row r="5199" spans="6:7" x14ac:dyDescent="0.25">
      <c r="F5199" s="210"/>
      <c r="G5199" s="210"/>
    </row>
    <row r="5200" spans="6:7" x14ac:dyDescent="0.25">
      <c r="F5200" s="210"/>
      <c r="G5200" s="210"/>
    </row>
    <row r="5201" spans="6:7" x14ac:dyDescent="0.25">
      <c r="F5201" s="210"/>
      <c r="G5201" s="210"/>
    </row>
    <row r="5202" spans="6:7" x14ac:dyDescent="0.25">
      <c r="F5202" s="210"/>
      <c r="G5202" s="210"/>
    </row>
    <row r="5203" spans="6:7" x14ac:dyDescent="0.25">
      <c r="F5203" s="210"/>
      <c r="G5203" s="210"/>
    </row>
    <row r="5204" spans="6:7" x14ac:dyDescent="0.25">
      <c r="F5204" s="210"/>
      <c r="G5204" s="210"/>
    </row>
    <row r="5205" spans="6:7" x14ac:dyDescent="0.25">
      <c r="F5205" s="210"/>
      <c r="G5205" s="210"/>
    </row>
    <row r="5206" spans="6:7" x14ac:dyDescent="0.25">
      <c r="F5206" s="210"/>
      <c r="G5206" s="210"/>
    </row>
    <row r="5207" spans="6:7" x14ac:dyDescent="0.25">
      <c r="F5207" s="210"/>
      <c r="G5207" s="210"/>
    </row>
    <row r="5208" spans="6:7" x14ac:dyDescent="0.25">
      <c r="F5208" s="210"/>
      <c r="G5208" s="210"/>
    </row>
    <row r="5209" spans="6:7" x14ac:dyDescent="0.25">
      <c r="F5209" s="210"/>
      <c r="G5209" s="210"/>
    </row>
    <row r="5210" spans="6:7" x14ac:dyDescent="0.25">
      <c r="F5210" s="210"/>
      <c r="G5210" s="210"/>
    </row>
    <row r="5211" spans="6:7" x14ac:dyDescent="0.25">
      <c r="F5211" s="210"/>
      <c r="G5211" s="210"/>
    </row>
    <row r="5212" spans="6:7" x14ac:dyDescent="0.25">
      <c r="F5212" s="210"/>
      <c r="G5212" s="210"/>
    </row>
    <row r="5213" spans="6:7" x14ac:dyDescent="0.25">
      <c r="F5213" s="210"/>
      <c r="G5213" s="210"/>
    </row>
    <row r="5214" spans="6:7" x14ac:dyDescent="0.25">
      <c r="F5214" s="210"/>
      <c r="G5214" s="210"/>
    </row>
    <row r="5215" spans="6:7" x14ac:dyDescent="0.25">
      <c r="F5215" s="210"/>
      <c r="G5215" s="210"/>
    </row>
    <row r="5216" spans="6:7" x14ac:dyDescent="0.25">
      <c r="F5216" s="210"/>
      <c r="G5216" s="210"/>
    </row>
    <row r="5217" spans="6:7" x14ac:dyDescent="0.25">
      <c r="F5217" s="210"/>
      <c r="G5217" s="210"/>
    </row>
    <row r="5218" spans="6:7" x14ac:dyDescent="0.25">
      <c r="F5218" s="210"/>
      <c r="G5218" s="210"/>
    </row>
    <row r="5219" spans="6:7" x14ac:dyDescent="0.25">
      <c r="F5219" s="210"/>
      <c r="G5219" s="210"/>
    </row>
    <row r="5220" spans="6:7" x14ac:dyDescent="0.25">
      <c r="F5220" s="210"/>
      <c r="G5220" s="210"/>
    </row>
    <row r="5221" spans="6:7" x14ac:dyDescent="0.25">
      <c r="F5221" s="210"/>
      <c r="G5221" s="210"/>
    </row>
    <row r="5222" spans="6:7" x14ac:dyDescent="0.25">
      <c r="F5222" s="210"/>
      <c r="G5222" s="210"/>
    </row>
    <row r="5223" spans="6:7" x14ac:dyDescent="0.25">
      <c r="F5223" s="210"/>
      <c r="G5223" s="210"/>
    </row>
    <row r="5224" spans="6:7" x14ac:dyDescent="0.25">
      <c r="F5224" s="210"/>
      <c r="G5224" s="210"/>
    </row>
    <row r="5225" spans="6:7" x14ac:dyDescent="0.25">
      <c r="F5225" s="210"/>
      <c r="G5225" s="210"/>
    </row>
    <row r="5226" spans="6:7" x14ac:dyDescent="0.25">
      <c r="F5226" s="210"/>
      <c r="G5226" s="210"/>
    </row>
    <row r="5227" spans="6:7" x14ac:dyDescent="0.25">
      <c r="F5227" s="210"/>
      <c r="G5227" s="210"/>
    </row>
    <row r="5228" spans="6:7" x14ac:dyDescent="0.25">
      <c r="F5228" s="210"/>
      <c r="G5228" s="210"/>
    </row>
    <row r="5229" spans="6:7" x14ac:dyDescent="0.25">
      <c r="F5229" s="210"/>
      <c r="G5229" s="210"/>
    </row>
    <row r="5230" spans="6:7" x14ac:dyDescent="0.25">
      <c r="F5230" s="210"/>
      <c r="G5230" s="210"/>
    </row>
    <row r="5231" spans="6:7" x14ac:dyDescent="0.25">
      <c r="F5231" s="210"/>
      <c r="G5231" s="210"/>
    </row>
    <row r="5232" spans="6:7" x14ac:dyDescent="0.25">
      <c r="F5232" s="210"/>
      <c r="G5232" s="210"/>
    </row>
    <row r="5233" spans="6:7" x14ac:dyDescent="0.25">
      <c r="F5233" s="210"/>
      <c r="G5233" s="210"/>
    </row>
    <row r="5234" spans="6:7" x14ac:dyDescent="0.25">
      <c r="F5234" s="210"/>
      <c r="G5234" s="210"/>
    </row>
    <row r="5235" spans="6:7" x14ac:dyDescent="0.25">
      <c r="F5235" s="210"/>
      <c r="G5235" s="210"/>
    </row>
    <row r="5236" spans="6:7" x14ac:dyDescent="0.25">
      <c r="F5236" s="210"/>
      <c r="G5236" s="210"/>
    </row>
    <row r="5237" spans="6:7" x14ac:dyDescent="0.25">
      <c r="F5237" s="210"/>
      <c r="G5237" s="210"/>
    </row>
    <row r="5238" spans="6:7" x14ac:dyDescent="0.25">
      <c r="F5238" s="210"/>
      <c r="G5238" s="210"/>
    </row>
    <row r="5239" spans="6:7" x14ac:dyDescent="0.25">
      <c r="F5239" s="210"/>
      <c r="G5239" s="210"/>
    </row>
    <row r="5240" spans="6:7" x14ac:dyDescent="0.25">
      <c r="F5240" s="210"/>
      <c r="G5240" s="210"/>
    </row>
    <row r="5241" spans="6:7" x14ac:dyDescent="0.25">
      <c r="F5241" s="210"/>
      <c r="G5241" s="210"/>
    </row>
    <row r="5242" spans="6:7" x14ac:dyDescent="0.25">
      <c r="F5242" s="210"/>
      <c r="G5242" s="210"/>
    </row>
    <row r="5243" spans="6:7" x14ac:dyDescent="0.25">
      <c r="F5243" s="210"/>
      <c r="G5243" s="210"/>
    </row>
    <row r="5244" spans="6:7" x14ac:dyDescent="0.25">
      <c r="F5244" s="210"/>
      <c r="G5244" s="210"/>
    </row>
    <row r="5245" spans="6:7" x14ac:dyDescent="0.25">
      <c r="F5245" s="210"/>
      <c r="G5245" s="210"/>
    </row>
    <row r="5246" spans="6:7" x14ac:dyDescent="0.25">
      <c r="F5246" s="210"/>
      <c r="G5246" s="210"/>
    </row>
    <row r="5247" spans="6:7" x14ac:dyDescent="0.25">
      <c r="F5247" s="210"/>
      <c r="G5247" s="210"/>
    </row>
    <row r="5248" spans="6:7" x14ac:dyDescent="0.25">
      <c r="F5248" s="210"/>
      <c r="G5248" s="210"/>
    </row>
    <row r="5249" spans="6:7" x14ac:dyDescent="0.25">
      <c r="F5249" s="210"/>
      <c r="G5249" s="210"/>
    </row>
    <row r="5250" spans="6:7" x14ac:dyDescent="0.25">
      <c r="F5250" s="210"/>
      <c r="G5250" s="210"/>
    </row>
    <row r="5251" spans="6:7" x14ac:dyDescent="0.25">
      <c r="F5251" s="210"/>
      <c r="G5251" s="210"/>
    </row>
    <row r="5252" spans="6:7" x14ac:dyDescent="0.25">
      <c r="F5252" s="210"/>
      <c r="G5252" s="210"/>
    </row>
    <row r="5253" spans="6:7" x14ac:dyDescent="0.25">
      <c r="F5253" s="210"/>
      <c r="G5253" s="210"/>
    </row>
    <row r="5254" spans="6:7" x14ac:dyDescent="0.25">
      <c r="F5254" s="210"/>
      <c r="G5254" s="210"/>
    </row>
    <row r="5255" spans="6:7" x14ac:dyDescent="0.25">
      <c r="F5255" s="210"/>
      <c r="G5255" s="210"/>
    </row>
    <row r="5256" spans="6:7" x14ac:dyDescent="0.25">
      <c r="F5256" s="210"/>
      <c r="G5256" s="210"/>
    </row>
    <row r="5257" spans="6:7" x14ac:dyDescent="0.25">
      <c r="F5257" s="210"/>
      <c r="G5257" s="210"/>
    </row>
    <row r="5258" spans="6:7" x14ac:dyDescent="0.25">
      <c r="F5258" s="210"/>
      <c r="G5258" s="210"/>
    </row>
    <row r="5259" spans="6:7" x14ac:dyDescent="0.25">
      <c r="F5259" s="210"/>
      <c r="G5259" s="210"/>
    </row>
    <row r="5260" spans="6:7" x14ac:dyDescent="0.25">
      <c r="F5260" s="210"/>
      <c r="G5260" s="210"/>
    </row>
    <row r="5261" spans="6:7" x14ac:dyDescent="0.25">
      <c r="F5261" s="210"/>
      <c r="G5261" s="210"/>
    </row>
    <row r="5262" spans="6:7" x14ac:dyDescent="0.25">
      <c r="F5262" s="210"/>
      <c r="G5262" s="210"/>
    </row>
    <row r="5263" spans="6:7" x14ac:dyDescent="0.25">
      <c r="F5263" s="210"/>
      <c r="G5263" s="210"/>
    </row>
    <row r="5264" spans="6:7" x14ac:dyDescent="0.25">
      <c r="F5264" s="210"/>
      <c r="G5264" s="210"/>
    </row>
    <row r="5265" spans="6:7" x14ac:dyDescent="0.25">
      <c r="F5265" s="210"/>
      <c r="G5265" s="210"/>
    </row>
    <row r="5266" spans="6:7" x14ac:dyDescent="0.25">
      <c r="F5266" s="210"/>
      <c r="G5266" s="210"/>
    </row>
    <row r="5267" spans="6:7" x14ac:dyDescent="0.25">
      <c r="F5267" s="210"/>
      <c r="G5267" s="210"/>
    </row>
    <row r="5268" spans="6:7" x14ac:dyDescent="0.25">
      <c r="F5268" s="210"/>
      <c r="G5268" s="210"/>
    </row>
    <row r="5269" spans="6:7" x14ac:dyDescent="0.25">
      <c r="F5269" s="210"/>
      <c r="G5269" s="210"/>
    </row>
    <row r="5270" spans="6:7" x14ac:dyDescent="0.25">
      <c r="F5270" s="210"/>
      <c r="G5270" s="210"/>
    </row>
    <row r="5271" spans="6:7" x14ac:dyDescent="0.25">
      <c r="F5271" s="210"/>
      <c r="G5271" s="210"/>
    </row>
    <row r="5272" spans="6:7" x14ac:dyDescent="0.25">
      <c r="F5272" s="210"/>
      <c r="G5272" s="210"/>
    </row>
    <row r="5273" spans="6:7" x14ac:dyDescent="0.25">
      <c r="F5273" s="210"/>
      <c r="G5273" s="210"/>
    </row>
    <row r="5274" spans="6:7" x14ac:dyDescent="0.25">
      <c r="F5274" s="210"/>
      <c r="G5274" s="210"/>
    </row>
    <row r="5275" spans="6:7" x14ac:dyDescent="0.25">
      <c r="F5275" s="210"/>
      <c r="G5275" s="210"/>
    </row>
    <row r="5276" spans="6:7" x14ac:dyDescent="0.25">
      <c r="F5276" s="210"/>
      <c r="G5276" s="210"/>
    </row>
    <row r="5277" spans="6:7" x14ac:dyDescent="0.25">
      <c r="F5277" s="210"/>
      <c r="G5277" s="210"/>
    </row>
    <row r="5278" spans="6:7" x14ac:dyDescent="0.25">
      <c r="F5278" s="210"/>
      <c r="G5278" s="210"/>
    </row>
    <row r="5279" spans="6:7" x14ac:dyDescent="0.25">
      <c r="F5279" s="210"/>
      <c r="G5279" s="210"/>
    </row>
    <row r="5280" spans="6:7" x14ac:dyDescent="0.25">
      <c r="F5280" s="210"/>
      <c r="G5280" s="210"/>
    </row>
    <row r="5281" spans="6:7" x14ac:dyDescent="0.25">
      <c r="F5281" s="210"/>
      <c r="G5281" s="210"/>
    </row>
    <row r="5282" spans="6:7" x14ac:dyDescent="0.25">
      <c r="F5282" s="210"/>
      <c r="G5282" s="210"/>
    </row>
    <row r="5283" spans="6:7" x14ac:dyDescent="0.25">
      <c r="F5283" s="210"/>
      <c r="G5283" s="210"/>
    </row>
    <row r="5284" spans="6:7" x14ac:dyDescent="0.25">
      <c r="F5284" s="210"/>
      <c r="G5284" s="210"/>
    </row>
    <row r="5285" spans="6:7" x14ac:dyDescent="0.25">
      <c r="F5285" s="210"/>
      <c r="G5285" s="210"/>
    </row>
    <row r="5286" spans="6:7" x14ac:dyDescent="0.25">
      <c r="F5286" s="210"/>
      <c r="G5286" s="210"/>
    </row>
    <row r="5287" spans="6:7" x14ac:dyDescent="0.25">
      <c r="F5287" s="210"/>
      <c r="G5287" s="210"/>
    </row>
    <row r="5288" spans="6:7" x14ac:dyDescent="0.25">
      <c r="F5288" s="210"/>
      <c r="G5288" s="210"/>
    </row>
    <row r="5289" spans="6:7" x14ac:dyDescent="0.25">
      <c r="F5289" s="210"/>
      <c r="G5289" s="210"/>
    </row>
    <row r="5290" spans="6:7" x14ac:dyDescent="0.25">
      <c r="F5290" s="210"/>
      <c r="G5290" s="210"/>
    </row>
    <row r="5291" spans="6:7" x14ac:dyDescent="0.25">
      <c r="F5291" s="210"/>
      <c r="G5291" s="210"/>
    </row>
    <row r="5292" spans="6:7" x14ac:dyDescent="0.25">
      <c r="F5292" s="210"/>
      <c r="G5292" s="210"/>
    </row>
    <row r="5293" spans="6:7" x14ac:dyDescent="0.25">
      <c r="F5293" s="210"/>
      <c r="G5293" s="210"/>
    </row>
    <row r="5294" spans="6:7" x14ac:dyDescent="0.25">
      <c r="F5294" s="210"/>
      <c r="G5294" s="210"/>
    </row>
    <row r="5295" spans="6:7" x14ac:dyDescent="0.25">
      <c r="F5295" s="210"/>
      <c r="G5295" s="210"/>
    </row>
    <row r="5296" spans="6:7" x14ac:dyDescent="0.25">
      <c r="F5296" s="210"/>
      <c r="G5296" s="210"/>
    </row>
    <row r="5297" spans="6:7" x14ac:dyDescent="0.25">
      <c r="F5297" s="210"/>
      <c r="G5297" s="210"/>
    </row>
    <row r="5298" spans="6:7" x14ac:dyDescent="0.25">
      <c r="F5298" s="210"/>
      <c r="G5298" s="210"/>
    </row>
    <row r="5299" spans="6:7" x14ac:dyDescent="0.25">
      <c r="F5299" s="210"/>
      <c r="G5299" s="210"/>
    </row>
    <row r="5300" spans="6:7" x14ac:dyDescent="0.25">
      <c r="F5300" s="210"/>
      <c r="G5300" s="210"/>
    </row>
    <row r="5301" spans="6:7" x14ac:dyDescent="0.25">
      <c r="F5301" s="210"/>
      <c r="G5301" s="210"/>
    </row>
    <row r="5302" spans="6:7" x14ac:dyDescent="0.25">
      <c r="F5302" s="210"/>
      <c r="G5302" s="210"/>
    </row>
    <row r="5303" spans="6:7" x14ac:dyDescent="0.25">
      <c r="F5303" s="210"/>
      <c r="G5303" s="210"/>
    </row>
    <row r="5304" spans="6:7" x14ac:dyDescent="0.25">
      <c r="F5304" s="210"/>
      <c r="G5304" s="210"/>
    </row>
    <row r="5305" spans="6:7" x14ac:dyDescent="0.25">
      <c r="F5305" s="210"/>
      <c r="G5305" s="210"/>
    </row>
    <row r="5306" spans="6:7" x14ac:dyDescent="0.25">
      <c r="F5306" s="210"/>
      <c r="G5306" s="210"/>
    </row>
    <row r="5307" spans="6:7" x14ac:dyDescent="0.25">
      <c r="F5307" s="210"/>
      <c r="G5307" s="210"/>
    </row>
    <row r="5308" spans="6:7" x14ac:dyDescent="0.25">
      <c r="F5308" s="210"/>
      <c r="G5308" s="210"/>
    </row>
    <row r="5309" spans="6:7" x14ac:dyDescent="0.25">
      <c r="F5309" s="210"/>
      <c r="G5309" s="210"/>
    </row>
    <row r="5310" spans="6:7" x14ac:dyDescent="0.25">
      <c r="F5310" s="210"/>
      <c r="G5310" s="210"/>
    </row>
    <row r="5311" spans="6:7" x14ac:dyDescent="0.25">
      <c r="F5311" s="210"/>
      <c r="G5311" s="210"/>
    </row>
    <row r="5312" spans="6:7" x14ac:dyDescent="0.25">
      <c r="F5312" s="210"/>
      <c r="G5312" s="210"/>
    </row>
    <row r="5313" spans="6:7" x14ac:dyDescent="0.25">
      <c r="F5313" s="210"/>
      <c r="G5313" s="210"/>
    </row>
    <row r="5314" spans="6:7" x14ac:dyDescent="0.25">
      <c r="F5314" s="210"/>
      <c r="G5314" s="210"/>
    </row>
    <row r="5315" spans="6:7" x14ac:dyDescent="0.25">
      <c r="F5315" s="210"/>
      <c r="G5315" s="210"/>
    </row>
    <row r="5316" spans="6:7" x14ac:dyDescent="0.25">
      <c r="F5316" s="210"/>
      <c r="G5316" s="210"/>
    </row>
    <row r="5317" spans="6:7" x14ac:dyDescent="0.25">
      <c r="F5317" s="210"/>
      <c r="G5317" s="210"/>
    </row>
    <row r="5318" spans="6:7" x14ac:dyDescent="0.25">
      <c r="F5318" s="210"/>
      <c r="G5318" s="210"/>
    </row>
    <row r="5319" spans="6:7" x14ac:dyDescent="0.25">
      <c r="F5319" s="210"/>
      <c r="G5319" s="210"/>
    </row>
    <row r="5320" spans="6:7" x14ac:dyDescent="0.25">
      <c r="F5320" s="210"/>
      <c r="G5320" s="210"/>
    </row>
    <row r="5321" spans="6:7" x14ac:dyDescent="0.25">
      <c r="F5321" s="210"/>
      <c r="G5321" s="210"/>
    </row>
    <row r="5322" spans="6:7" x14ac:dyDescent="0.25">
      <c r="F5322" s="210"/>
      <c r="G5322" s="210"/>
    </row>
    <row r="5323" spans="6:7" x14ac:dyDescent="0.25">
      <c r="F5323" s="210"/>
      <c r="G5323" s="210"/>
    </row>
    <row r="5324" spans="6:7" x14ac:dyDescent="0.25">
      <c r="F5324" s="210"/>
      <c r="G5324" s="210"/>
    </row>
    <row r="5325" spans="6:7" x14ac:dyDescent="0.25">
      <c r="F5325" s="210"/>
      <c r="G5325" s="210"/>
    </row>
    <row r="5326" spans="6:7" x14ac:dyDescent="0.25">
      <c r="F5326" s="210"/>
      <c r="G5326" s="210"/>
    </row>
    <row r="5327" spans="6:7" x14ac:dyDescent="0.25">
      <c r="F5327" s="210"/>
      <c r="G5327" s="210"/>
    </row>
    <row r="5328" spans="6:7" x14ac:dyDescent="0.25">
      <c r="F5328" s="210"/>
      <c r="G5328" s="210"/>
    </row>
    <row r="5329" spans="6:7" x14ac:dyDescent="0.25">
      <c r="F5329" s="210"/>
      <c r="G5329" s="210"/>
    </row>
    <row r="5330" spans="6:7" x14ac:dyDescent="0.25">
      <c r="F5330" s="210"/>
      <c r="G5330" s="210"/>
    </row>
    <row r="5331" spans="6:7" x14ac:dyDescent="0.25">
      <c r="F5331" s="210"/>
      <c r="G5331" s="210"/>
    </row>
    <row r="5332" spans="6:7" x14ac:dyDescent="0.25">
      <c r="F5332" s="210"/>
      <c r="G5332" s="210"/>
    </row>
    <row r="5333" spans="6:7" x14ac:dyDescent="0.25">
      <c r="F5333" s="210"/>
      <c r="G5333" s="210"/>
    </row>
    <row r="5334" spans="6:7" x14ac:dyDescent="0.25">
      <c r="F5334" s="210"/>
      <c r="G5334" s="210"/>
    </row>
    <row r="5335" spans="6:7" x14ac:dyDescent="0.25">
      <c r="F5335" s="210"/>
      <c r="G5335" s="210"/>
    </row>
    <row r="5336" spans="6:7" x14ac:dyDescent="0.25">
      <c r="F5336" s="210"/>
      <c r="G5336" s="210"/>
    </row>
    <row r="5337" spans="6:7" x14ac:dyDescent="0.25">
      <c r="F5337" s="210"/>
      <c r="G5337" s="210"/>
    </row>
    <row r="5338" spans="6:7" x14ac:dyDescent="0.25">
      <c r="F5338" s="210"/>
      <c r="G5338" s="210"/>
    </row>
    <row r="5339" spans="6:7" x14ac:dyDescent="0.25">
      <c r="F5339" s="210"/>
      <c r="G5339" s="210"/>
    </row>
    <row r="5340" spans="6:7" x14ac:dyDescent="0.25">
      <c r="F5340" s="210"/>
      <c r="G5340" s="210"/>
    </row>
    <row r="5341" spans="6:7" x14ac:dyDescent="0.25">
      <c r="F5341" s="210"/>
      <c r="G5341" s="210"/>
    </row>
    <row r="5342" spans="6:7" x14ac:dyDescent="0.25">
      <c r="F5342" s="210"/>
      <c r="G5342" s="210"/>
    </row>
    <row r="5343" spans="6:7" x14ac:dyDescent="0.25">
      <c r="F5343" s="210"/>
      <c r="G5343" s="210"/>
    </row>
    <row r="5344" spans="6:7" x14ac:dyDescent="0.25">
      <c r="F5344" s="210"/>
      <c r="G5344" s="210"/>
    </row>
    <row r="5345" spans="6:7" x14ac:dyDescent="0.25">
      <c r="F5345" s="210"/>
      <c r="G5345" s="210"/>
    </row>
    <row r="5346" spans="6:7" x14ac:dyDescent="0.25">
      <c r="F5346" s="210"/>
      <c r="G5346" s="210"/>
    </row>
    <row r="5347" spans="6:7" x14ac:dyDescent="0.25">
      <c r="F5347" s="210"/>
      <c r="G5347" s="210"/>
    </row>
    <row r="5348" spans="6:7" x14ac:dyDescent="0.25">
      <c r="F5348" s="210"/>
      <c r="G5348" s="210"/>
    </row>
    <row r="5349" spans="6:7" x14ac:dyDescent="0.25">
      <c r="F5349" s="210"/>
      <c r="G5349" s="210"/>
    </row>
    <row r="5350" spans="6:7" x14ac:dyDescent="0.25">
      <c r="F5350" s="210"/>
      <c r="G5350" s="210"/>
    </row>
    <row r="5351" spans="6:7" x14ac:dyDescent="0.25">
      <c r="F5351" s="210"/>
      <c r="G5351" s="210"/>
    </row>
    <row r="5352" spans="6:7" x14ac:dyDescent="0.25">
      <c r="F5352" s="210"/>
      <c r="G5352" s="210"/>
    </row>
    <row r="5353" spans="6:7" x14ac:dyDescent="0.25">
      <c r="F5353" s="210"/>
      <c r="G5353" s="210"/>
    </row>
    <row r="5354" spans="6:7" x14ac:dyDescent="0.25">
      <c r="F5354" s="210"/>
      <c r="G5354" s="210"/>
    </row>
    <row r="5355" spans="6:7" x14ac:dyDescent="0.25">
      <c r="F5355" s="210"/>
      <c r="G5355" s="210"/>
    </row>
    <row r="5356" spans="6:7" x14ac:dyDescent="0.25">
      <c r="F5356" s="210"/>
      <c r="G5356" s="210"/>
    </row>
    <row r="5357" spans="6:7" x14ac:dyDescent="0.25">
      <c r="F5357" s="210"/>
      <c r="G5357" s="210"/>
    </row>
    <row r="5358" spans="6:7" x14ac:dyDescent="0.25">
      <c r="F5358" s="210"/>
      <c r="G5358" s="210"/>
    </row>
    <row r="5359" spans="6:7" x14ac:dyDescent="0.25">
      <c r="F5359" s="210"/>
      <c r="G5359" s="210"/>
    </row>
    <row r="5360" spans="6:7" x14ac:dyDescent="0.25">
      <c r="F5360" s="210"/>
      <c r="G5360" s="210"/>
    </row>
    <row r="5361" spans="6:7" x14ac:dyDescent="0.25">
      <c r="F5361" s="210"/>
      <c r="G5361" s="210"/>
    </row>
    <row r="5362" spans="6:7" x14ac:dyDescent="0.25">
      <c r="F5362" s="210"/>
      <c r="G5362" s="210"/>
    </row>
    <row r="5363" spans="6:7" x14ac:dyDescent="0.25">
      <c r="F5363" s="210"/>
      <c r="G5363" s="210"/>
    </row>
    <row r="5364" spans="6:7" x14ac:dyDescent="0.25">
      <c r="F5364" s="210"/>
      <c r="G5364" s="210"/>
    </row>
    <row r="5365" spans="6:7" x14ac:dyDescent="0.25">
      <c r="F5365" s="210"/>
      <c r="G5365" s="210"/>
    </row>
    <row r="5366" spans="6:7" x14ac:dyDescent="0.25">
      <c r="F5366" s="210"/>
      <c r="G5366" s="210"/>
    </row>
    <row r="5367" spans="6:7" x14ac:dyDescent="0.25">
      <c r="F5367" s="210"/>
      <c r="G5367" s="210"/>
    </row>
    <row r="5368" spans="6:7" x14ac:dyDescent="0.25">
      <c r="F5368" s="210"/>
      <c r="G5368" s="210"/>
    </row>
    <row r="5369" spans="6:7" x14ac:dyDescent="0.25">
      <c r="F5369" s="210"/>
      <c r="G5369" s="210"/>
    </row>
    <row r="5370" spans="6:7" x14ac:dyDescent="0.25">
      <c r="F5370" s="210"/>
      <c r="G5370" s="210"/>
    </row>
    <row r="5371" spans="6:7" x14ac:dyDescent="0.25">
      <c r="F5371" s="210"/>
      <c r="G5371" s="210"/>
    </row>
    <row r="5372" spans="6:7" x14ac:dyDescent="0.25">
      <c r="F5372" s="210"/>
      <c r="G5372" s="210"/>
    </row>
    <row r="5373" spans="6:7" x14ac:dyDescent="0.25">
      <c r="F5373" s="210"/>
      <c r="G5373" s="210"/>
    </row>
    <row r="5374" spans="6:7" x14ac:dyDescent="0.25">
      <c r="F5374" s="210"/>
      <c r="G5374" s="210"/>
    </row>
    <row r="5375" spans="6:7" x14ac:dyDescent="0.25">
      <c r="F5375" s="210"/>
      <c r="G5375" s="210"/>
    </row>
    <row r="5376" spans="6:7" x14ac:dyDescent="0.25">
      <c r="F5376" s="210"/>
      <c r="G5376" s="210"/>
    </row>
    <row r="5377" spans="6:7" x14ac:dyDescent="0.25">
      <c r="F5377" s="210"/>
      <c r="G5377" s="210"/>
    </row>
    <row r="5378" spans="6:7" x14ac:dyDescent="0.25">
      <c r="F5378" s="210"/>
      <c r="G5378" s="210"/>
    </row>
    <row r="5379" spans="6:7" x14ac:dyDescent="0.25">
      <c r="F5379" s="210"/>
      <c r="G5379" s="210"/>
    </row>
    <row r="5380" spans="6:7" x14ac:dyDescent="0.25">
      <c r="F5380" s="210"/>
      <c r="G5380" s="210"/>
    </row>
    <row r="5381" spans="6:7" x14ac:dyDescent="0.25">
      <c r="F5381" s="210"/>
      <c r="G5381" s="210"/>
    </row>
    <row r="5382" spans="6:7" x14ac:dyDescent="0.25">
      <c r="F5382" s="210"/>
      <c r="G5382" s="210"/>
    </row>
    <row r="5383" spans="6:7" x14ac:dyDescent="0.25">
      <c r="F5383" s="210"/>
      <c r="G5383" s="210"/>
    </row>
    <row r="5384" spans="6:7" x14ac:dyDescent="0.25">
      <c r="F5384" s="210"/>
      <c r="G5384" s="210"/>
    </row>
    <row r="5385" spans="6:7" x14ac:dyDescent="0.25">
      <c r="F5385" s="210"/>
      <c r="G5385" s="210"/>
    </row>
    <row r="5386" spans="6:7" x14ac:dyDescent="0.25">
      <c r="F5386" s="210"/>
      <c r="G5386" s="210"/>
    </row>
    <row r="5387" spans="6:7" x14ac:dyDescent="0.25">
      <c r="F5387" s="210"/>
      <c r="G5387" s="210"/>
    </row>
    <row r="5388" spans="6:7" x14ac:dyDescent="0.25">
      <c r="F5388" s="210"/>
      <c r="G5388" s="210"/>
    </row>
    <row r="5389" spans="6:7" x14ac:dyDescent="0.25">
      <c r="F5389" s="210"/>
      <c r="G5389" s="210"/>
    </row>
    <row r="5390" spans="6:7" x14ac:dyDescent="0.25">
      <c r="F5390" s="210"/>
      <c r="G5390" s="210"/>
    </row>
    <row r="5391" spans="6:7" x14ac:dyDescent="0.25">
      <c r="F5391" s="210"/>
      <c r="G5391" s="210"/>
    </row>
    <row r="5392" spans="6:7" x14ac:dyDescent="0.25">
      <c r="F5392" s="210"/>
      <c r="G5392" s="210"/>
    </row>
    <row r="5393" spans="6:7" x14ac:dyDescent="0.25">
      <c r="F5393" s="210"/>
      <c r="G5393" s="210"/>
    </row>
    <row r="5394" spans="6:7" x14ac:dyDescent="0.25">
      <c r="F5394" s="210"/>
      <c r="G5394" s="210"/>
    </row>
    <row r="5395" spans="6:7" x14ac:dyDescent="0.25">
      <c r="F5395" s="210"/>
      <c r="G5395" s="210"/>
    </row>
    <row r="5396" spans="6:7" x14ac:dyDescent="0.25">
      <c r="F5396" s="210"/>
      <c r="G5396" s="210"/>
    </row>
    <row r="5397" spans="6:7" x14ac:dyDescent="0.25">
      <c r="F5397" s="210"/>
      <c r="G5397" s="210"/>
    </row>
    <row r="5398" spans="6:7" x14ac:dyDescent="0.25">
      <c r="F5398" s="210"/>
      <c r="G5398" s="210"/>
    </row>
    <row r="5399" spans="6:7" x14ac:dyDescent="0.25">
      <c r="F5399" s="210"/>
      <c r="G5399" s="210"/>
    </row>
    <row r="5400" spans="6:7" x14ac:dyDescent="0.25">
      <c r="F5400" s="210"/>
      <c r="G5400" s="210"/>
    </row>
    <row r="5401" spans="6:7" x14ac:dyDescent="0.25">
      <c r="F5401" s="210"/>
      <c r="G5401" s="210"/>
    </row>
    <row r="5402" spans="6:7" x14ac:dyDescent="0.25">
      <c r="F5402" s="210"/>
      <c r="G5402" s="210"/>
    </row>
    <row r="5403" spans="6:7" x14ac:dyDescent="0.25">
      <c r="F5403" s="210"/>
      <c r="G5403" s="210"/>
    </row>
    <row r="5404" spans="6:7" x14ac:dyDescent="0.25">
      <c r="F5404" s="210"/>
      <c r="G5404" s="210"/>
    </row>
    <row r="5405" spans="6:7" x14ac:dyDescent="0.25">
      <c r="F5405" s="210"/>
      <c r="G5405" s="210"/>
    </row>
    <row r="5406" spans="6:7" x14ac:dyDescent="0.25">
      <c r="F5406" s="210"/>
      <c r="G5406" s="210"/>
    </row>
    <row r="5407" spans="6:7" x14ac:dyDescent="0.25">
      <c r="F5407" s="210"/>
      <c r="G5407" s="210"/>
    </row>
    <row r="5408" spans="6:7" x14ac:dyDescent="0.25">
      <c r="F5408" s="210"/>
      <c r="G5408" s="210"/>
    </row>
    <row r="5409" spans="6:7" x14ac:dyDescent="0.25">
      <c r="F5409" s="210"/>
      <c r="G5409" s="210"/>
    </row>
    <row r="5410" spans="6:7" x14ac:dyDescent="0.25">
      <c r="F5410" s="210"/>
      <c r="G5410" s="210"/>
    </row>
    <row r="5411" spans="6:7" x14ac:dyDescent="0.25">
      <c r="F5411" s="210"/>
      <c r="G5411" s="210"/>
    </row>
    <row r="5412" spans="6:7" x14ac:dyDescent="0.25">
      <c r="F5412" s="210"/>
      <c r="G5412" s="210"/>
    </row>
    <row r="5413" spans="6:7" x14ac:dyDescent="0.25">
      <c r="F5413" s="210"/>
      <c r="G5413" s="210"/>
    </row>
    <row r="5414" spans="6:7" x14ac:dyDescent="0.25">
      <c r="F5414" s="210"/>
      <c r="G5414" s="210"/>
    </row>
    <row r="5415" spans="6:7" x14ac:dyDescent="0.25">
      <c r="F5415" s="210"/>
      <c r="G5415" s="210"/>
    </row>
    <row r="5416" spans="6:7" x14ac:dyDescent="0.25">
      <c r="F5416" s="210"/>
      <c r="G5416" s="210"/>
    </row>
    <row r="5417" spans="6:7" x14ac:dyDescent="0.25">
      <c r="F5417" s="210"/>
      <c r="G5417" s="210"/>
    </row>
    <row r="5418" spans="6:7" x14ac:dyDescent="0.25">
      <c r="F5418" s="210"/>
      <c r="G5418" s="210"/>
    </row>
    <row r="5419" spans="6:7" x14ac:dyDescent="0.25">
      <c r="F5419" s="210"/>
      <c r="G5419" s="210"/>
    </row>
    <row r="5420" spans="6:7" x14ac:dyDescent="0.25">
      <c r="F5420" s="210"/>
      <c r="G5420" s="210"/>
    </row>
    <row r="5421" spans="6:7" x14ac:dyDescent="0.25">
      <c r="F5421" s="210"/>
      <c r="G5421" s="210"/>
    </row>
    <row r="5422" spans="6:7" x14ac:dyDescent="0.25">
      <c r="F5422" s="210"/>
      <c r="G5422" s="210"/>
    </row>
    <row r="5423" spans="6:7" x14ac:dyDescent="0.25">
      <c r="F5423" s="210"/>
      <c r="G5423" s="210"/>
    </row>
    <row r="5424" spans="6:7" x14ac:dyDescent="0.25">
      <c r="F5424" s="210"/>
      <c r="G5424" s="210"/>
    </row>
    <row r="5425" spans="6:7" x14ac:dyDescent="0.25">
      <c r="F5425" s="210"/>
      <c r="G5425" s="210"/>
    </row>
    <row r="5426" spans="6:7" x14ac:dyDescent="0.25">
      <c r="F5426" s="210"/>
      <c r="G5426" s="210"/>
    </row>
    <row r="5427" spans="6:7" x14ac:dyDescent="0.25">
      <c r="F5427" s="210"/>
      <c r="G5427" s="210"/>
    </row>
    <row r="5428" spans="6:7" x14ac:dyDescent="0.25">
      <c r="F5428" s="210"/>
      <c r="G5428" s="210"/>
    </row>
    <row r="5429" spans="6:7" x14ac:dyDescent="0.25">
      <c r="F5429" s="210"/>
      <c r="G5429" s="210"/>
    </row>
    <row r="5430" spans="6:7" x14ac:dyDescent="0.25">
      <c r="F5430" s="210"/>
      <c r="G5430" s="210"/>
    </row>
    <row r="5431" spans="6:7" x14ac:dyDescent="0.25">
      <c r="F5431" s="210"/>
      <c r="G5431" s="210"/>
    </row>
    <row r="5432" spans="6:7" x14ac:dyDescent="0.25">
      <c r="F5432" s="210"/>
      <c r="G5432" s="210"/>
    </row>
    <row r="5433" spans="6:7" x14ac:dyDescent="0.25">
      <c r="F5433" s="210"/>
      <c r="G5433" s="210"/>
    </row>
    <row r="5434" spans="6:7" x14ac:dyDescent="0.25">
      <c r="F5434" s="210"/>
      <c r="G5434" s="210"/>
    </row>
    <row r="5435" spans="6:7" x14ac:dyDescent="0.25">
      <c r="F5435" s="210"/>
      <c r="G5435" s="210"/>
    </row>
    <row r="5436" spans="6:7" x14ac:dyDescent="0.25">
      <c r="F5436" s="210"/>
      <c r="G5436" s="210"/>
    </row>
    <row r="5437" spans="6:7" x14ac:dyDescent="0.25">
      <c r="F5437" s="210"/>
      <c r="G5437" s="210"/>
    </row>
    <row r="5438" spans="6:7" x14ac:dyDescent="0.25">
      <c r="F5438" s="210"/>
      <c r="G5438" s="210"/>
    </row>
    <row r="5439" spans="6:7" x14ac:dyDescent="0.25">
      <c r="F5439" s="210"/>
      <c r="G5439" s="210"/>
    </row>
    <row r="5440" spans="6:7" x14ac:dyDescent="0.25">
      <c r="F5440" s="210"/>
      <c r="G5440" s="210"/>
    </row>
    <row r="5441" spans="6:7" x14ac:dyDescent="0.25">
      <c r="F5441" s="210"/>
      <c r="G5441" s="210"/>
    </row>
    <row r="5442" spans="6:7" x14ac:dyDescent="0.25">
      <c r="F5442" s="210"/>
      <c r="G5442" s="210"/>
    </row>
    <row r="5443" spans="6:7" x14ac:dyDescent="0.25">
      <c r="F5443" s="210"/>
      <c r="G5443" s="210"/>
    </row>
    <row r="5444" spans="6:7" x14ac:dyDescent="0.25">
      <c r="F5444" s="210"/>
      <c r="G5444" s="210"/>
    </row>
    <row r="5445" spans="6:7" x14ac:dyDescent="0.25">
      <c r="F5445" s="210"/>
      <c r="G5445" s="210"/>
    </row>
    <row r="5446" spans="6:7" x14ac:dyDescent="0.25">
      <c r="F5446" s="210"/>
      <c r="G5446" s="210"/>
    </row>
    <row r="5447" spans="6:7" x14ac:dyDescent="0.25">
      <c r="F5447" s="210"/>
      <c r="G5447" s="210"/>
    </row>
    <row r="5448" spans="6:7" x14ac:dyDescent="0.25">
      <c r="F5448" s="210"/>
      <c r="G5448" s="210"/>
    </row>
    <row r="5449" spans="6:7" x14ac:dyDescent="0.25">
      <c r="F5449" s="210"/>
      <c r="G5449" s="210"/>
    </row>
    <row r="5450" spans="6:7" x14ac:dyDescent="0.25">
      <c r="F5450" s="210"/>
      <c r="G5450" s="210"/>
    </row>
    <row r="5451" spans="6:7" x14ac:dyDescent="0.25">
      <c r="F5451" s="210"/>
      <c r="G5451" s="210"/>
    </row>
    <row r="5452" spans="6:7" x14ac:dyDescent="0.25">
      <c r="F5452" s="210"/>
      <c r="G5452" s="210"/>
    </row>
    <row r="5453" spans="6:7" x14ac:dyDescent="0.25">
      <c r="F5453" s="210"/>
      <c r="G5453" s="210"/>
    </row>
    <row r="5454" spans="6:7" x14ac:dyDescent="0.25">
      <c r="F5454" s="210"/>
      <c r="G5454" s="210"/>
    </row>
    <row r="5455" spans="6:7" x14ac:dyDescent="0.25">
      <c r="F5455" s="210"/>
      <c r="G5455" s="210"/>
    </row>
    <row r="5456" spans="6:7" x14ac:dyDescent="0.25">
      <c r="F5456" s="210"/>
      <c r="G5456" s="210"/>
    </row>
    <row r="5457" spans="6:7" x14ac:dyDescent="0.25">
      <c r="F5457" s="210"/>
      <c r="G5457" s="210"/>
    </row>
    <row r="5458" spans="6:7" x14ac:dyDescent="0.25">
      <c r="F5458" s="210"/>
      <c r="G5458" s="210"/>
    </row>
    <row r="5459" spans="6:7" x14ac:dyDescent="0.25">
      <c r="F5459" s="210"/>
      <c r="G5459" s="210"/>
    </row>
    <row r="5460" spans="6:7" x14ac:dyDescent="0.25">
      <c r="F5460" s="210"/>
      <c r="G5460" s="210"/>
    </row>
    <row r="5461" spans="6:7" x14ac:dyDescent="0.25">
      <c r="F5461" s="210"/>
      <c r="G5461" s="210"/>
    </row>
    <row r="5462" spans="6:7" x14ac:dyDescent="0.25">
      <c r="F5462" s="210"/>
      <c r="G5462" s="210"/>
    </row>
    <row r="5463" spans="6:7" x14ac:dyDescent="0.25">
      <c r="F5463" s="210"/>
      <c r="G5463" s="210"/>
    </row>
    <row r="5464" spans="6:7" x14ac:dyDescent="0.25">
      <c r="F5464" s="210"/>
      <c r="G5464" s="210"/>
    </row>
    <row r="5465" spans="6:7" x14ac:dyDescent="0.25">
      <c r="F5465" s="210"/>
      <c r="G5465" s="210"/>
    </row>
    <row r="5466" spans="6:7" x14ac:dyDescent="0.25">
      <c r="F5466" s="210"/>
      <c r="G5466" s="210"/>
    </row>
    <row r="5467" spans="6:7" x14ac:dyDescent="0.25">
      <c r="F5467" s="210"/>
      <c r="G5467" s="210"/>
    </row>
    <row r="5468" spans="6:7" x14ac:dyDescent="0.25">
      <c r="F5468" s="210"/>
      <c r="G5468" s="210"/>
    </row>
    <row r="5469" spans="6:7" x14ac:dyDescent="0.25">
      <c r="F5469" s="210"/>
      <c r="G5469" s="210"/>
    </row>
    <row r="5470" spans="6:7" x14ac:dyDescent="0.25">
      <c r="F5470" s="210"/>
      <c r="G5470" s="210"/>
    </row>
    <row r="5471" spans="6:7" x14ac:dyDescent="0.25">
      <c r="F5471" s="210"/>
      <c r="G5471" s="210"/>
    </row>
    <row r="5472" spans="6:7" x14ac:dyDescent="0.25">
      <c r="F5472" s="210"/>
      <c r="G5472" s="210"/>
    </row>
    <row r="5473" spans="6:7" x14ac:dyDescent="0.25">
      <c r="F5473" s="210"/>
      <c r="G5473" s="210"/>
    </row>
    <row r="5474" spans="6:7" x14ac:dyDescent="0.25">
      <c r="F5474" s="210"/>
      <c r="G5474" s="210"/>
    </row>
    <row r="5475" spans="6:7" x14ac:dyDescent="0.25">
      <c r="F5475" s="210"/>
      <c r="G5475" s="210"/>
    </row>
    <row r="5476" spans="6:7" x14ac:dyDescent="0.25">
      <c r="F5476" s="210"/>
      <c r="G5476" s="210"/>
    </row>
    <row r="5477" spans="6:7" x14ac:dyDescent="0.25">
      <c r="F5477" s="210"/>
      <c r="G5477" s="210"/>
    </row>
    <row r="5478" spans="6:7" x14ac:dyDescent="0.25">
      <c r="F5478" s="210"/>
      <c r="G5478" s="210"/>
    </row>
    <row r="5479" spans="6:7" x14ac:dyDescent="0.25">
      <c r="F5479" s="210"/>
      <c r="G5479" s="210"/>
    </row>
    <row r="5480" spans="6:7" x14ac:dyDescent="0.25">
      <c r="F5480" s="210"/>
      <c r="G5480" s="210"/>
    </row>
    <row r="5481" spans="6:7" x14ac:dyDescent="0.25">
      <c r="F5481" s="210"/>
      <c r="G5481" s="210"/>
    </row>
    <row r="5482" spans="6:7" x14ac:dyDescent="0.25">
      <c r="F5482" s="210"/>
      <c r="G5482" s="210"/>
    </row>
    <row r="5483" spans="6:7" x14ac:dyDescent="0.25">
      <c r="F5483" s="210"/>
      <c r="G5483" s="210"/>
    </row>
    <row r="5484" spans="6:7" x14ac:dyDescent="0.25">
      <c r="F5484" s="210"/>
      <c r="G5484" s="210"/>
    </row>
    <row r="5485" spans="6:7" x14ac:dyDescent="0.25">
      <c r="F5485" s="210"/>
      <c r="G5485" s="210"/>
    </row>
    <row r="5486" spans="6:7" x14ac:dyDescent="0.25">
      <c r="F5486" s="210"/>
      <c r="G5486" s="210"/>
    </row>
    <row r="5487" spans="6:7" x14ac:dyDescent="0.25">
      <c r="F5487" s="210"/>
      <c r="G5487" s="210"/>
    </row>
    <row r="5488" spans="6:7" x14ac:dyDescent="0.25">
      <c r="F5488" s="210"/>
      <c r="G5488" s="210"/>
    </row>
    <row r="5489" spans="6:7" x14ac:dyDescent="0.25">
      <c r="F5489" s="210"/>
      <c r="G5489" s="210"/>
    </row>
    <row r="5490" spans="6:7" x14ac:dyDescent="0.25">
      <c r="F5490" s="210"/>
      <c r="G5490" s="210"/>
    </row>
    <row r="5491" spans="6:7" x14ac:dyDescent="0.25">
      <c r="F5491" s="210"/>
      <c r="G5491" s="210"/>
    </row>
    <row r="5492" spans="6:7" x14ac:dyDescent="0.25">
      <c r="F5492" s="210"/>
      <c r="G5492" s="210"/>
    </row>
    <row r="5493" spans="6:7" x14ac:dyDescent="0.25">
      <c r="F5493" s="210"/>
      <c r="G5493" s="210"/>
    </row>
    <row r="5494" spans="6:7" x14ac:dyDescent="0.25">
      <c r="F5494" s="210"/>
      <c r="G5494" s="210"/>
    </row>
    <row r="5495" spans="6:7" x14ac:dyDescent="0.25">
      <c r="F5495" s="210"/>
      <c r="G5495" s="210"/>
    </row>
    <row r="5496" spans="6:7" x14ac:dyDescent="0.25">
      <c r="F5496" s="210"/>
      <c r="G5496" s="210"/>
    </row>
    <row r="5497" spans="6:7" x14ac:dyDescent="0.25">
      <c r="F5497" s="210"/>
      <c r="G5497" s="210"/>
    </row>
    <row r="5498" spans="6:7" x14ac:dyDescent="0.25">
      <c r="F5498" s="210"/>
      <c r="G5498" s="210"/>
    </row>
    <row r="5499" spans="6:7" x14ac:dyDescent="0.25">
      <c r="F5499" s="210"/>
      <c r="G5499" s="210"/>
    </row>
    <row r="5500" spans="6:7" x14ac:dyDescent="0.25">
      <c r="F5500" s="210"/>
      <c r="G5500" s="210"/>
    </row>
    <row r="5501" spans="6:7" x14ac:dyDescent="0.25">
      <c r="F5501" s="210"/>
      <c r="G5501" s="210"/>
    </row>
    <row r="5502" spans="6:7" x14ac:dyDescent="0.25">
      <c r="F5502" s="210"/>
      <c r="G5502" s="210"/>
    </row>
    <row r="5503" spans="6:7" x14ac:dyDescent="0.25">
      <c r="F5503" s="210"/>
      <c r="G5503" s="210"/>
    </row>
    <row r="5504" spans="6:7" x14ac:dyDescent="0.25">
      <c r="F5504" s="210"/>
      <c r="G5504" s="210"/>
    </row>
    <row r="5505" spans="6:7" x14ac:dyDescent="0.25">
      <c r="F5505" s="210"/>
      <c r="G5505" s="210"/>
    </row>
    <row r="5506" spans="6:7" x14ac:dyDescent="0.25">
      <c r="F5506" s="210"/>
      <c r="G5506" s="210"/>
    </row>
    <row r="5507" spans="6:7" x14ac:dyDescent="0.25">
      <c r="F5507" s="210"/>
      <c r="G5507" s="210"/>
    </row>
    <row r="5508" spans="6:7" x14ac:dyDescent="0.25">
      <c r="F5508" s="210"/>
      <c r="G5508" s="210"/>
    </row>
    <row r="5509" spans="6:7" x14ac:dyDescent="0.25">
      <c r="F5509" s="210"/>
      <c r="G5509" s="210"/>
    </row>
    <row r="5510" spans="6:7" x14ac:dyDescent="0.25">
      <c r="F5510" s="210"/>
      <c r="G5510" s="210"/>
    </row>
    <row r="5511" spans="6:7" x14ac:dyDescent="0.25">
      <c r="F5511" s="210"/>
      <c r="G5511" s="210"/>
    </row>
    <row r="5512" spans="6:7" x14ac:dyDescent="0.25">
      <c r="F5512" s="210"/>
      <c r="G5512" s="210"/>
    </row>
    <row r="5513" spans="6:7" x14ac:dyDescent="0.25">
      <c r="F5513" s="210"/>
      <c r="G5513" s="210"/>
    </row>
    <row r="5514" spans="6:7" x14ac:dyDescent="0.25">
      <c r="F5514" s="210"/>
      <c r="G5514" s="210"/>
    </row>
    <row r="5515" spans="6:7" x14ac:dyDescent="0.25">
      <c r="F5515" s="210"/>
      <c r="G5515" s="210"/>
    </row>
    <row r="5516" spans="6:7" x14ac:dyDescent="0.25">
      <c r="F5516" s="210"/>
      <c r="G5516" s="210"/>
    </row>
    <row r="5517" spans="6:7" x14ac:dyDescent="0.25">
      <c r="F5517" s="210"/>
      <c r="G5517" s="210"/>
    </row>
    <row r="5518" spans="6:7" x14ac:dyDescent="0.25">
      <c r="F5518" s="210"/>
      <c r="G5518" s="210"/>
    </row>
    <row r="5519" spans="6:7" x14ac:dyDescent="0.25">
      <c r="F5519" s="210"/>
      <c r="G5519" s="210"/>
    </row>
    <row r="5520" spans="6:7" x14ac:dyDescent="0.25">
      <c r="F5520" s="210"/>
      <c r="G5520" s="210"/>
    </row>
    <row r="5521" spans="6:7" x14ac:dyDescent="0.25">
      <c r="F5521" s="210"/>
      <c r="G5521" s="210"/>
    </row>
    <row r="5522" spans="6:7" x14ac:dyDescent="0.25">
      <c r="F5522" s="210"/>
      <c r="G5522" s="210"/>
    </row>
    <row r="5523" spans="6:7" x14ac:dyDescent="0.25">
      <c r="F5523" s="210"/>
      <c r="G5523" s="210"/>
    </row>
    <row r="5524" spans="6:7" x14ac:dyDescent="0.25">
      <c r="F5524" s="210"/>
      <c r="G5524" s="210"/>
    </row>
    <row r="5525" spans="6:7" x14ac:dyDescent="0.25">
      <c r="F5525" s="210"/>
      <c r="G5525" s="210"/>
    </row>
    <row r="5526" spans="6:7" x14ac:dyDescent="0.25">
      <c r="F5526" s="210"/>
      <c r="G5526" s="210"/>
    </row>
    <row r="5527" spans="6:7" x14ac:dyDescent="0.25">
      <c r="F5527" s="210"/>
      <c r="G5527" s="210"/>
    </row>
    <row r="5528" spans="6:7" x14ac:dyDescent="0.25">
      <c r="F5528" s="210"/>
      <c r="G5528" s="210"/>
    </row>
    <row r="5529" spans="6:7" x14ac:dyDescent="0.25">
      <c r="F5529" s="210"/>
      <c r="G5529" s="210"/>
    </row>
    <row r="5530" spans="6:7" x14ac:dyDescent="0.25">
      <c r="F5530" s="210"/>
      <c r="G5530" s="210"/>
    </row>
    <row r="5531" spans="6:7" x14ac:dyDescent="0.25">
      <c r="F5531" s="210"/>
      <c r="G5531" s="210"/>
    </row>
    <row r="5532" spans="6:7" x14ac:dyDescent="0.25">
      <c r="F5532" s="210"/>
      <c r="G5532" s="210"/>
    </row>
    <row r="5533" spans="6:7" x14ac:dyDescent="0.25">
      <c r="F5533" s="210"/>
      <c r="G5533" s="210"/>
    </row>
    <row r="5534" spans="6:7" x14ac:dyDescent="0.25">
      <c r="F5534" s="210"/>
      <c r="G5534" s="210"/>
    </row>
    <row r="5535" spans="6:7" x14ac:dyDescent="0.25">
      <c r="F5535" s="210"/>
      <c r="G5535" s="210"/>
    </row>
    <row r="5536" spans="6:7" x14ac:dyDescent="0.25">
      <c r="F5536" s="210"/>
      <c r="G5536" s="210"/>
    </row>
    <row r="5537" spans="6:7" x14ac:dyDescent="0.25">
      <c r="F5537" s="210"/>
      <c r="G5537" s="210"/>
    </row>
    <row r="5538" spans="6:7" x14ac:dyDescent="0.25">
      <c r="F5538" s="210"/>
      <c r="G5538" s="210"/>
    </row>
    <row r="5539" spans="6:7" x14ac:dyDescent="0.25">
      <c r="F5539" s="210"/>
      <c r="G5539" s="210"/>
    </row>
    <row r="5540" spans="6:7" x14ac:dyDescent="0.25">
      <c r="F5540" s="210"/>
      <c r="G5540" s="210"/>
    </row>
    <row r="5541" spans="6:7" x14ac:dyDescent="0.25">
      <c r="F5541" s="210"/>
      <c r="G5541" s="210"/>
    </row>
    <row r="5542" spans="6:7" x14ac:dyDescent="0.25">
      <c r="F5542" s="210"/>
      <c r="G5542" s="210"/>
    </row>
    <row r="5543" spans="6:7" x14ac:dyDescent="0.25">
      <c r="F5543" s="210"/>
      <c r="G5543" s="210"/>
    </row>
    <row r="5544" spans="6:7" x14ac:dyDescent="0.25">
      <c r="F5544" s="210"/>
      <c r="G5544" s="210"/>
    </row>
    <row r="5545" spans="6:7" x14ac:dyDescent="0.25">
      <c r="F5545" s="210"/>
      <c r="G5545" s="210"/>
    </row>
    <row r="5546" spans="6:7" x14ac:dyDescent="0.25">
      <c r="F5546" s="210"/>
      <c r="G5546" s="210"/>
    </row>
    <row r="5547" spans="6:7" x14ac:dyDescent="0.25">
      <c r="F5547" s="210"/>
      <c r="G5547" s="210"/>
    </row>
    <row r="5548" spans="6:7" x14ac:dyDescent="0.25">
      <c r="F5548" s="210"/>
      <c r="G5548" s="210"/>
    </row>
    <row r="5549" spans="6:7" x14ac:dyDescent="0.25">
      <c r="F5549" s="210"/>
      <c r="G5549" s="210"/>
    </row>
    <row r="5550" spans="6:7" x14ac:dyDescent="0.25">
      <c r="F5550" s="210"/>
      <c r="G5550" s="210"/>
    </row>
    <row r="5551" spans="6:7" x14ac:dyDescent="0.25">
      <c r="F5551" s="210"/>
      <c r="G5551" s="210"/>
    </row>
    <row r="5552" spans="6:7" x14ac:dyDescent="0.25">
      <c r="F5552" s="210"/>
      <c r="G5552" s="210"/>
    </row>
    <row r="5553" spans="6:7" x14ac:dyDescent="0.25">
      <c r="F5553" s="210"/>
      <c r="G5553" s="210"/>
    </row>
    <row r="5554" spans="6:7" x14ac:dyDescent="0.25">
      <c r="F5554" s="210"/>
      <c r="G5554" s="210"/>
    </row>
    <row r="5555" spans="6:7" x14ac:dyDescent="0.25">
      <c r="F5555" s="210"/>
      <c r="G5555" s="210"/>
    </row>
    <row r="5556" spans="6:7" x14ac:dyDescent="0.25">
      <c r="F5556" s="210"/>
      <c r="G5556" s="210"/>
    </row>
    <row r="5557" spans="6:7" x14ac:dyDescent="0.25">
      <c r="F5557" s="210"/>
      <c r="G5557" s="210"/>
    </row>
    <row r="5558" spans="6:7" x14ac:dyDescent="0.25">
      <c r="F5558" s="210"/>
      <c r="G5558" s="210"/>
    </row>
    <row r="5559" spans="6:7" x14ac:dyDescent="0.25">
      <c r="F5559" s="210"/>
      <c r="G5559" s="210"/>
    </row>
    <row r="5560" spans="6:7" x14ac:dyDescent="0.25">
      <c r="F5560" s="210"/>
      <c r="G5560" s="210"/>
    </row>
    <row r="5561" spans="6:7" x14ac:dyDescent="0.25">
      <c r="F5561" s="210"/>
      <c r="G5561" s="210"/>
    </row>
    <row r="5562" spans="6:7" x14ac:dyDescent="0.25">
      <c r="F5562" s="210"/>
      <c r="G5562" s="210"/>
    </row>
    <row r="5563" spans="6:7" x14ac:dyDescent="0.25">
      <c r="F5563" s="210"/>
      <c r="G5563" s="210"/>
    </row>
    <row r="5564" spans="6:7" x14ac:dyDescent="0.25">
      <c r="F5564" s="210"/>
      <c r="G5564" s="210"/>
    </row>
    <row r="5565" spans="6:7" x14ac:dyDescent="0.25">
      <c r="F5565" s="210"/>
      <c r="G5565" s="210"/>
    </row>
    <row r="5566" spans="6:7" x14ac:dyDescent="0.25">
      <c r="F5566" s="210"/>
      <c r="G5566" s="210"/>
    </row>
    <row r="5567" spans="6:7" x14ac:dyDescent="0.25">
      <c r="F5567" s="210"/>
      <c r="G5567" s="210"/>
    </row>
    <row r="5568" spans="6:7" x14ac:dyDescent="0.25">
      <c r="F5568" s="210"/>
      <c r="G5568" s="210"/>
    </row>
    <row r="5569" spans="6:7" x14ac:dyDescent="0.25">
      <c r="F5569" s="210"/>
      <c r="G5569" s="210"/>
    </row>
    <row r="5570" spans="6:7" x14ac:dyDescent="0.25">
      <c r="F5570" s="210"/>
      <c r="G5570" s="210"/>
    </row>
    <row r="5571" spans="6:7" x14ac:dyDescent="0.25">
      <c r="F5571" s="210"/>
      <c r="G5571" s="210"/>
    </row>
    <row r="5572" spans="6:7" x14ac:dyDescent="0.25">
      <c r="F5572" s="210"/>
      <c r="G5572" s="210"/>
    </row>
    <row r="5573" spans="6:7" x14ac:dyDescent="0.25">
      <c r="F5573" s="210"/>
      <c r="G5573" s="210"/>
    </row>
    <row r="5574" spans="6:7" x14ac:dyDescent="0.25">
      <c r="F5574" s="210"/>
      <c r="G5574" s="210"/>
    </row>
    <row r="5575" spans="6:7" x14ac:dyDescent="0.25">
      <c r="F5575" s="210"/>
      <c r="G5575" s="210"/>
    </row>
    <row r="5576" spans="6:7" x14ac:dyDescent="0.25">
      <c r="F5576" s="210"/>
      <c r="G5576" s="210"/>
    </row>
    <row r="5577" spans="6:7" x14ac:dyDescent="0.25">
      <c r="F5577" s="210"/>
      <c r="G5577" s="210"/>
    </row>
    <row r="5578" spans="6:7" x14ac:dyDescent="0.25">
      <c r="F5578" s="210"/>
      <c r="G5578" s="210"/>
    </row>
    <row r="5579" spans="6:7" x14ac:dyDescent="0.25">
      <c r="F5579" s="210"/>
      <c r="G5579" s="210"/>
    </row>
    <row r="5580" spans="6:7" x14ac:dyDescent="0.25">
      <c r="F5580" s="210"/>
      <c r="G5580" s="210"/>
    </row>
    <row r="5581" spans="6:7" x14ac:dyDescent="0.25">
      <c r="F5581" s="210"/>
      <c r="G5581" s="210"/>
    </row>
    <row r="5582" spans="6:7" x14ac:dyDescent="0.25">
      <c r="F5582" s="210"/>
      <c r="G5582" s="210"/>
    </row>
    <row r="5583" spans="6:7" x14ac:dyDescent="0.25">
      <c r="F5583" s="210"/>
      <c r="G5583" s="210"/>
    </row>
    <row r="5584" spans="6:7" x14ac:dyDescent="0.25">
      <c r="F5584" s="210"/>
      <c r="G5584" s="210"/>
    </row>
    <row r="5585" spans="6:7" x14ac:dyDescent="0.25">
      <c r="F5585" s="210"/>
      <c r="G5585" s="210"/>
    </row>
    <row r="5586" spans="6:7" x14ac:dyDescent="0.25">
      <c r="F5586" s="210"/>
      <c r="G5586" s="210"/>
    </row>
    <row r="5587" spans="6:7" x14ac:dyDescent="0.25">
      <c r="F5587" s="210"/>
      <c r="G5587" s="210"/>
    </row>
    <row r="5588" spans="6:7" x14ac:dyDescent="0.25">
      <c r="F5588" s="210"/>
      <c r="G5588" s="210"/>
    </row>
    <row r="5589" spans="6:7" x14ac:dyDescent="0.25">
      <c r="F5589" s="210"/>
      <c r="G5589" s="210"/>
    </row>
    <row r="5590" spans="6:7" x14ac:dyDescent="0.25">
      <c r="F5590" s="210"/>
      <c r="G5590" s="210"/>
    </row>
    <row r="5591" spans="6:7" x14ac:dyDescent="0.25">
      <c r="F5591" s="210"/>
      <c r="G5591" s="210"/>
    </row>
    <row r="5592" spans="6:7" x14ac:dyDescent="0.25">
      <c r="F5592" s="210"/>
      <c r="G5592" s="210"/>
    </row>
    <row r="5593" spans="6:7" x14ac:dyDescent="0.25">
      <c r="F5593" s="210"/>
      <c r="G5593" s="210"/>
    </row>
    <row r="5594" spans="6:7" x14ac:dyDescent="0.25">
      <c r="F5594" s="210"/>
      <c r="G5594" s="210"/>
    </row>
    <row r="5595" spans="6:7" x14ac:dyDescent="0.25">
      <c r="F5595" s="210"/>
      <c r="G5595" s="210"/>
    </row>
    <row r="5596" spans="6:7" x14ac:dyDescent="0.25">
      <c r="F5596" s="210"/>
      <c r="G5596" s="210"/>
    </row>
    <row r="5597" spans="6:7" x14ac:dyDescent="0.25">
      <c r="F5597" s="210"/>
      <c r="G5597" s="210"/>
    </row>
    <row r="5598" spans="6:7" x14ac:dyDescent="0.25">
      <c r="F5598" s="210"/>
      <c r="G5598" s="210"/>
    </row>
    <row r="5599" spans="6:7" x14ac:dyDescent="0.25">
      <c r="F5599" s="210"/>
      <c r="G5599" s="210"/>
    </row>
    <row r="5600" spans="6:7" x14ac:dyDescent="0.25">
      <c r="F5600" s="210"/>
      <c r="G5600" s="210"/>
    </row>
    <row r="5601" spans="6:7" x14ac:dyDescent="0.25">
      <c r="F5601" s="210"/>
      <c r="G5601" s="210"/>
    </row>
    <row r="5602" spans="6:7" x14ac:dyDescent="0.25">
      <c r="F5602" s="210"/>
      <c r="G5602" s="210"/>
    </row>
    <row r="5603" spans="6:7" x14ac:dyDescent="0.25">
      <c r="F5603" s="210"/>
      <c r="G5603" s="210"/>
    </row>
    <row r="5604" spans="6:7" x14ac:dyDescent="0.25">
      <c r="F5604" s="210"/>
      <c r="G5604" s="210"/>
    </row>
    <row r="5605" spans="6:7" x14ac:dyDescent="0.25">
      <c r="F5605" s="210"/>
      <c r="G5605" s="210"/>
    </row>
    <row r="5606" spans="6:7" x14ac:dyDescent="0.25">
      <c r="F5606" s="210"/>
      <c r="G5606" s="210"/>
    </row>
    <row r="5607" spans="6:7" x14ac:dyDescent="0.25">
      <c r="F5607" s="210"/>
      <c r="G5607" s="210"/>
    </row>
    <row r="5608" spans="6:7" x14ac:dyDescent="0.25">
      <c r="F5608" s="210"/>
      <c r="G5608" s="210"/>
    </row>
    <row r="5609" spans="6:7" x14ac:dyDescent="0.25">
      <c r="F5609" s="210"/>
      <c r="G5609" s="210"/>
    </row>
    <row r="5610" spans="6:7" x14ac:dyDescent="0.25">
      <c r="F5610" s="210"/>
      <c r="G5610" s="210"/>
    </row>
    <row r="5611" spans="6:7" x14ac:dyDescent="0.25">
      <c r="F5611" s="210"/>
      <c r="G5611" s="210"/>
    </row>
    <row r="5612" spans="6:7" x14ac:dyDescent="0.25">
      <c r="F5612" s="210"/>
      <c r="G5612" s="210"/>
    </row>
    <row r="5613" spans="6:7" x14ac:dyDescent="0.25">
      <c r="F5613" s="210"/>
      <c r="G5613" s="210"/>
    </row>
    <row r="5614" spans="6:7" x14ac:dyDescent="0.25">
      <c r="F5614" s="210"/>
      <c r="G5614" s="210"/>
    </row>
    <row r="5615" spans="6:7" x14ac:dyDescent="0.25">
      <c r="F5615" s="210"/>
      <c r="G5615" s="210"/>
    </row>
    <row r="5616" spans="6:7" x14ac:dyDescent="0.25">
      <c r="F5616" s="210"/>
      <c r="G5616" s="210"/>
    </row>
    <row r="5617" spans="6:7" x14ac:dyDescent="0.25">
      <c r="F5617" s="210"/>
      <c r="G5617" s="210"/>
    </row>
    <row r="5618" spans="6:7" x14ac:dyDescent="0.25">
      <c r="F5618" s="210"/>
      <c r="G5618" s="210"/>
    </row>
    <row r="5619" spans="6:7" x14ac:dyDescent="0.25">
      <c r="F5619" s="210"/>
      <c r="G5619" s="210"/>
    </row>
    <row r="5620" spans="6:7" x14ac:dyDescent="0.25">
      <c r="F5620" s="210"/>
      <c r="G5620" s="210"/>
    </row>
    <row r="5621" spans="6:7" x14ac:dyDescent="0.25">
      <c r="F5621" s="210"/>
      <c r="G5621" s="210"/>
    </row>
    <row r="5622" spans="6:7" x14ac:dyDescent="0.25">
      <c r="F5622" s="210"/>
      <c r="G5622" s="210"/>
    </row>
    <row r="5623" spans="6:7" x14ac:dyDescent="0.25">
      <c r="F5623" s="210"/>
      <c r="G5623" s="210"/>
    </row>
    <row r="5624" spans="6:7" x14ac:dyDescent="0.25">
      <c r="F5624" s="210"/>
      <c r="G5624" s="210"/>
    </row>
    <row r="5625" spans="6:7" x14ac:dyDescent="0.25">
      <c r="F5625" s="210"/>
      <c r="G5625" s="210"/>
    </row>
    <row r="5626" spans="6:7" x14ac:dyDescent="0.25">
      <c r="F5626" s="210"/>
      <c r="G5626" s="210"/>
    </row>
    <row r="5627" spans="6:7" x14ac:dyDescent="0.25">
      <c r="F5627" s="210"/>
      <c r="G5627" s="210"/>
    </row>
    <row r="5628" spans="6:7" x14ac:dyDescent="0.25">
      <c r="F5628" s="210"/>
      <c r="G5628" s="210"/>
    </row>
    <row r="5629" spans="6:7" x14ac:dyDescent="0.25">
      <c r="F5629" s="210"/>
      <c r="G5629" s="210"/>
    </row>
    <row r="5630" spans="6:7" x14ac:dyDescent="0.25">
      <c r="F5630" s="210"/>
      <c r="G5630" s="210"/>
    </row>
    <row r="5631" spans="6:7" x14ac:dyDescent="0.25">
      <c r="F5631" s="210"/>
      <c r="G5631" s="210"/>
    </row>
    <row r="5632" spans="6:7" x14ac:dyDescent="0.25">
      <c r="F5632" s="210"/>
      <c r="G5632" s="210"/>
    </row>
    <row r="5633" spans="6:7" x14ac:dyDescent="0.25">
      <c r="F5633" s="210"/>
      <c r="G5633" s="210"/>
    </row>
    <row r="5634" spans="6:7" x14ac:dyDescent="0.25">
      <c r="F5634" s="210"/>
      <c r="G5634" s="210"/>
    </row>
    <row r="5635" spans="6:7" x14ac:dyDescent="0.25">
      <c r="F5635" s="210"/>
      <c r="G5635" s="210"/>
    </row>
    <row r="5636" spans="6:7" x14ac:dyDescent="0.25">
      <c r="F5636" s="210"/>
      <c r="G5636" s="210"/>
    </row>
    <row r="5637" spans="6:7" x14ac:dyDescent="0.25">
      <c r="F5637" s="210"/>
      <c r="G5637" s="210"/>
    </row>
    <row r="5638" spans="6:7" x14ac:dyDescent="0.25">
      <c r="F5638" s="210"/>
      <c r="G5638" s="210"/>
    </row>
    <row r="5639" spans="6:7" x14ac:dyDescent="0.25">
      <c r="F5639" s="210"/>
      <c r="G5639" s="210"/>
    </row>
    <row r="5640" spans="6:7" x14ac:dyDescent="0.25">
      <c r="F5640" s="210"/>
      <c r="G5640" s="210"/>
    </row>
    <row r="5641" spans="6:7" x14ac:dyDescent="0.25">
      <c r="F5641" s="210"/>
      <c r="G5641" s="210"/>
    </row>
    <row r="5642" spans="6:7" x14ac:dyDescent="0.25">
      <c r="F5642" s="210"/>
      <c r="G5642" s="210"/>
    </row>
    <row r="5643" spans="6:7" x14ac:dyDescent="0.25">
      <c r="F5643" s="210"/>
      <c r="G5643" s="210"/>
    </row>
    <row r="5644" spans="6:7" x14ac:dyDescent="0.25">
      <c r="F5644" s="210"/>
      <c r="G5644" s="210"/>
    </row>
    <row r="5645" spans="6:7" x14ac:dyDescent="0.25">
      <c r="F5645" s="210"/>
      <c r="G5645" s="210"/>
    </row>
    <row r="5646" spans="6:7" x14ac:dyDescent="0.25">
      <c r="F5646" s="210"/>
      <c r="G5646" s="210"/>
    </row>
    <row r="5647" spans="6:7" x14ac:dyDescent="0.25">
      <c r="F5647" s="210"/>
      <c r="G5647" s="210"/>
    </row>
    <row r="5648" spans="6:7" x14ac:dyDescent="0.25">
      <c r="F5648" s="210"/>
      <c r="G5648" s="210"/>
    </row>
    <row r="5649" spans="6:7" x14ac:dyDescent="0.25">
      <c r="F5649" s="210"/>
      <c r="G5649" s="210"/>
    </row>
    <row r="5650" spans="6:7" x14ac:dyDescent="0.25">
      <c r="F5650" s="210"/>
      <c r="G5650" s="210"/>
    </row>
    <row r="5651" spans="6:7" x14ac:dyDescent="0.25">
      <c r="F5651" s="210"/>
      <c r="G5651" s="210"/>
    </row>
    <row r="5652" spans="6:7" x14ac:dyDescent="0.25">
      <c r="F5652" s="210"/>
      <c r="G5652" s="210"/>
    </row>
    <row r="5653" spans="6:7" x14ac:dyDescent="0.25">
      <c r="F5653" s="210"/>
      <c r="G5653" s="210"/>
    </row>
    <row r="5654" spans="6:7" x14ac:dyDescent="0.25">
      <c r="F5654" s="210"/>
      <c r="G5654" s="210"/>
    </row>
    <row r="5655" spans="6:7" x14ac:dyDescent="0.25">
      <c r="F5655" s="210"/>
      <c r="G5655" s="210"/>
    </row>
    <row r="5656" spans="6:7" x14ac:dyDescent="0.25">
      <c r="F5656" s="210"/>
      <c r="G5656" s="210"/>
    </row>
    <row r="5657" spans="6:7" x14ac:dyDescent="0.25">
      <c r="F5657" s="210"/>
      <c r="G5657" s="210"/>
    </row>
    <row r="5658" spans="6:7" x14ac:dyDescent="0.25">
      <c r="F5658" s="210"/>
      <c r="G5658" s="210"/>
    </row>
    <row r="5659" spans="6:7" x14ac:dyDescent="0.25">
      <c r="F5659" s="210"/>
      <c r="G5659" s="210"/>
    </row>
    <row r="5660" spans="6:7" x14ac:dyDescent="0.25">
      <c r="F5660" s="210"/>
      <c r="G5660" s="210"/>
    </row>
    <row r="5661" spans="6:7" x14ac:dyDescent="0.25">
      <c r="F5661" s="210"/>
      <c r="G5661" s="210"/>
    </row>
    <row r="5662" spans="6:7" x14ac:dyDescent="0.25">
      <c r="F5662" s="210"/>
      <c r="G5662" s="210"/>
    </row>
    <row r="5663" spans="6:7" x14ac:dyDescent="0.25">
      <c r="F5663" s="210"/>
      <c r="G5663" s="210"/>
    </row>
    <row r="5664" spans="6:7" x14ac:dyDescent="0.25">
      <c r="F5664" s="210"/>
      <c r="G5664" s="210"/>
    </row>
    <row r="5665" spans="6:7" x14ac:dyDescent="0.25">
      <c r="F5665" s="210"/>
      <c r="G5665" s="210"/>
    </row>
    <row r="5666" spans="6:7" x14ac:dyDescent="0.25">
      <c r="F5666" s="210"/>
      <c r="G5666" s="210"/>
    </row>
    <row r="5667" spans="6:7" x14ac:dyDescent="0.25">
      <c r="F5667" s="210"/>
      <c r="G5667" s="210"/>
    </row>
    <row r="5668" spans="6:7" x14ac:dyDescent="0.25">
      <c r="F5668" s="210"/>
      <c r="G5668" s="210"/>
    </row>
    <row r="5669" spans="6:7" x14ac:dyDescent="0.25">
      <c r="F5669" s="210"/>
      <c r="G5669" s="210"/>
    </row>
    <row r="5670" spans="6:7" x14ac:dyDescent="0.25">
      <c r="F5670" s="210"/>
      <c r="G5670" s="210"/>
    </row>
    <row r="5671" spans="6:7" x14ac:dyDescent="0.25">
      <c r="F5671" s="210"/>
      <c r="G5671" s="210"/>
    </row>
    <row r="5672" spans="6:7" x14ac:dyDescent="0.25">
      <c r="F5672" s="210"/>
      <c r="G5672" s="210"/>
    </row>
    <row r="5673" spans="6:7" x14ac:dyDescent="0.25">
      <c r="F5673" s="210"/>
      <c r="G5673" s="210"/>
    </row>
    <row r="5674" spans="6:7" x14ac:dyDescent="0.25">
      <c r="F5674" s="210"/>
      <c r="G5674" s="210"/>
    </row>
    <row r="5675" spans="6:7" x14ac:dyDescent="0.25">
      <c r="F5675" s="210"/>
      <c r="G5675" s="210"/>
    </row>
    <row r="5676" spans="6:7" x14ac:dyDescent="0.25">
      <c r="F5676" s="210"/>
      <c r="G5676" s="210"/>
    </row>
    <row r="5677" spans="6:7" x14ac:dyDescent="0.25">
      <c r="F5677" s="210"/>
      <c r="G5677" s="210"/>
    </row>
    <row r="5678" spans="6:7" x14ac:dyDescent="0.25">
      <c r="F5678" s="210"/>
      <c r="G5678" s="210"/>
    </row>
    <row r="5679" spans="6:7" x14ac:dyDescent="0.25">
      <c r="F5679" s="210"/>
      <c r="G5679" s="210"/>
    </row>
    <row r="5680" spans="6:7" x14ac:dyDescent="0.25">
      <c r="F5680" s="210"/>
      <c r="G5680" s="210"/>
    </row>
    <row r="5681" spans="6:7" x14ac:dyDescent="0.25">
      <c r="F5681" s="210"/>
      <c r="G5681" s="210"/>
    </row>
    <row r="5682" spans="6:7" x14ac:dyDescent="0.25">
      <c r="F5682" s="210"/>
      <c r="G5682" s="210"/>
    </row>
    <row r="5683" spans="6:7" x14ac:dyDescent="0.25">
      <c r="F5683" s="210"/>
      <c r="G5683" s="210"/>
    </row>
    <row r="5684" spans="6:7" x14ac:dyDescent="0.25">
      <c r="F5684" s="210"/>
      <c r="G5684" s="210"/>
    </row>
    <row r="5685" spans="6:7" x14ac:dyDescent="0.25">
      <c r="F5685" s="210"/>
      <c r="G5685" s="210"/>
    </row>
    <row r="5686" spans="6:7" x14ac:dyDescent="0.25">
      <c r="F5686" s="210"/>
      <c r="G5686" s="210"/>
    </row>
    <row r="5687" spans="6:7" x14ac:dyDescent="0.25">
      <c r="F5687" s="210"/>
      <c r="G5687" s="210"/>
    </row>
    <row r="5688" spans="6:7" x14ac:dyDescent="0.25">
      <c r="F5688" s="210"/>
      <c r="G5688" s="210"/>
    </row>
    <row r="5689" spans="6:7" x14ac:dyDescent="0.25">
      <c r="F5689" s="210"/>
      <c r="G5689" s="210"/>
    </row>
    <row r="5690" spans="6:7" x14ac:dyDescent="0.25">
      <c r="F5690" s="210"/>
      <c r="G5690" s="210"/>
    </row>
    <row r="5691" spans="6:7" x14ac:dyDescent="0.25">
      <c r="F5691" s="210"/>
      <c r="G5691" s="210"/>
    </row>
    <row r="5692" spans="6:7" x14ac:dyDescent="0.25">
      <c r="F5692" s="210"/>
      <c r="G5692" s="210"/>
    </row>
    <row r="5693" spans="6:7" x14ac:dyDescent="0.25">
      <c r="F5693" s="210"/>
      <c r="G5693" s="210"/>
    </row>
    <row r="5694" spans="6:7" x14ac:dyDescent="0.25">
      <c r="F5694" s="210"/>
      <c r="G5694" s="210"/>
    </row>
    <row r="5695" spans="6:7" x14ac:dyDescent="0.25">
      <c r="F5695" s="210"/>
      <c r="G5695" s="210"/>
    </row>
    <row r="5696" spans="6:7" x14ac:dyDescent="0.25">
      <c r="F5696" s="210"/>
      <c r="G5696" s="210"/>
    </row>
    <row r="5697" spans="6:7" x14ac:dyDescent="0.25">
      <c r="F5697" s="210"/>
      <c r="G5697" s="210"/>
    </row>
    <row r="5698" spans="6:7" x14ac:dyDescent="0.25">
      <c r="F5698" s="210"/>
      <c r="G5698" s="210"/>
    </row>
    <row r="5699" spans="6:7" x14ac:dyDescent="0.25">
      <c r="F5699" s="210"/>
      <c r="G5699" s="210"/>
    </row>
    <row r="5700" spans="6:7" x14ac:dyDescent="0.25">
      <c r="F5700" s="210"/>
      <c r="G5700" s="210"/>
    </row>
    <row r="5701" spans="6:7" x14ac:dyDescent="0.25">
      <c r="F5701" s="210"/>
      <c r="G5701" s="210"/>
    </row>
    <row r="5702" spans="6:7" x14ac:dyDescent="0.25">
      <c r="F5702" s="210"/>
      <c r="G5702" s="210"/>
    </row>
    <row r="5703" spans="6:7" x14ac:dyDescent="0.25">
      <c r="F5703" s="210"/>
      <c r="G5703" s="210"/>
    </row>
    <row r="5704" spans="6:7" x14ac:dyDescent="0.25">
      <c r="F5704" s="210"/>
      <c r="G5704" s="210"/>
    </row>
    <row r="5705" spans="6:7" x14ac:dyDescent="0.25">
      <c r="F5705" s="210"/>
      <c r="G5705" s="210"/>
    </row>
    <row r="5706" spans="6:7" x14ac:dyDescent="0.25">
      <c r="F5706" s="210"/>
      <c r="G5706" s="210"/>
    </row>
    <row r="5707" spans="6:7" x14ac:dyDescent="0.25">
      <c r="F5707" s="210"/>
      <c r="G5707" s="210"/>
    </row>
    <row r="5708" spans="6:7" x14ac:dyDescent="0.25">
      <c r="F5708" s="210"/>
      <c r="G5708" s="210"/>
    </row>
    <row r="5709" spans="6:7" x14ac:dyDescent="0.25">
      <c r="F5709" s="210"/>
      <c r="G5709" s="210"/>
    </row>
    <row r="5710" spans="6:7" x14ac:dyDescent="0.25">
      <c r="F5710" s="210"/>
      <c r="G5710" s="210"/>
    </row>
    <row r="5711" spans="6:7" x14ac:dyDescent="0.25">
      <c r="F5711" s="210"/>
      <c r="G5711" s="210"/>
    </row>
    <row r="5712" spans="6:7" x14ac:dyDescent="0.25">
      <c r="F5712" s="210"/>
      <c r="G5712" s="210"/>
    </row>
    <row r="5713" spans="6:7" x14ac:dyDescent="0.25">
      <c r="F5713" s="210"/>
      <c r="G5713" s="210"/>
    </row>
    <row r="5714" spans="6:7" x14ac:dyDescent="0.25">
      <c r="F5714" s="210"/>
      <c r="G5714" s="210"/>
    </row>
    <row r="5715" spans="6:7" x14ac:dyDescent="0.25">
      <c r="F5715" s="210"/>
      <c r="G5715" s="210"/>
    </row>
    <row r="5716" spans="6:7" x14ac:dyDescent="0.25">
      <c r="F5716" s="210"/>
      <c r="G5716" s="210"/>
    </row>
    <row r="5717" spans="6:7" x14ac:dyDescent="0.25">
      <c r="F5717" s="210"/>
      <c r="G5717" s="210"/>
    </row>
    <row r="5718" spans="6:7" x14ac:dyDescent="0.25">
      <c r="F5718" s="210"/>
      <c r="G5718" s="210"/>
    </row>
    <row r="5719" spans="6:7" x14ac:dyDescent="0.25">
      <c r="F5719" s="210"/>
      <c r="G5719" s="210"/>
    </row>
    <row r="5720" spans="6:7" x14ac:dyDescent="0.25">
      <c r="F5720" s="210"/>
      <c r="G5720" s="210"/>
    </row>
    <row r="5721" spans="6:7" x14ac:dyDescent="0.25">
      <c r="F5721" s="210"/>
      <c r="G5721" s="210"/>
    </row>
    <row r="5722" spans="6:7" x14ac:dyDescent="0.25">
      <c r="F5722" s="210"/>
      <c r="G5722" s="210"/>
    </row>
    <row r="5723" spans="6:7" x14ac:dyDescent="0.25">
      <c r="F5723" s="210"/>
      <c r="G5723" s="210"/>
    </row>
    <row r="5724" spans="6:7" x14ac:dyDescent="0.25">
      <c r="F5724" s="210"/>
      <c r="G5724" s="210"/>
    </row>
    <row r="5725" spans="6:7" x14ac:dyDescent="0.25">
      <c r="F5725" s="210"/>
      <c r="G5725" s="210"/>
    </row>
    <row r="5726" spans="6:7" x14ac:dyDescent="0.25">
      <c r="F5726" s="210"/>
      <c r="G5726" s="210"/>
    </row>
    <row r="5727" spans="6:7" x14ac:dyDescent="0.25">
      <c r="F5727" s="210"/>
      <c r="G5727" s="210"/>
    </row>
    <row r="5728" spans="6:7" x14ac:dyDescent="0.25">
      <c r="F5728" s="210"/>
      <c r="G5728" s="210"/>
    </row>
    <row r="5729" spans="6:7" x14ac:dyDescent="0.25">
      <c r="F5729" s="210"/>
      <c r="G5729" s="210"/>
    </row>
    <row r="5730" spans="6:7" x14ac:dyDescent="0.25">
      <c r="F5730" s="210"/>
      <c r="G5730" s="210"/>
    </row>
    <row r="5731" spans="6:7" x14ac:dyDescent="0.25">
      <c r="F5731" s="210"/>
      <c r="G5731" s="210"/>
    </row>
    <row r="5732" spans="6:7" x14ac:dyDescent="0.25">
      <c r="F5732" s="210"/>
      <c r="G5732" s="210"/>
    </row>
    <row r="5733" spans="6:7" x14ac:dyDescent="0.25">
      <c r="F5733" s="210"/>
      <c r="G5733" s="210"/>
    </row>
    <row r="5734" spans="6:7" x14ac:dyDescent="0.25">
      <c r="F5734" s="210"/>
      <c r="G5734" s="210"/>
    </row>
    <row r="5735" spans="6:7" x14ac:dyDescent="0.25">
      <c r="F5735" s="210"/>
      <c r="G5735" s="210"/>
    </row>
    <row r="5736" spans="6:7" x14ac:dyDescent="0.25">
      <c r="F5736" s="210"/>
      <c r="G5736" s="210"/>
    </row>
    <row r="5737" spans="6:7" x14ac:dyDescent="0.25">
      <c r="F5737" s="210"/>
      <c r="G5737" s="210"/>
    </row>
    <row r="5738" spans="6:7" x14ac:dyDescent="0.25">
      <c r="F5738" s="210"/>
      <c r="G5738" s="210"/>
    </row>
    <row r="5739" spans="6:7" x14ac:dyDescent="0.25">
      <c r="F5739" s="210"/>
      <c r="G5739" s="210"/>
    </row>
    <row r="5740" spans="6:7" x14ac:dyDescent="0.25">
      <c r="F5740" s="210"/>
      <c r="G5740" s="210"/>
    </row>
    <row r="5741" spans="6:7" x14ac:dyDescent="0.25">
      <c r="F5741" s="210"/>
      <c r="G5741" s="210"/>
    </row>
    <row r="5742" spans="6:7" x14ac:dyDescent="0.25">
      <c r="F5742" s="210"/>
      <c r="G5742" s="210"/>
    </row>
    <row r="5743" spans="6:7" x14ac:dyDescent="0.25">
      <c r="F5743" s="210"/>
      <c r="G5743" s="210"/>
    </row>
    <row r="5744" spans="6:7" x14ac:dyDescent="0.25">
      <c r="F5744" s="210"/>
      <c r="G5744" s="210"/>
    </row>
    <row r="5745" spans="6:7" x14ac:dyDescent="0.25">
      <c r="F5745" s="210"/>
      <c r="G5745" s="210"/>
    </row>
    <row r="5746" spans="6:7" x14ac:dyDescent="0.25">
      <c r="F5746" s="210"/>
      <c r="G5746" s="210"/>
    </row>
    <row r="5747" spans="6:7" x14ac:dyDescent="0.25">
      <c r="F5747" s="210"/>
      <c r="G5747" s="210"/>
    </row>
    <row r="5748" spans="6:7" x14ac:dyDescent="0.25">
      <c r="F5748" s="210"/>
      <c r="G5748" s="210"/>
    </row>
    <row r="5749" spans="6:7" x14ac:dyDescent="0.25">
      <c r="F5749" s="210"/>
      <c r="G5749" s="210"/>
    </row>
    <row r="5750" spans="6:7" x14ac:dyDescent="0.25">
      <c r="F5750" s="210"/>
      <c r="G5750" s="210"/>
    </row>
    <row r="5751" spans="6:7" x14ac:dyDescent="0.25">
      <c r="F5751" s="210"/>
      <c r="G5751" s="210"/>
    </row>
    <row r="5752" spans="6:7" x14ac:dyDescent="0.25">
      <c r="F5752" s="210"/>
      <c r="G5752" s="210"/>
    </row>
    <row r="5753" spans="6:7" x14ac:dyDescent="0.25">
      <c r="F5753" s="210"/>
      <c r="G5753" s="210"/>
    </row>
    <row r="5754" spans="6:7" x14ac:dyDescent="0.25">
      <c r="F5754" s="210"/>
      <c r="G5754" s="210"/>
    </row>
    <row r="5755" spans="6:7" x14ac:dyDescent="0.25">
      <c r="F5755" s="210"/>
      <c r="G5755" s="210"/>
    </row>
    <row r="5756" spans="6:7" x14ac:dyDescent="0.25">
      <c r="F5756" s="210"/>
      <c r="G5756" s="210"/>
    </row>
    <row r="5757" spans="6:7" x14ac:dyDescent="0.25">
      <c r="F5757" s="210"/>
      <c r="G5757" s="210"/>
    </row>
    <row r="5758" spans="6:7" x14ac:dyDescent="0.25">
      <c r="F5758" s="210"/>
      <c r="G5758" s="210"/>
    </row>
    <row r="5759" spans="6:7" x14ac:dyDescent="0.25">
      <c r="F5759" s="210"/>
      <c r="G5759" s="210"/>
    </row>
    <row r="5760" spans="6:7" x14ac:dyDescent="0.25">
      <c r="F5760" s="210"/>
      <c r="G5760" s="210"/>
    </row>
    <row r="5761" spans="6:7" x14ac:dyDescent="0.25">
      <c r="F5761" s="210"/>
      <c r="G5761" s="210"/>
    </row>
    <row r="5762" spans="6:7" x14ac:dyDescent="0.25">
      <c r="F5762" s="210"/>
      <c r="G5762" s="210"/>
    </row>
    <row r="5763" spans="6:7" x14ac:dyDescent="0.25">
      <c r="F5763" s="210"/>
      <c r="G5763" s="210"/>
    </row>
    <row r="5764" spans="6:7" x14ac:dyDescent="0.25">
      <c r="F5764" s="210"/>
      <c r="G5764" s="210"/>
    </row>
    <row r="5765" spans="6:7" x14ac:dyDescent="0.25">
      <c r="F5765" s="210"/>
      <c r="G5765" s="210"/>
    </row>
    <row r="5766" spans="6:7" x14ac:dyDescent="0.25">
      <c r="F5766" s="210"/>
      <c r="G5766" s="210"/>
    </row>
    <row r="5767" spans="6:7" x14ac:dyDescent="0.25">
      <c r="F5767" s="210"/>
      <c r="G5767" s="210"/>
    </row>
    <row r="5768" spans="6:7" x14ac:dyDescent="0.25">
      <c r="F5768" s="210"/>
      <c r="G5768" s="210"/>
    </row>
    <row r="5769" spans="6:7" x14ac:dyDescent="0.25">
      <c r="F5769" s="210"/>
      <c r="G5769" s="210"/>
    </row>
    <row r="5770" spans="6:7" x14ac:dyDescent="0.25">
      <c r="F5770" s="210"/>
      <c r="G5770" s="210"/>
    </row>
    <row r="5771" spans="6:7" x14ac:dyDescent="0.25">
      <c r="F5771" s="210"/>
      <c r="G5771" s="210"/>
    </row>
    <row r="5772" spans="6:7" x14ac:dyDescent="0.25">
      <c r="F5772" s="210"/>
      <c r="G5772" s="210"/>
    </row>
    <row r="5773" spans="6:7" x14ac:dyDescent="0.25">
      <c r="F5773" s="210"/>
      <c r="G5773" s="210"/>
    </row>
    <row r="5774" spans="6:7" x14ac:dyDescent="0.25">
      <c r="F5774" s="210"/>
      <c r="G5774" s="210"/>
    </row>
    <row r="5775" spans="6:7" x14ac:dyDescent="0.25">
      <c r="F5775" s="210"/>
      <c r="G5775" s="210"/>
    </row>
    <row r="5776" spans="6:7" x14ac:dyDescent="0.25">
      <c r="F5776" s="210"/>
      <c r="G5776" s="210"/>
    </row>
    <row r="5777" spans="6:7" x14ac:dyDescent="0.25">
      <c r="F5777" s="210"/>
      <c r="G5777" s="210"/>
    </row>
    <row r="5778" spans="6:7" x14ac:dyDescent="0.25">
      <c r="F5778" s="210"/>
      <c r="G5778" s="210"/>
    </row>
    <row r="5779" spans="6:7" x14ac:dyDescent="0.25">
      <c r="F5779" s="210"/>
      <c r="G5779" s="210"/>
    </row>
    <row r="5780" spans="6:7" x14ac:dyDescent="0.25">
      <c r="F5780" s="210"/>
      <c r="G5780" s="210"/>
    </row>
    <row r="5781" spans="6:7" x14ac:dyDescent="0.25">
      <c r="F5781" s="210"/>
      <c r="G5781" s="210"/>
    </row>
    <row r="5782" spans="6:7" x14ac:dyDescent="0.25">
      <c r="F5782" s="210"/>
      <c r="G5782" s="210"/>
    </row>
    <row r="5783" spans="6:7" x14ac:dyDescent="0.25">
      <c r="F5783" s="210"/>
      <c r="G5783" s="210"/>
    </row>
    <row r="5784" spans="6:7" x14ac:dyDescent="0.25">
      <c r="F5784" s="210"/>
      <c r="G5784" s="210"/>
    </row>
    <row r="5785" spans="6:7" x14ac:dyDescent="0.25">
      <c r="F5785" s="210"/>
      <c r="G5785" s="210"/>
    </row>
    <row r="5786" spans="6:7" x14ac:dyDescent="0.25">
      <c r="F5786" s="210"/>
      <c r="G5786" s="210"/>
    </row>
    <row r="5787" spans="6:7" x14ac:dyDescent="0.25">
      <c r="F5787" s="210"/>
      <c r="G5787" s="210"/>
    </row>
    <row r="5788" spans="6:7" x14ac:dyDescent="0.25">
      <c r="F5788" s="210"/>
      <c r="G5788" s="210"/>
    </row>
    <row r="5789" spans="6:7" x14ac:dyDescent="0.25">
      <c r="F5789" s="210"/>
      <c r="G5789" s="210"/>
    </row>
    <row r="5790" spans="6:7" x14ac:dyDescent="0.25">
      <c r="F5790" s="210"/>
      <c r="G5790" s="210"/>
    </row>
    <row r="5791" spans="6:7" x14ac:dyDescent="0.25">
      <c r="F5791" s="210"/>
      <c r="G5791" s="210"/>
    </row>
    <row r="5792" spans="6:7" x14ac:dyDescent="0.25">
      <c r="F5792" s="210"/>
      <c r="G5792" s="210"/>
    </row>
    <row r="5793" spans="6:7" x14ac:dyDescent="0.25">
      <c r="F5793" s="210"/>
      <c r="G5793" s="210"/>
    </row>
    <row r="5794" spans="6:7" x14ac:dyDescent="0.25">
      <c r="F5794" s="210"/>
      <c r="G5794" s="210"/>
    </row>
    <row r="5795" spans="6:7" x14ac:dyDescent="0.25">
      <c r="F5795" s="210"/>
      <c r="G5795" s="210"/>
    </row>
    <row r="5796" spans="6:7" x14ac:dyDescent="0.25">
      <c r="F5796" s="210"/>
      <c r="G5796" s="210"/>
    </row>
    <row r="5797" spans="6:7" x14ac:dyDescent="0.25">
      <c r="F5797" s="210"/>
      <c r="G5797" s="210"/>
    </row>
    <row r="5798" spans="6:7" x14ac:dyDescent="0.25">
      <c r="F5798" s="210"/>
      <c r="G5798" s="210"/>
    </row>
    <row r="5799" spans="6:7" x14ac:dyDescent="0.25">
      <c r="F5799" s="210"/>
      <c r="G5799" s="210"/>
    </row>
    <row r="5800" spans="6:7" x14ac:dyDescent="0.25">
      <c r="F5800" s="210"/>
      <c r="G5800" s="210"/>
    </row>
    <row r="5801" spans="6:7" x14ac:dyDescent="0.25">
      <c r="F5801" s="210"/>
      <c r="G5801" s="210"/>
    </row>
    <row r="5802" spans="6:7" x14ac:dyDescent="0.25">
      <c r="F5802" s="210"/>
      <c r="G5802" s="210"/>
    </row>
    <row r="5803" spans="6:7" x14ac:dyDescent="0.25">
      <c r="F5803" s="210"/>
      <c r="G5803" s="210"/>
    </row>
    <row r="5804" spans="6:7" x14ac:dyDescent="0.25">
      <c r="F5804" s="210"/>
      <c r="G5804" s="210"/>
    </row>
    <row r="5805" spans="6:7" x14ac:dyDescent="0.25">
      <c r="F5805" s="210"/>
      <c r="G5805" s="210"/>
    </row>
    <row r="5806" spans="6:7" x14ac:dyDescent="0.25">
      <c r="F5806" s="210"/>
      <c r="G5806" s="210"/>
    </row>
    <row r="5807" spans="6:7" x14ac:dyDescent="0.25">
      <c r="F5807" s="210"/>
      <c r="G5807" s="210"/>
    </row>
    <row r="5808" spans="6:7" x14ac:dyDescent="0.25">
      <c r="F5808" s="210"/>
      <c r="G5808" s="210"/>
    </row>
    <row r="5809" spans="6:7" x14ac:dyDescent="0.25">
      <c r="F5809" s="210"/>
      <c r="G5809" s="210"/>
    </row>
    <row r="5810" spans="6:7" x14ac:dyDescent="0.25">
      <c r="F5810" s="210"/>
      <c r="G5810" s="210"/>
    </row>
    <row r="5811" spans="6:7" x14ac:dyDescent="0.25">
      <c r="F5811" s="210"/>
      <c r="G5811" s="210"/>
    </row>
    <row r="5812" spans="6:7" x14ac:dyDescent="0.25">
      <c r="F5812" s="210"/>
      <c r="G5812" s="210"/>
    </row>
    <row r="5813" spans="6:7" x14ac:dyDescent="0.25">
      <c r="F5813" s="210"/>
      <c r="G5813" s="210"/>
    </row>
    <row r="5814" spans="6:7" x14ac:dyDescent="0.25">
      <c r="F5814" s="210"/>
      <c r="G5814" s="210"/>
    </row>
    <row r="5815" spans="6:7" x14ac:dyDescent="0.25">
      <c r="F5815" s="210"/>
      <c r="G5815" s="210"/>
    </row>
    <row r="5816" spans="6:7" x14ac:dyDescent="0.25">
      <c r="F5816" s="210"/>
      <c r="G5816" s="210"/>
    </row>
    <row r="5817" spans="6:7" x14ac:dyDescent="0.25">
      <c r="F5817" s="210"/>
      <c r="G5817" s="210"/>
    </row>
    <row r="5818" spans="6:7" x14ac:dyDescent="0.25">
      <c r="F5818" s="210"/>
      <c r="G5818" s="210"/>
    </row>
    <row r="5819" spans="6:7" x14ac:dyDescent="0.25">
      <c r="F5819" s="210"/>
      <c r="G5819" s="210"/>
    </row>
    <row r="5820" spans="6:7" x14ac:dyDescent="0.25">
      <c r="F5820" s="210"/>
      <c r="G5820" s="210"/>
    </row>
    <row r="5821" spans="6:7" x14ac:dyDescent="0.25">
      <c r="F5821" s="210"/>
      <c r="G5821" s="210"/>
    </row>
    <row r="5822" spans="6:7" x14ac:dyDescent="0.25">
      <c r="F5822" s="210"/>
      <c r="G5822" s="210"/>
    </row>
    <row r="5823" spans="6:7" x14ac:dyDescent="0.25">
      <c r="F5823" s="210"/>
      <c r="G5823" s="210"/>
    </row>
    <row r="5824" spans="6:7" x14ac:dyDescent="0.25">
      <c r="F5824" s="210"/>
      <c r="G5824" s="210"/>
    </row>
    <row r="5825" spans="6:7" x14ac:dyDescent="0.25">
      <c r="F5825" s="210"/>
      <c r="G5825" s="210"/>
    </row>
    <row r="5826" spans="6:7" x14ac:dyDescent="0.25">
      <c r="F5826" s="210"/>
      <c r="G5826" s="210"/>
    </row>
    <row r="5827" spans="6:7" x14ac:dyDescent="0.25">
      <c r="F5827" s="210"/>
      <c r="G5827" s="210"/>
    </row>
    <row r="5828" spans="6:7" x14ac:dyDescent="0.25">
      <c r="F5828" s="210"/>
      <c r="G5828" s="210"/>
    </row>
    <row r="5829" spans="6:7" x14ac:dyDescent="0.25">
      <c r="F5829" s="210"/>
      <c r="G5829" s="210"/>
    </row>
    <row r="5830" spans="6:7" x14ac:dyDescent="0.25">
      <c r="F5830" s="210"/>
      <c r="G5830" s="210"/>
    </row>
    <row r="5831" spans="6:7" x14ac:dyDescent="0.25">
      <c r="F5831" s="210"/>
      <c r="G5831" s="210"/>
    </row>
    <row r="5832" spans="6:7" x14ac:dyDescent="0.25">
      <c r="F5832" s="210"/>
      <c r="G5832" s="210"/>
    </row>
    <row r="5833" spans="6:7" x14ac:dyDescent="0.25">
      <c r="F5833" s="210"/>
      <c r="G5833" s="210"/>
    </row>
    <row r="5834" spans="6:7" x14ac:dyDescent="0.25">
      <c r="F5834" s="210"/>
      <c r="G5834" s="210"/>
    </row>
    <row r="5835" spans="6:7" x14ac:dyDescent="0.25">
      <c r="F5835" s="210"/>
      <c r="G5835" s="210"/>
    </row>
    <row r="5836" spans="6:7" x14ac:dyDescent="0.25">
      <c r="F5836" s="210"/>
      <c r="G5836" s="210"/>
    </row>
    <row r="5837" spans="6:7" x14ac:dyDescent="0.25">
      <c r="F5837" s="210"/>
      <c r="G5837" s="210"/>
    </row>
    <row r="5838" spans="6:7" x14ac:dyDescent="0.25">
      <c r="F5838" s="210"/>
      <c r="G5838" s="210"/>
    </row>
    <row r="5839" spans="6:7" x14ac:dyDescent="0.25">
      <c r="F5839" s="210"/>
      <c r="G5839" s="210"/>
    </row>
    <row r="5840" spans="6:7" x14ac:dyDescent="0.25">
      <c r="F5840" s="210"/>
      <c r="G5840" s="210"/>
    </row>
    <row r="5841" spans="6:7" x14ac:dyDescent="0.25">
      <c r="F5841" s="210"/>
      <c r="G5841" s="210"/>
    </row>
    <row r="5842" spans="6:7" x14ac:dyDescent="0.25">
      <c r="F5842" s="210"/>
      <c r="G5842" s="210"/>
    </row>
    <row r="5843" spans="6:7" x14ac:dyDescent="0.25">
      <c r="F5843" s="210"/>
      <c r="G5843" s="210"/>
    </row>
    <row r="5844" spans="6:7" x14ac:dyDescent="0.25">
      <c r="F5844" s="210"/>
      <c r="G5844" s="210"/>
    </row>
    <row r="5845" spans="6:7" x14ac:dyDescent="0.25">
      <c r="F5845" s="210"/>
      <c r="G5845" s="210"/>
    </row>
    <row r="5846" spans="6:7" x14ac:dyDescent="0.25">
      <c r="F5846" s="210"/>
      <c r="G5846" s="210"/>
    </row>
    <row r="5847" spans="6:7" x14ac:dyDescent="0.25">
      <c r="F5847" s="210"/>
      <c r="G5847" s="210"/>
    </row>
    <row r="5848" spans="6:7" x14ac:dyDescent="0.25">
      <c r="F5848" s="210"/>
      <c r="G5848" s="210"/>
    </row>
    <row r="5849" spans="6:7" x14ac:dyDescent="0.25">
      <c r="F5849" s="210"/>
      <c r="G5849" s="210"/>
    </row>
    <row r="5850" spans="6:7" x14ac:dyDescent="0.25">
      <c r="F5850" s="210"/>
      <c r="G5850" s="210"/>
    </row>
    <row r="5851" spans="6:7" x14ac:dyDescent="0.25">
      <c r="F5851" s="210"/>
      <c r="G5851" s="210"/>
    </row>
    <row r="5852" spans="6:7" x14ac:dyDescent="0.25">
      <c r="F5852" s="210"/>
      <c r="G5852" s="210"/>
    </row>
    <row r="5853" spans="6:7" x14ac:dyDescent="0.25">
      <c r="F5853" s="210"/>
      <c r="G5853" s="210"/>
    </row>
    <row r="5854" spans="6:7" x14ac:dyDescent="0.25">
      <c r="F5854" s="210"/>
      <c r="G5854" s="210"/>
    </row>
    <row r="5855" spans="6:7" x14ac:dyDescent="0.25">
      <c r="F5855" s="210"/>
      <c r="G5855" s="210"/>
    </row>
    <row r="5856" spans="6:7" x14ac:dyDescent="0.25">
      <c r="F5856" s="210"/>
      <c r="G5856" s="210"/>
    </row>
    <row r="5857" spans="6:7" x14ac:dyDescent="0.25">
      <c r="F5857" s="210"/>
      <c r="G5857" s="210"/>
    </row>
    <row r="5858" spans="6:7" x14ac:dyDescent="0.25">
      <c r="F5858" s="210"/>
      <c r="G5858" s="210"/>
    </row>
    <row r="5859" spans="6:7" x14ac:dyDescent="0.25">
      <c r="F5859" s="210"/>
      <c r="G5859" s="210"/>
    </row>
    <row r="5860" spans="6:7" x14ac:dyDescent="0.25">
      <c r="F5860" s="210"/>
      <c r="G5860" s="210"/>
    </row>
    <row r="5861" spans="6:7" x14ac:dyDescent="0.25">
      <c r="F5861" s="210"/>
      <c r="G5861" s="210"/>
    </row>
    <row r="5862" spans="6:7" x14ac:dyDescent="0.25">
      <c r="F5862" s="210"/>
      <c r="G5862" s="210"/>
    </row>
    <row r="5863" spans="6:7" x14ac:dyDescent="0.25">
      <c r="F5863" s="210"/>
      <c r="G5863" s="210"/>
    </row>
    <row r="5864" spans="6:7" x14ac:dyDescent="0.25">
      <c r="F5864" s="210"/>
      <c r="G5864" s="210"/>
    </row>
    <row r="5865" spans="6:7" x14ac:dyDescent="0.25">
      <c r="F5865" s="210"/>
      <c r="G5865" s="210"/>
    </row>
    <row r="5866" spans="6:7" x14ac:dyDescent="0.25">
      <c r="F5866" s="210"/>
      <c r="G5866" s="210"/>
    </row>
    <row r="5867" spans="6:7" x14ac:dyDescent="0.25">
      <c r="F5867" s="210"/>
      <c r="G5867" s="210"/>
    </row>
    <row r="5868" spans="6:7" x14ac:dyDescent="0.25">
      <c r="F5868" s="210"/>
      <c r="G5868" s="210"/>
    </row>
    <row r="5869" spans="6:7" x14ac:dyDescent="0.25">
      <c r="F5869" s="210"/>
      <c r="G5869" s="210"/>
    </row>
    <row r="5870" spans="6:7" x14ac:dyDescent="0.25">
      <c r="F5870" s="210"/>
      <c r="G5870" s="210"/>
    </row>
    <row r="5871" spans="6:7" x14ac:dyDescent="0.25">
      <c r="F5871" s="210"/>
      <c r="G5871" s="210"/>
    </row>
    <row r="5872" spans="6:7" x14ac:dyDescent="0.25">
      <c r="F5872" s="210"/>
      <c r="G5872" s="210"/>
    </row>
    <row r="5873" spans="6:7" x14ac:dyDescent="0.25">
      <c r="F5873" s="210"/>
      <c r="G5873" s="210"/>
    </row>
    <row r="5874" spans="6:7" x14ac:dyDescent="0.25">
      <c r="F5874" s="210"/>
      <c r="G5874" s="210"/>
    </row>
    <row r="5875" spans="6:7" x14ac:dyDescent="0.25">
      <c r="F5875" s="210"/>
      <c r="G5875" s="210"/>
    </row>
    <row r="5876" spans="6:7" x14ac:dyDescent="0.25">
      <c r="F5876" s="210"/>
      <c r="G5876" s="210"/>
    </row>
    <row r="5877" spans="6:7" x14ac:dyDescent="0.25">
      <c r="F5877" s="210"/>
      <c r="G5877" s="210"/>
    </row>
    <row r="5878" spans="6:7" x14ac:dyDescent="0.25">
      <c r="F5878" s="210"/>
      <c r="G5878" s="210"/>
    </row>
    <row r="5879" spans="6:7" x14ac:dyDescent="0.25">
      <c r="F5879" s="210"/>
      <c r="G5879" s="210"/>
    </row>
    <row r="5880" spans="6:7" x14ac:dyDescent="0.25">
      <c r="F5880" s="210"/>
      <c r="G5880" s="210"/>
    </row>
    <row r="5881" spans="6:7" x14ac:dyDescent="0.25">
      <c r="F5881" s="210"/>
      <c r="G5881" s="210"/>
    </row>
    <row r="5882" spans="6:7" x14ac:dyDescent="0.25">
      <c r="F5882" s="210"/>
      <c r="G5882" s="210"/>
    </row>
    <row r="5883" spans="6:7" x14ac:dyDescent="0.25">
      <c r="F5883" s="210"/>
      <c r="G5883" s="210"/>
    </row>
    <row r="5884" spans="6:7" x14ac:dyDescent="0.25">
      <c r="F5884" s="210"/>
      <c r="G5884" s="210"/>
    </row>
    <row r="5885" spans="6:7" x14ac:dyDescent="0.25">
      <c r="F5885" s="210"/>
      <c r="G5885" s="210"/>
    </row>
    <row r="5886" spans="6:7" x14ac:dyDescent="0.25">
      <c r="F5886" s="210"/>
      <c r="G5886" s="210"/>
    </row>
    <row r="5887" spans="6:7" x14ac:dyDescent="0.25">
      <c r="F5887" s="210"/>
      <c r="G5887" s="210"/>
    </row>
    <row r="5888" spans="6:7" x14ac:dyDescent="0.25">
      <c r="F5888" s="210"/>
      <c r="G5888" s="210"/>
    </row>
    <row r="5889" spans="6:7" x14ac:dyDescent="0.25">
      <c r="F5889" s="210"/>
      <c r="G5889" s="210"/>
    </row>
    <row r="5890" spans="6:7" x14ac:dyDescent="0.25">
      <c r="F5890" s="210"/>
      <c r="G5890" s="210"/>
    </row>
    <row r="5891" spans="6:7" x14ac:dyDescent="0.25">
      <c r="F5891" s="210"/>
      <c r="G5891" s="210"/>
    </row>
    <row r="5892" spans="6:7" x14ac:dyDescent="0.25">
      <c r="F5892" s="210"/>
      <c r="G5892" s="210"/>
    </row>
    <row r="5893" spans="6:7" x14ac:dyDescent="0.25">
      <c r="F5893" s="210"/>
      <c r="G5893" s="210"/>
    </row>
    <row r="5894" spans="6:7" x14ac:dyDescent="0.25">
      <c r="F5894" s="210"/>
      <c r="G5894" s="210"/>
    </row>
    <row r="5895" spans="6:7" x14ac:dyDescent="0.25">
      <c r="F5895" s="210"/>
      <c r="G5895" s="210"/>
    </row>
    <row r="5896" spans="6:7" x14ac:dyDescent="0.25">
      <c r="F5896" s="210"/>
      <c r="G5896" s="210"/>
    </row>
    <row r="5897" spans="6:7" x14ac:dyDescent="0.25">
      <c r="F5897" s="210"/>
      <c r="G5897" s="210"/>
    </row>
    <row r="5898" spans="6:7" x14ac:dyDescent="0.25">
      <c r="F5898" s="210"/>
      <c r="G5898" s="210"/>
    </row>
    <row r="5899" spans="6:7" x14ac:dyDescent="0.25">
      <c r="F5899" s="210"/>
      <c r="G5899" s="210"/>
    </row>
    <row r="5900" spans="6:7" x14ac:dyDescent="0.25">
      <c r="F5900" s="210"/>
      <c r="G5900" s="210"/>
    </row>
    <row r="5901" spans="6:7" x14ac:dyDescent="0.25">
      <c r="F5901" s="210"/>
      <c r="G5901" s="210"/>
    </row>
    <row r="5902" spans="6:7" x14ac:dyDescent="0.25">
      <c r="F5902" s="210"/>
      <c r="G5902" s="210"/>
    </row>
    <row r="5903" spans="6:7" x14ac:dyDescent="0.25">
      <c r="F5903" s="210"/>
      <c r="G5903" s="210"/>
    </row>
    <row r="5904" spans="6:7" x14ac:dyDescent="0.25">
      <c r="F5904" s="210"/>
      <c r="G5904" s="210"/>
    </row>
    <row r="5905" spans="6:7" x14ac:dyDescent="0.25">
      <c r="F5905" s="210"/>
      <c r="G5905" s="210"/>
    </row>
    <row r="5906" spans="6:7" x14ac:dyDescent="0.25">
      <c r="F5906" s="210"/>
      <c r="G5906" s="210"/>
    </row>
    <row r="5907" spans="6:7" x14ac:dyDescent="0.25">
      <c r="F5907" s="210"/>
      <c r="G5907" s="210"/>
    </row>
    <row r="5908" spans="6:7" x14ac:dyDescent="0.25">
      <c r="F5908" s="210"/>
      <c r="G5908" s="210"/>
    </row>
    <row r="5909" spans="6:7" x14ac:dyDescent="0.25">
      <c r="F5909" s="210"/>
      <c r="G5909" s="210"/>
    </row>
    <row r="5910" spans="6:7" x14ac:dyDescent="0.25">
      <c r="F5910" s="210"/>
      <c r="G5910" s="210"/>
    </row>
    <row r="5911" spans="6:7" x14ac:dyDescent="0.25">
      <c r="F5911" s="210"/>
      <c r="G5911" s="210"/>
    </row>
    <row r="5912" spans="6:7" x14ac:dyDescent="0.25">
      <c r="F5912" s="210"/>
      <c r="G5912" s="210"/>
    </row>
    <row r="5913" spans="6:7" x14ac:dyDescent="0.25">
      <c r="F5913" s="210"/>
      <c r="G5913" s="210"/>
    </row>
    <row r="5914" spans="6:7" x14ac:dyDescent="0.25">
      <c r="F5914" s="210"/>
      <c r="G5914" s="210"/>
    </row>
    <row r="5915" spans="6:7" x14ac:dyDescent="0.25">
      <c r="F5915" s="210"/>
      <c r="G5915" s="210"/>
    </row>
    <row r="5916" spans="6:7" x14ac:dyDescent="0.25">
      <c r="F5916" s="210"/>
      <c r="G5916" s="210"/>
    </row>
    <row r="5917" spans="6:7" x14ac:dyDescent="0.25">
      <c r="F5917" s="210"/>
      <c r="G5917" s="210"/>
    </row>
    <row r="5918" spans="6:7" x14ac:dyDescent="0.25">
      <c r="F5918" s="210"/>
      <c r="G5918" s="210"/>
    </row>
    <row r="5919" spans="6:7" x14ac:dyDescent="0.25">
      <c r="F5919" s="210"/>
      <c r="G5919" s="210"/>
    </row>
    <row r="5920" spans="6:7" x14ac:dyDescent="0.25">
      <c r="F5920" s="210"/>
      <c r="G5920" s="210"/>
    </row>
    <row r="5921" spans="6:7" x14ac:dyDescent="0.25">
      <c r="F5921" s="210"/>
      <c r="G5921" s="210"/>
    </row>
    <row r="5922" spans="6:7" x14ac:dyDescent="0.25">
      <c r="F5922" s="210"/>
      <c r="G5922" s="210"/>
    </row>
    <row r="5923" spans="6:7" x14ac:dyDescent="0.25">
      <c r="F5923" s="210"/>
      <c r="G5923" s="210"/>
    </row>
    <row r="5924" spans="6:7" x14ac:dyDescent="0.25">
      <c r="F5924" s="210"/>
      <c r="G5924" s="210"/>
    </row>
    <row r="5925" spans="6:7" x14ac:dyDescent="0.25">
      <c r="F5925" s="210"/>
      <c r="G5925" s="210"/>
    </row>
    <row r="5926" spans="6:7" x14ac:dyDescent="0.25">
      <c r="F5926" s="210"/>
      <c r="G5926" s="210"/>
    </row>
    <row r="5927" spans="6:7" x14ac:dyDescent="0.25">
      <c r="F5927" s="210"/>
      <c r="G5927" s="210"/>
    </row>
    <row r="5928" spans="6:7" x14ac:dyDescent="0.25">
      <c r="F5928" s="210"/>
      <c r="G5928" s="210"/>
    </row>
    <row r="5929" spans="6:7" x14ac:dyDescent="0.25">
      <c r="F5929" s="210"/>
      <c r="G5929" s="210"/>
    </row>
    <row r="5930" spans="6:7" x14ac:dyDescent="0.25">
      <c r="F5930" s="210"/>
      <c r="G5930" s="210"/>
    </row>
    <row r="5931" spans="6:7" x14ac:dyDescent="0.25">
      <c r="F5931" s="210"/>
      <c r="G5931" s="210"/>
    </row>
    <row r="5932" spans="6:7" x14ac:dyDescent="0.25">
      <c r="F5932" s="210"/>
      <c r="G5932" s="210"/>
    </row>
    <row r="5933" spans="6:7" x14ac:dyDescent="0.25">
      <c r="F5933" s="210"/>
      <c r="G5933" s="210"/>
    </row>
    <row r="5934" spans="6:7" x14ac:dyDescent="0.25">
      <c r="F5934" s="210"/>
      <c r="G5934" s="210"/>
    </row>
    <row r="5935" spans="6:7" x14ac:dyDescent="0.25">
      <c r="F5935" s="210"/>
      <c r="G5935" s="210"/>
    </row>
    <row r="5936" spans="6:7" x14ac:dyDescent="0.25">
      <c r="F5936" s="210"/>
      <c r="G5936" s="210"/>
    </row>
    <row r="5937" spans="6:7" x14ac:dyDescent="0.25">
      <c r="F5937" s="210"/>
      <c r="G5937" s="210"/>
    </row>
    <row r="5938" spans="6:7" x14ac:dyDescent="0.25">
      <c r="F5938" s="210"/>
      <c r="G5938" s="210"/>
    </row>
    <row r="5939" spans="6:7" x14ac:dyDescent="0.25">
      <c r="F5939" s="210"/>
      <c r="G5939" s="210"/>
    </row>
    <row r="5940" spans="6:7" x14ac:dyDescent="0.25">
      <c r="F5940" s="210"/>
      <c r="G5940" s="210"/>
    </row>
    <row r="5941" spans="6:7" x14ac:dyDescent="0.25">
      <c r="F5941" s="210"/>
      <c r="G5941" s="210"/>
    </row>
    <row r="5942" spans="6:7" x14ac:dyDescent="0.25">
      <c r="F5942" s="210"/>
      <c r="G5942" s="210"/>
    </row>
    <row r="5943" spans="6:7" x14ac:dyDescent="0.25">
      <c r="F5943" s="210"/>
      <c r="G5943" s="210"/>
    </row>
    <row r="5944" spans="6:7" x14ac:dyDescent="0.25">
      <c r="F5944" s="210"/>
      <c r="G5944" s="210"/>
    </row>
    <row r="5945" spans="6:7" x14ac:dyDescent="0.25">
      <c r="F5945" s="210"/>
      <c r="G5945" s="210"/>
    </row>
    <row r="5946" spans="6:7" x14ac:dyDescent="0.25">
      <c r="F5946" s="210"/>
      <c r="G5946" s="210"/>
    </row>
    <row r="5947" spans="6:7" x14ac:dyDescent="0.25">
      <c r="F5947" s="210"/>
      <c r="G5947" s="210"/>
    </row>
    <row r="5948" spans="6:7" x14ac:dyDescent="0.25">
      <c r="F5948" s="210"/>
      <c r="G5948" s="210"/>
    </row>
    <row r="5949" spans="6:7" x14ac:dyDescent="0.25">
      <c r="F5949" s="210"/>
      <c r="G5949" s="210"/>
    </row>
    <row r="5950" spans="6:7" x14ac:dyDescent="0.25">
      <c r="F5950" s="210"/>
      <c r="G5950" s="210"/>
    </row>
    <row r="5951" spans="6:7" x14ac:dyDescent="0.25">
      <c r="F5951" s="210"/>
      <c r="G5951" s="210"/>
    </row>
    <row r="5952" spans="6:7" x14ac:dyDescent="0.25">
      <c r="F5952" s="210"/>
      <c r="G5952" s="210"/>
    </row>
    <row r="5953" spans="6:7" x14ac:dyDescent="0.25">
      <c r="F5953" s="210"/>
      <c r="G5953" s="210"/>
    </row>
    <row r="5954" spans="6:7" x14ac:dyDescent="0.25">
      <c r="F5954" s="210"/>
      <c r="G5954" s="210"/>
    </row>
    <row r="5955" spans="6:7" x14ac:dyDescent="0.25">
      <c r="F5955" s="210"/>
      <c r="G5955" s="210"/>
    </row>
    <row r="5956" spans="6:7" x14ac:dyDescent="0.25">
      <c r="F5956" s="210"/>
      <c r="G5956" s="210"/>
    </row>
    <row r="5957" spans="6:7" x14ac:dyDescent="0.25">
      <c r="F5957" s="210"/>
      <c r="G5957" s="210"/>
    </row>
    <row r="5958" spans="6:7" x14ac:dyDescent="0.25">
      <c r="F5958" s="210"/>
      <c r="G5958" s="210"/>
    </row>
    <row r="5959" spans="6:7" x14ac:dyDescent="0.25">
      <c r="F5959" s="210"/>
      <c r="G5959" s="210"/>
    </row>
    <row r="5960" spans="6:7" x14ac:dyDescent="0.25">
      <c r="F5960" s="210"/>
      <c r="G5960" s="210"/>
    </row>
    <row r="5961" spans="6:7" x14ac:dyDescent="0.25">
      <c r="F5961" s="210"/>
      <c r="G5961" s="210"/>
    </row>
    <row r="5962" spans="6:7" x14ac:dyDescent="0.25">
      <c r="F5962" s="210"/>
      <c r="G5962" s="210"/>
    </row>
    <row r="5963" spans="6:7" x14ac:dyDescent="0.25">
      <c r="F5963" s="210"/>
      <c r="G5963" s="210"/>
    </row>
    <row r="5964" spans="6:7" x14ac:dyDescent="0.25">
      <c r="F5964" s="210"/>
      <c r="G5964" s="210"/>
    </row>
    <row r="5965" spans="6:7" x14ac:dyDescent="0.25">
      <c r="F5965" s="210"/>
      <c r="G5965" s="210"/>
    </row>
    <row r="5966" spans="6:7" x14ac:dyDescent="0.25">
      <c r="F5966" s="210"/>
      <c r="G5966" s="210"/>
    </row>
    <row r="5967" spans="6:7" x14ac:dyDescent="0.25">
      <c r="F5967" s="210"/>
      <c r="G5967" s="210"/>
    </row>
    <row r="5968" spans="6:7" x14ac:dyDescent="0.25">
      <c r="F5968" s="210"/>
      <c r="G5968" s="210"/>
    </row>
    <row r="5969" spans="6:7" x14ac:dyDescent="0.25">
      <c r="F5969" s="210"/>
      <c r="G5969" s="210"/>
    </row>
    <row r="5970" spans="6:7" x14ac:dyDescent="0.25">
      <c r="F5970" s="210"/>
      <c r="G5970" s="210"/>
    </row>
    <row r="5971" spans="6:7" x14ac:dyDescent="0.25">
      <c r="F5971" s="210"/>
      <c r="G5971" s="210"/>
    </row>
    <row r="5972" spans="6:7" x14ac:dyDescent="0.25">
      <c r="F5972" s="210"/>
      <c r="G5972" s="210"/>
    </row>
    <row r="5973" spans="6:7" x14ac:dyDescent="0.25">
      <c r="F5973" s="210"/>
      <c r="G5973" s="210"/>
    </row>
    <row r="5974" spans="6:7" x14ac:dyDescent="0.25">
      <c r="F5974" s="210"/>
      <c r="G5974" s="210"/>
    </row>
    <row r="5975" spans="6:7" x14ac:dyDescent="0.25">
      <c r="F5975" s="210"/>
      <c r="G5975" s="210"/>
    </row>
    <row r="5976" spans="6:7" x14ac:dyDescent="0.25">
      <c r="F5976" s="210"/>
      <c r="G5976" s="210"/>
    </row>
    <row r="5977" spans="6:7" x14ac:dyDescent="0.25">
      <c r="F5977" s="210"/>
      <c r="G5977" s="210"/>
    </row>
    <row r="5978" spans="6:7" x14ac:dyDescent="0.25">
      <c r="F5978" s="210"/>
      <c r="G5978" s="210"/>
    </row>
    <row r="5979" spans="6:7" x14ac:dyDescent="0.25">
      <c r="F5979" s="210"/>
      <c r="G5979" s="210"/>
    </row>
    <row r="5980" spans="6:7" x14ac:dyDescent="0.25">
      <c r="F5980" s="210"/>
      <c r="G5980" s="210"/>
    </row>
    <row r="5981" spans="6:7" x14ac:dyDescent="0.25">
      <c r="F5981" s="210"/>
      <c r="G5981" s="210"/>
    </row>
    <row r="5982" spans="6:7" x14ac:dyDescent="0.25">
      <c r="F5982" s="210"/>
      <c r="G5982" s="210"/>
    </row>
    <row r="5983" spans="6:7" x14ac:dyDescent="0.25">
      <c r="F5983" s="210"/>
      <c r="G5983" s="210"/>
    </row>
    <row r="5984" spans="6:7" x14ac:dyDescent="0.25">
      <c r="F5984" s="210"/>
      <c r="G5984" s="210"/>
    </row>
    <row r="5985" spans="6:7" x14ac:dyDescent="0.25">
      <c r="F5985" s="210"/>
      <c r="G5985" s="210"/>
    </row>
    <row r="5986" spans="6:7" x14ac:dyDescent="0.25">
      <c r="F5986" s="210"/>
      <c r="G5986" s="210"/>
    </row>
    <row r="5987" spans="6:7" x14ac:dyDescent="0.25">
      <c r="F5987" s="210"/>
      <c r="G5987" s="210"/>
    </row>
    <row r="5988" spans="6:7" x14ac:dyDescent="0.25">
      <c r="F5988" s="210"/>
      <c r="G5988" s="210"/>
    </row>
    <row r="5989" spans="6:7" x14ac:dyDescent="0.25">
      <c r="F5989" s="210"/>
      <c r="G5989" s="210"/>
    </row>
    <row r="5990" spans="6:7" x14ac:dyDescent="0.25">
      <c r="F5990" s="210"/>
      <c r="G5990" s="210"/>
    </row>
    <row r="5991" spans="6:7" x14ac:dyDescent="0.25">
      <c r="F5991" s="210"/>
      <c r="G5991" s="210"/>
    </row>
    <row r="5992" spans="6:7" x14ac:dyDescent="0.25">
      <c r="F5992" s="210"/>
      <c r="G5992" s="210"/>
    </row>
    <row r="5993" spans="6:7" x14ac:dyDescent="0.25">
      <c r="F5993" s="210"/>
      <c r="G5993" s="210"/>
    </row>
    <row r="5994" spans="6:7" x14ac:dyDescent="0.25">
      <c r="F5994" s="210"/>
      <c r="G5994" s="210"/>
    </row>
    <row r="5995" spans="6:7" x14ac:dyDescent="0.25">
      <c r="F5995" s="210"/>
      <c r="G5995" s="210"/>
    </row>
    <row r="5996" spans="6:7" x14ac:dyDescent="0.25">
      <c r="F5996" s="210"/>
      <c r="G5996" s="210"/>
    </row>
    <row r="5997" spans="6:7" x14ac:dyDescent="0.25">
      <c r="F5997" s="210"/>
      <c r="G5997" s="210"/>
    </row>
    <row r="5998" spans="6:7" x14ac:dyDescent="0.25">
      <c r="F5998" s="210"/>
      <c r="G5998" s="210"/>
    </row>
    <row r="5999" spans="6:7" x14ac:dyDescent="0.25">
      <c r="F5999" s="210"/>
      <c r="G5999" s="210"/>
    </row>
    <row r="6000" spans="6:7" x14ac:dyDescent="0.25">
      <c r="F6000" s="210"/>
      <c r="G6000" s="210"/>
    </row>
    <row r="6001" spans="6:7" x14ac:dyDescent="0.25">
      <c r="F6001" s="210"/>
      <c r="G6001" s="210"/>
    </row>
    <row r="6002" spans="6:7" x14ac:dyDescent="0.25">
      <c r="F6002" s="210"/>
      <c r="G6002" s="210"/>
    </row>
    <row r="6003" spans="6:7" x14ac:dyDescent="0.25">
      <c r="F6003" s="210"/>
      <c r="G6003" s="210"/>
    </row>
    <row r="6004" spans="6:7" x14ac:dyDescent="0.25">
      <c r="F6004" s="210"/>
      <c r="G6004" s="210"/>
    </row>
    <row r="6005" spans="6:7" x14ac:dyDescent="0.25">
      <c r="F6005" s="210"/>
      <c r="G6005" s="210"/>
    </row>
    <row r="6006" spans="6:7" x14ac:dyDescent="0.25">
      <c r="F6006" s="210"/>
      <c r="G6006" s="210"/>
    </row>
    <row r="6007" spans="6:7" x14ac:dyDescent="0.25">
      <c r="F6007" s="210"/>
      <c r="G6007" s="210"/>
    </row>
    <row r="6008" spans="6:7" x14ac:dyDescent="0.25">
      <c r="F6008" s="210"/>
      <c r="G6008" s="210"/>
    </row>
    <row r="6009" spans="6:7" x14ac:dyDescent="0.25">
      <c r="F6009" s="210"/>
      <c r="G6009" s="210"/>
    </row>
    <row r="6010" spans="6:7" x14ac:dyDescent="0.25">
      <c r="F6010" s="210"/>
      <c r="G6010" s="210"/>
    </row>
    <row r="6011" spans="6:7" x14ac:dyDescent="0.25">
      <c r="F6011" s="210"/>
      <c r="G6011" s="210"/>
    </row>
    <row r="6012" spans="6:7" x14ac:dyDescent="0.25">
      <c r="F6012" s="210"/>
      <c r="G6012" s="210"/>
    </row>
    <row r="6013" spans="6:7" x14ac:dyDescent="0.25">
      <c r="F6013" s="210"/>
      <c r="G6013" s="210"/>
    </row>
    <row r="6014" spans="6:7" x14ac:dyDescent="0.25">
      <c r="F6014" s="210"/>
      <c r="G6014" s="210"/>
    </row>
    <row r="6015" spans="6:7" x14ac:dyDescent="0.25">
      <c r="F6015" s="210"/>
      <c r="G6015" s="210"/>
    </row>
    <row r="6016" spans="6:7" x14ac:dyDescent="0.25">
      <c r="F6016" s="210"/>
      <c r="G6016" s="210"/>
    </row>
    <row r="6017" spans="6:7" x14ac:dyDescent="0.25">
      <c r="F6017" s="210"/>
      <c r="G6017" s="210"/>
    </row>
    <row r="6018" spans="6:7" x14ac:dyDescent="0.25">
      <c r="F6018" s="210"/>
      <c r="G6018" s="210"/>
    </row>
    <row r="6019" spans="6:7" x14ac:dyDescent="0.25">
      <c r="F6019" s="210"/>
      <c r="G6019" s="210"/>
    </row>
    <row r="6020" spans="6:7" x14ac:dyDescent="0.25">
      <c r="F6020" s="210"/>
      <c r="G6020" s="210"/>
    </row>
    <row r="6021" spans="6:7" x14ac:dyDescent="0.25">
      <c r="F6021" s="210"/>
      <c r="G6021" s="210"/>
    </row>
    <row r="6022" spans="6:7" x14ac:dyDescent="0.25">
      <c r="F6022" s="210"/>
      <c r="G6022" s="210"/>
    </row>
    <row r="6023" spans="6:7" x14ac:dyDescent="0.25">
      <c r="F6023" s="210"/>
      <c r="G6023" s="210"/>
    </row>
    <row r="6024" spans="6:7" x14ac:dyDescent="0.25">
      <c r="F6024" s="210"/>
      <c r="G6024" s="210"/>
    </row>
    <row r="6025" spans="6:7" x14ac:dyDescent="0.25">
      <c r="F6025" s="210"/>
      <c r="G6025" s="210"/>
    </row>
    <row r="6026" spans="6:7" x14ac:dyDescent="0.25">
      <c r="F6026" s="210"/>
      <c r="G6026" s="210"/>
    </row>
    <row r="6027" spans="6:7" x14ac:dyDescent="0.25">
      <c r="F6027" s="210"/>
      <c r="G6027" s="210"/>
    </row>
    <row r="6028" spans="6:7" x14ac:dyDescent="0.25">
      <c r="F6028" s="210"/>
      <c r="G6028" s="210"/>
    </row>
    <row r="6029" spans="6:7" x14ac:dyDescent="0.25">
      <c r="F6029" s="210"/>
      <c r="G6029" s="210"/>
    </row>
    <row r="6030" spans="6:7" x14ac:dyDescent="0.25">
      <c r="F6030" s="210"/>
      <c r="G6030" s="210"/>
    </row>
    <row r="6031" spans="6:7" x14ac:dyDescent="0.25">
      <c r="F6031" s="210"/>
      <c r="G6031" s="210"/>
    </row>
    <row r="6032" spans="6:7" x14ac:dyDescent="0.25">
      <c r="F6032" s="210"/>
      <c r="G6032" s="210"/>
    </row>
    <row r="6033" spans="6:7" x14ac:dyDescent="0.25">
      <c r="F6033" s="210"/>
      <c r="G6033" s="210"/>
    </row>
    <row r="6034" spans="6:7" x14ac:dyDescent="0.25">
      <c r="F6034" s="210"/>
      <c r="G6034" s="210"/>
    </row>
    <row r="6035" spans="6:7" x14ac:dyDescent="0.25">
      <c r="F6035" s="210"/>
      <c r="G6035" s="210"/>
    </row>
    <row r="6036" spans="6:7" x14ac:dyDescent="0.25">
      <c r="F6036" s="210"/>
      <c r="G6036" s="210"/>
    </row>
    <row r="6037" spans="6:7" x14ac:dyDescent="0.25">
      <c r="F6037" s="210"/>
      <c r="G6037" s="210"/>
    </row>
    <row r="6038" spans="6:7" x14ac:dyDescent="0.25">
      <c r="F6038" s="210"/>
      <c r="G6038" s="210"/>
    </row>
    <row r="6039" spans="6:7" x14ac:dyDescent="0.25">
      <c r="F6039" s="210"/>
      <c r="G6039" s="210"/>
    </row>
    <row r="6040" spans="6:7" x14ac:dyDescent="0.25">
      <c r="F6040" s="210"/>
      <c r="G6040" s="210"/>
    </row>
    <row r="6041" spans="6:7" x14ac:dyDescent="0.25">
      <c r="F6041" s="210"/>
      <c r="G6041" s="210"/>
    </row>
    <row r="6042" spans="6:7" x14ac:dyDescent="0.25">
      <c r="F6042" s="210"/>
      <c r="G6042" s="210"/>
    </row>
    <row r="6043" spans="6:7" x14ac:dyDescent="0.25">
      <c r="F6043" s="210"/>
      <c r="G6043" s="210"/>
    </row>
    <row r="6044" spans="6:7" x14ac:dyDescent="0.25">
      <c r="F6044" s="210"/>
      <c r="G6044" s="210"/>
    </row>
    <row r="6045" spans="6:7" x14ac:dyDescent="0.25">
      <c r="F6045" s="210"/>
      <c r="G6045" s="210"/>
    </row>
    <row r="6046" spans="6:7" x14ac:dyDescent="0.25">
      <c r="F6046" s="210"/>
      <c r="G6046" s="210"/>
    </row>
    <row r="6047" spans="6:7" x14ac:dyDescent="0.25">
      <c r="F6047" s="210"/>
      <c r="G6047" s="210"/>
    </row>
    <row r="6048" spans="6:7" x14ac:dyDescent="0.25">
      <c r="F6048" s="210"/>
      <c r="G6048" s="210"/>
    </row>
    <row r="6049" spans="6:7" x14ac:dyDescent="0.25">
      <c r="F6049" s="210"/>
      <c r="G6049" s="210"/>
    </row>
    <row r="6050" spans="6:7" x14ac:dyDescent="0.25">
      <c r="F6050" s="210"/>
      <c r="G6050" s="210"/>
    </row>
    <row r="6051" spans="6:7" x14ac:dyDescent="0.25">
      <c r="F6051" s="210"/>
      <c r="G6051" s="210"/>
    </row>
    <row r="6052" spans="6:7" x14ac:dyDescent="0.25">
      <c r="F6052" s="210"/>
      <c r="G6052" s="210"/>
    </row>
    <row r="6053" spans="6:7" x14ac:dyDescent="0.25">
      <c r="F6053" s="210"/>
      <c r="G6053" s="210"/>
    </row>
    <row r="6054" spans="6:7" x14ac:dyDescent="0.25">
      <c r="F6054" s="210"/>
      <c r="G6054" s="210"/>
    </row>
    <row r="6055" spans="6:7" x14ac:dyDescent="0.25">
      <c r="F6055" s="210"/>
      <c r="G6055" s="210"/>
    </row>
    <row r="6056" spans="6:7" x14ac:dyDescent="0.25">
      <c r="F6056" s="210"/>
      <c r="G6056" s="210"/>
    </row>
    <row r="6057" spans="6:7" x14ac:dyDescent="0.25">
      <c r="F6057" s="210"/>
      <c r="G6057" s="210"/>
    </row>
    <row r="6058" spans="6:7" x14ac:dyDescent="0.25">
      <c r="F6058" s="210"/>
      <c r="G6058" s="210"/>
    </row>
    <row r="6059" spans="6:7" x14ac:dyDescent="0.25">
      <c r="F6059" s="210"/>
      <c r="G6059" s="210"/>
    </row>
    <row r="6060" spans="6:7" x14ac:dyDescent="0.25">
      <c r="F6060" s="210"/>
      <c r="G6060" s="210"/>
    </row>
    <row r="6061" spans="6:7" x14ac:dyDescent="0.25">
      <c r="F6061" s="210"/>
      <c r="G6061" s="210"/>
    </row>
    <row r="6062" spans="6:7" x14ac:dyDescent="0.25">
      <c r="F6062" s="210"/>
      <c r="G6062" s="210"/>
    </row>
    <row r="6063" spans="6:7" x14ac:dyDescent="0.25">
      <c r="F6063" s="210"/>
      <c r="G6063" s="210"/>
    </row>
    <row r="6064" spans="6:7" x14ac:dyDescent="0.25">
      <c r="F6064" s="210"/>
      <c r="G6064" s="210"/>
    </row>
    <row r="6065" spans="6:7" x14ac:dyDescent="0.25">
      <c r="F6065" s="210"/>
      <c r="G6065" s="210"/>
    </row>
    <row r="6066" spans="6:7" x14ac:dyDescent="0.25">
      <c r="F6066" s="210"/>
      <c r="G6066" s="210"/>
    </row>
    <row r="6067" spans="6:7" x14ac:dyDescent="0.25">
      <c r="F6067" s="210"/>
      <c r="G6067" s="210"/>
    </row>
    <row r="6068" spans="6:7" x14ac:dyDescent="0.25">
      <c r="F6068" s="210"/>
      <c r="G6068" s="210"/>
    </row>
    <row r="6069" spans="6:7" x14ac:dyDescent="0.25">
      <c r="F6069" s="210"/>
      <c r="G6069" s="210"/>
    </row>
    <row r="6070" spans="6:7" x14ac:dyDescent="0.25">
      <c r="F6070" s="210"/>
      <c r="G6070" s="210"/>
    </row>
    <row r="6071" spans="6:7" x14ac:dyDescent="0.25">
      <c r="F6071" s="210"/>
      <c r="G6071" s="210"/>
    </row>
    <row r="6072" spans="6:7" x14ac:dyDescent="0.25">
      <c r="F6072" s="210"/>
      <c r="G6072" s="210"/>
    </row>
    <row r="6073" spans="6:7" x14ac:dyDescent="0.25">
      <c r="F6073" s="210"/>
      <c r="G6073" s="210"/>
    </row>
    <row r="6074" spans="6:7" x14ac:dyDescent="0.25">
      <c r="F6074" s="210"/>
      <c r="G6074" s="210"/>
    </row>
    <row r="6075" spans="6:7" x14ac:dyDescent="0.25">
      <c r="F6075" s="210"/>
      <c r="G6075" s="210"/>
    </row>
    <row r="6076" spans="6:7" x14ac:dyDescent="0.25">
      <c r="F6076" s="210"/>
      <c r="G6076" s="210"/>
    </row>
    <row r="6077" spans="6:7" x14ac:dyDescent="0.25">
      <c r="F6077" s="210"/>
      <c r="G6077" s="210"/>
    </row>
    <row r="6078" spans="6:7" x14ac:dyDescent="0.25">
      <c r="F6078" s="210"/>
      <c r="G6078" s="210"/>
    </row>
    <row r="6079" spans="6:7" x14ac:dyDescent="0.25">
      <c r="F6079" s="210"/>
      <c r="G6079" s="210"/>
    </row>
    <row r="6080" spans="6:7" x14ac:dyDescent="0.25">
      <c r="F6080" s="210"/>
      <c r="G6080" s="210"/>
    </row>
    <row r="6081" spans="6:7" x14ac:dyDescent="0.25">
      <c r="F6081" s="210"/>
      <c r="G6081" s="210"/>
    </row>
    <row r="6082" spans="6:7" x14ac:dyDescent="0.25">
      <c r="F6082" s="210"/>
      <c r="G6082" s="210"/>
    </row>
    <row r="6083" spans="6:7" x14ac:dyDescent="0.25">
      <c r="F6083" s="210"/>
      <c r="G6083" s="210"/>
    </row>
    <row r="6084" spans="6:7" x14ac:dyDescent="0.25">
      <c r="F6084" s="210"/>
      <c r="G6084" s="210"/>
    </row>
    <row r="6085" spans="6:7" x14ac:dyDescent="0.25">
      <c r="F6085" s="210"/>
      <c r="G6085" s="210"/>
    </row>
    <row r="6086" spans="6:7" x14ac:dyDescent="0.25">
      <c r="F6086" s="210"/>
      <c r="G6086" s="210"/>
    </row>
    <row r="6087" spans="6:7" x14ac:dyDescent="0.25">
      <c r="F6087" s="210"/>
      <c r="G6087" s="210"/>
    </row>
    <row r="6088" spans="6:7" x14ac:dyDescent="0.25">
      <c r="F6088" s="210"/>
      <c r="G6088" s="210"/>
    </row>
    <row r="6089" spans="6:7" x14ac:dyDescent="0.25">
      <c r="F6089" s="210"/>
      <c r="G6089" s="210"/>
    </row>
    <row r="6090" spans="6:7" x14ac:dyDescent="0.25">
      <c r="F6090" s="210"/>
      <c r="G6090" s="210"/>
    </row>
    <row r="6091" spans="6:7" x14ac:dyDescent="0.25">
      <c r="F6091" s="210"/>
      <c r="G6091" s="210"/>
    </row>
    <row r="6092" spans="6:7" x14ac:dyDescent="0.25">
      <c r="F6092" s="210"/>
      <c r="G6092" s="210"/>
    </row>
    <row r="6093" spans="6:7" x14ac:dyDescent="0.25">
      <c r="F6093" s="210"/>
      <c r="G6093" s="210"/>
    </row>
    <row r="6094" spans="6:7" x14ac:dyDescent="0.25">
      <c r="F6094" s="210"/>
      <c r="G6094" s="210"/>
    </row>
    <row r="6095" spans="6:7" x14ac:dyDescent="0.25">
      <c r="F6095" s="210"/>
      <c r="G6095" s="210"/>
    </row>
    <row r="6096" spans="6:7" x14ac:dyDescent="0.25">
      <c r="F6096" s="210"/>
      <c r="G6096" s="210"/>
    </row>
    <row r="6097" spans="6:7" x14ac:dyDescent="0.25">
      <c r="F6097" s="210"/>
      <c r="G6097" s="210"/>
    </row>
    <row r="6098" spans="6:7" x14ac:dyDescent="0.25">
      <c r="F6098" s="210"/>
      <c r="G6098" s="210"/>
    </row>
    <row r="6099" spans="6:7" x14ac:dyDescent="0.25">
      <c r="F6099" s="210"/>
      <c r="G6099" s="210"/>
    </row>
    <row r="6100" spans="6:7" x14ac:dyDescent="0.25">
      <c r="F6100" s="210"/>
      <c r="G6100" s="210"/>
    </row>
    <row r="6101" spans="6:7" x14ac:dyDescent="0.25">
      <c r="F6101" s="210"/>
      <c r="G6101" s="210"/>
    </row>
    <row r="6102" spans="6:7" x14ac:dyDescent="0.25">
      <c r="F6102" s="210"/>
      <c r="G6102" s="210"/>
    </row>
    <row r="6103" spans="6:7" x14ac:dyDescent="0.25">
      <c r="F6103" s="210"/>
      <c r="G6103" s="210"/>
    </row>
    <row r="6104" spans="6:7" x14ac:dyDescent="0.25">
      <c r="F6104" s="210"/>
      <c r="G6104" s="210"/>
    </row>
    <row r="6105" spans="6:7" x14ac:dyDescent="0.25">
      <c r="F6105" s="210"/>
      <c r="G6105" s="210"/>
    </row>
    <row r="6106" spans="6:7" x14ac:dyDescent="0.25">
      <c r="F6106" s="210"/>
      <c r="G6106" s="210"/>
    </row>
    <row r="6107" spans="6:7" x14ac:dyDescent="0.25">
      <c r="F6107" s="210"/>
      <c r="G6107" s="210"/>
    </row>
    <row r="6108" spans="6:7" x14ac:dyDescent="0.25">
      <c r="F6108" s="210"/>
      <c r="G6108" s="210"/>
    </row>
    <row r="6109" spans="6:7" x14ac:dyDescent="0.25">
      <c r="F6109" s="210"/>
      <c r="G6109" s="210"/>
    </row>
    <row r="6110" spans="6:7" x14ac:dyDescent="0.25">
      <c r="F6110" s="210"/>
      <c r="G6110" s="210"/>
    </row>
    <row r="6111" spans="6:7" x14ac:dyDescent="0.25">
      <c r="F6111" s="210"/>
      <c r="G6111" s="210"/>
    </row>
    <row r="6112" spans="6:7" x14ac:dyDescent="0.25">
      <c r="F6112" s="210"/>
      <c r="G6112" s="210"/>
    </row>
    <row r="6113" spans="6:7" x14ac:dyDescent="0.25">
      <c r="F6113" s="210"/>
      <c r="G6113" s="210"/>
    </row>
    <row r="6114" spans="6:7" x14ac:dyDescent="0.25">
      <c r="F6114" s="210"/>
      <c r="G6114" s="210"/>
    </row>
    <row r="6115" spans="6:7" x14ac:dyDescent="0.25">
      <c r="F6115" s="210"/>
      <c r="G6115" s="210"/>
    </row>
    <row r="6116" spans="6:7" x14ac:dyDescent="0.25">
      <c r="F6116" s="210"/>
      <c r="G6116" s="210"/>
    </row>
    <row r="6117" spans="6:7" x14ac:dyDescent="0.25">
      <c r="F6117" s="210"/>
      <c r="G6117" s="210"/>
    </row>
    <row r="6118" spans="6:7" x14ac:dyDescent="0.25">
      <c r="F6118" s="210"/>
      <c r="G6118" s="210"/>
    </row>
    <row r="6119" spans="6:7" x14ac:dyDescent="0.25">
      <c r="F6119" s="210"/>
      <c r="G6119" s="210"/>
    </row>
    <row r="6120" spans="6:7" x14ac:dyDescent="0.25">
      <c r="F6120" s="210"/>
      <c r="G6120" s="210"/>
    </row>
    <row r="6121" spans="6:7" x14ac:dyDescent="0.25">
      <c r="F6121" s="210"/>
      <c r="G6121" s="210"/>
    </row>
    <row r="6122" spans="6:7" x14ac:dyDescent="0.25">
      <c r="F6122" s="210"/>
      <c r="G6122" s="210"/>
    </row>
    <row r="6123" spans="6:7" x14ac:dyDescent="0.25">
      <c r="F6123" s="210"/>
      <c r="G6123" s="210"/>
    </row>
    <row r="6124" spans="6:7" x14ac:dyDescent="0.25">
      <c r="F6124" s="210"/>
      <c r="G6124" s="210"/>
    </row>
    <row r="6125" spans="6:7" x14ac:dyDescent="0.25">
      <c r="F6125" s="210"/>
      <c r="G6125" s="210"/>
    </row>
    <row r="6126" spans="6:7" x14ac:dyDescent="0.25">
      <c r="F6126" s="210"/>
      <c r="G6126" s="210"/>
    </row>
    <row r="6127" spans="6:7" x14ac:dyDescent="0.25">
      <c r="F6127" s="210"/>
      <c r="G6127" s="210"/>
    </row>
    <row r="6128" spans="6:7" x14ac:dyDescent="0.25">
      <c r="F6128" s="210"/>
      <c r="G6128" s="210"/>
    </row>
    <row r="6129" spans="6:7" x14ac:dyDescent="0.25">
      <c r="F6129" s="210"/>
      <c r="G6129" s="210"/>
    </row>
    <row r="6130" spans="6:7" x14ac:dyDescent="0.25">
      <c r="F6130" s="210"/>
      <c r="G6130" s="210"/>
    </row>
    <row r="6131" spans="6:7" x14ac:dyDescent="0.25">
      <c r="F6131" s="210"/>
      <c r="G6131" s="210"/>
    </row>
    <row r="6132" spans="6:7" x14ac:dyDescent="0.25">
      <c r="F6132" s="210"/>
      <c r="G6132" s="210"/>
    </row>
    <row r="6133" spans="6:7" x14ac:dyDescent="0.25">
      <c r="F6133" s="210"/>
      <c r="G6133" s="210"/>
    </row>
    <row r="6134" spans="6:7" x14ac:dyDescent="0.25">
      <c r="F6134" s="210"/>
      <c r="G6134" s="210"/>
    </row>
    <row r="6135" spans="6:7" x14ac:dyDescent="0.25">
      <c r="F6135" s="210"/>
      <c r="G6135" s="210"/>
    </row>
    <row r="6136" spans="6:7" x14ac:dyDescent="0.25">
      <c r="F6136" s="210"/>
      <c r="G6136" s="210"/>
    </row>
    <row r="6137" spans="6:7" x14ac:dyDescent="0.25">
      <c r="F6137" s="210"/>
      <c r="G6137" s="210"/>
    </row>
    <row r="6138" spans="6:7" x14ac:dyDescent="0.25">
      <c r="F6138" s="210"/>
      <c r="G6138" s="210"/>
    </row>
    <row r="6139" spans="6:7" x14ac:dyDescent="0.25">
      <c r="F6139" s="210"/>
      <c r="G6139" s="210"/>
    </row>
    <row r="6140" spans="6:7" x14ac:dyDescent="0.25">
      <c r="F6140" s="210"/>
      <c r="G6140" s="210"/>
    </row>
    <row r="6141" spans="6:7" x14ac:dyDescent="0.25">
      <c r="F6141" s="210"/>
      <c r="G6141" s="210"/>
    </row>
    <row r="6142" spans="6:7" x14ac:dyDescent="0.25">
      <c r="F6142" s="210"/>
      <c r="G6142" s="210"/>
    </row>
    <row r="6143" spans="6:7" x14ac:dyDescent="0.25">
      <c r="F6143" s="210"/>
      <c r="G6143" s="210"/>
    </row>
    <row r="6144" spans="6:7" x14ac:dyDescent="0.25">
      <c r="F6144" s="210"/>
      <c r="G6144" s="210"/>
    </row>
    <row r="6145" spans="6:7" x14ac:dyDescent="0.25">
      <c r="F6145" s="210"/>
      <c r="G6145" s="210"/>
    </row>
    <row r="6146" spans="6:7" x14ac:dyDescent="0.25">
      <c r="F6146" s="210"/>
      <c r="G6146" s="210"/>
    </row>
    <row r="6147" spans="6:7" x14ac:dyDescent="0.25">
      <c r="F6147" s="210"/>
      <c r="G6147" s="210"/>
    </row>
    <row r="6148" spans="6:7" x14ac:dyDescent="0.25">
      <c r="F6148" s="210"/>
      <c r="G6148" s="210"/>
    </row>
    <row r="6149" spans="6:7" x14ac:dyDescent="0.25">
      <c r="F6149" s="210"/>
      <c r="G6149" s="210"/>
    </row>
    <row r="6150" spans="6:7" x14ac:dyDescent="0.25">
      <c r="F6150" s="210"/>
      <c r="G6150" s="210"/>
    </row>
    <row r="6151" spans="6:7" x14ac:dyDescent="0.25">
      <c r="F6151" s="210"/>
      <c r="G6151" s="210"/>
    </row>
    <row r="6152" spans="6:7" x14ac:dyDescent="0.25">
      <c r="F6152" s="210"/>
      <c r="G6152" s="210"/>
    </row>
    <row r="6153" spans="6:7" x14ac:dyDescent="0.25">
      <c r="F6153" s="210"/>
      <c r="G6153" s="210"/>
    </row>
    <row r="6154" spans="6:7" x14ac:dyDescent="0.25">
      <c r="F6154" s="210"/>
      <c r="G6154" s="210"/>
    </row>
    <row r="6155" spans="6:7" x14ac:dyDescent="0.25">
      <c r="F6155" s="210"/>
      <c r="G6155" s="210"/>
    </row>
    <row r="6156" spans="6:7" x14ac:dyDescent="0.25">
      <c r="F6156" s="210"/>
      <c r="G6156" s="210"/>
    </row>
    <row r="6157" spans="6:7" x14ac:dyDescent="0.25">
      <c r="F6157" s="210"/>
      <c r="G6157" s="210"/>
    </row>
    <row r="6158" spans="6:7" x14ac:dyDescent="0.25">
      <c r="F6158" s="210"/>
      <c r="G6158" s="210"/>
    </row>
    <row r="6159" spans="6:7" x14ac:dyDescent="0.25">
      <c r="F6159" s="210"/>
      <c r="G6159" s="210"/>
    </row>
    <row r="6160" spans="6:7" x14ac:dyDescent="0.25">
      <c r="F6160" s="210"/>
      <c r="G6160" s="210"/>
    </row>
    <row r="6161" spans="6:7" x14ac:dyDescent="0.25">
      <c r="F6161" s="210"/>
      <c r="G6161" s="210"/>
    </row>
    <row r="6162" spans="6:7" x14ac:dyDescent="0.25">
      <c r="F6162" s="210"/>
      <c r="G6162" s="210"/>
    </row>
    <row r="6163" spans="6:7" x14ac:dyDescent="0.25">
      <c r="F6163" s="210"/>
      <c r="G6163" s="210"/>
    </row>
    <row r="6164" spans="6:7" x14ac:dyDescent="0.25">
      <c r="F6164" s="210"/>
      <c r="G6164" s="210"/>
    </row>
    <row r="6165" spans="6:7" x14ac:dyDescent="0.25">
      <c r="F6165" s="210"/>
      <c r="G6165" s="210"/>
    </row>
    <row r="6166" spans="6:7" x14ac:dyDescent="0.25">
      <c r="F6166" s="210"/>
      <c r="G6166" s="210"/>
    </row>
    <row r="6167" spans="6:7" x14ac:dyDescent="0.25">
      <c r="F6167" s="210"/>
      <c r="G6167" s="210"/>
    </row>
    <row r="6168" spans="6:7" x14ac:dyDescent="0.25">
      <c r="F6168" s="210"/>
      <c r="G6168" s="210"/>
    </row>
    <row r="6169" spans="6:7" x14ac:dyDescent="0.25">
      <c r="F6169" s="210"/>
      <c r="G6169" s="210"/>
    </row>
    <row r="6170" spans="6:7" x14ac:dyDescent="0.25">
      <c r="F6170" s="210"/>
      <c r="G6170" s="210"/>
    </row>
    <row r="6171" spans="6:7" x14ac:dyDescent="0.25">
      <c r="F6171" s="210"/>
      <c r="G6171" s="210"/>
    </row>
    <row r="6172" spans="6:7" x14ac:dyDescent="0.25">
      <c r="F6172" s="210"/>
      <c r="G6172" s="210"/>
    </row>
    <row r="6173" spans="6:7" x14ac:dyDescent="0.25">
      <c r="F6173" s="210"/>
      <c r="G6173" s="210"/>
    </row>
    <row r="6174" spans="6:7" x14ac:dyDescent="0.25">
      <c r="F6174" s="210"/>
      <c r="G6174" s="210"/>
    </row>
    <row r="6175" spans="6:7" x14ac:dyDescent="0.25">
      <c r="F6175" s="210"/>
      <c r="G6175" s="210"/>
    </row>
    <row r="6176" spans="6:7" x14ac:dyDescent="0.25">
      <c r="F6176" s="212"/>
      <c r="G6176" s="212"/>
    </row>
    <row r="6177" spans="6:7" x14ac:dyDescent="0.25">
      <c r="F6177" s="212"/>
      <c r="G6177" s="212"/>
    </row>
    <row r="6178" spans="6:7" x14ac:dyDescent="0.25">
      <c r="F6178" s="212"/>
      <c r="G6178" s="212"/>
    </row>
    <row r="6179" spans="6:7" x14ac:dyDescent="0.25">
      <c r="F6179" s="212"/>
      <c r="G6179" s="212"/>
    </row>
    <row r="6180" spans="6:7" x14ac:dyDescent="0.25">
      <c r="F6180" s="212"/>
      <c r="G6180" s="212"/>
    </row>
  </sheetData>
  <sortState xmlns:xlrd2="http://schemas.microsoft.com/office/spreadsheetml/2017/richdata2" ref="A2:G6180">
    <sortCondition ref="A2:A6180"/>
  </sortState>
  <conditionalFormatting sqref="A63:A1048576">
    <cfRule type="duplicateValues" dxfId="0" priority="2"/>
  </conditionalFormatting>
  <pageMargins left="0.7" right="0.7" top="0.75" bottom="0.75" header="0.3" footer="0.3"/>
  <pageSetup paperSize="9" orientation="portrait" horizontalDpi="300" verticalDpi="300" r:id="rId1"/>
  <headerFooter>
    <oddHeader>&amp;C&amp;"Arial"&amp;12&amp;KA80000 OFFICIAL&amp;1#_x000D_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C1111"/>
  <sheetViews>
    <sheetView workbookViewId="0">
      <selection activeCell="P3" sqref="P3"/>
    </sheetView>
  </sheetViews>
  <sheetFormatPr defaultRowHeight="15" x14ac:dyDescent="0.25"/>
  <cols>
    <col min="11" max="11" width="10.7109375" style="87" bestFit="1" customWidth="1"/>
    <col min="13" max="13" width="16.5703125" customWidth="1"/>
    <col min="17" max="17" width="14.85546875" customWidth="1"/>
    <col min="18" max="18" width="15" customWidth="1"/>
  </cols>
  <sheetData>
    <row r="1" spans="1:29" ht="61.5" customHeight="1" x14ac:dyDescent="0.25">
      <c r="A1" s="71" t="s">
        <v>716</v>
      </c>
      <c r="B1" s="72" t="s">
        <v>717</v>
      </c>
      <c r="C1" s="71" t="s">
        <v>718</v>
      </c>
      <c r="D1" s="71" t="s">
        <v>719</v>
      </c>
      <c r="E1" s="73" t="s">
        <v>720</v>
      </c>
      <c r="F1" s="71" t="s">
        <v>721</v>
      </c>
      <c r="G1" s="71" t="s">
        <v>722</v>
      </c>
      <c r="H1" s="71" t="s">
        <v>723</v>
      </c>
      <c r="I1" s="71" t="s">
        <v>724</v>
      </c>
      <c r="J1" s="71" t="s">
        <v>725</v>
      </c>
      <c r="K1" s="85" t="s">
        <v>726</v>
      </c>
      <c r="L1" s="71" t="s">
        <v>727</v>
      </c>
      <c r="M1" s="71" t="s">
        <v>728</v>
      </c>
      <c r="N1" s="71" t="s">
        <v>729</v>
      </c>
      <c r="O1" s="74" t="s">
        <v>620</v>
      </c>
      <c r="P1" s="75" t="s">
        <v>730</v>
      </c>
      <c r="Q1" s="272" t="s">
        <v>731</v>
      </c>
      <c r="R1" s="273"/>
      <c r="S1" s="274"/>
      <c r="T1" s="71" t="s">
        <v>732</v>
      </c>
      <c r="U1" s="71" t="s">
        <v>733</v>
      </c>
      <c r="V1" s="72" t="s">
        <v>734</v>
      </c>
      <c r="W1" s="72" t="s">
        <v>735</v>
      </c>
      <c r="X1" s="72" t="s">
        <v>736</v>
      </c>
      <c r="Y1" s="72" t="s">
        <v>737</v>
      </c>
      <c r="Z1" s="76" t="s">
        <v>738</v>
      </c>
      <c r="AA1" s="72" t="s">
        <v>739</v>
      </c>
      <c r="AB1" s="72" t="s">
        <v>740</v>
      </c>
      <c r="AC1" s="72" t="s">
        <v>741</v>
      </c>
    </row>
    <row r="2" spans="1:29" ht="103.5" customHeight="1" x14ac:dyDescent="0.25">
      <c r="A2" s="77" t="s">
        <v>875</v>
      </c>
      <c r="B2" s="78" t="s">
        <v>877</v>
      </c>
      <c r="C2" s="77" t="s">
        <v>742</v>
      </c>
      <c r="D2" s="77" t="s">
        <v>743</v>
      </c>
      <c r="E2" s="79" t="s">
        <v>744</v>
      </c>
      <c r="F2" s="77" t="s">
        <v>745</v>
      </c>
      <c r="G2" s="77" t="s">
        <v>745</v>
      </c>
      <c r="H2" s="80" t="s">
        <v>746</v>
      </c>
      <c r="I2" s="80" t="s">
        <v>747</v>
      </c>
      <c r="J2" s="80" t="s">
        <v>748</v>
      </c>
      <c r="K2" s="86" t="s">
        <v>749</v>
      </c>
      <c r="L2" s="80" t="s">
        <v>750</v>
      </c>
      <c r="M2" s="80" t="s">
        <v>751</v>
      </c>
      <c r="N2" s="80" t="s">
        <v>752</v>
      </c>
      <c r="O2" s="78"/>
      <c r="P2" s="78" t="s">
        <v>876</v>
      </c>
      <c r="Q2" s="77" t="s">
        <v>753</v>
      </c>
      <c r="R2" s="77" t="s">
        <v>754</v>
      </c>
      <c r="S2" s="77" t="s">
        <v>755</v>
      </c>
      <c r="T2" s="77" t="s">
        <v>756</v>
      </c>
      <c r="U2" s="80" t="s">
        <v>757</v>
      </c>
      <c r="V2" s="78" t="s">
        <v>758</v>
      </c>
      <c r="W2" s="78" t="s">
        <v>759</v>
      </c>
      <c r="X2" s="78" t="s">
        <v>760</v>
      </c>
      <c r="Y2" s="78" t="s">
        <v>761</v>
      </c>
      <c r="Z2" s="81" t="s">
        <v>762</v>
      </c>
      <c r="AA2" s="78" t="s">
        <v>763</v>
      </c>
      <c r="AB2" s="78" t="s">
        <v>764</v>
      </c>
      <c r="AC2" s="78" t="s">
        <v>765</v>
      </c>
    </row>
    <row r="3" spans="1:29" x14ac:dyDescent="0.25">
      <c r="A3" t="str">
        <f>IF(P3="","","approved")</f>
        <v/>
      </c>
      <c r="B3" t="str">
        <f>IF(P3="","","823")</f>
        <v/>
      </c>
      <c r="C3" t="str">
        <f>IF(P3="","",'PSS Sheet'!AK7)</f>
        <v/>
      </c>
      <c r="D3" t="str">
        <f>IF(P3="","",'PSS Sheet'!AI7)</f>
        <v/>
      </c>
      <c r="E3" t="str">
        <f>IF(P3="","",'PSS Sheet'!AJ7)</f>
        <v/>
      </c>
      <c r="H3" t="str">
        <f>IF(P3="","","GPS")</f>
        <v/>
      </c>
      <c r="I3" t="str">
        <f>IF(P3="","",'SEB Sheet'!F$12)</f>
        <v/>
      </c>
      <c r="J3" t="str">
        <f>IF(P3="","","5-50m")</f>
        <v/>
      </c>
      <c r="K3" s="87" t="str">
        <f>IF(P3="","",'SEB Sheet'!$F$11)</f>
        <v/>
      </c>
      <c r="L3" t="str">
        <f>IF(P3="","","D")</f>
        <v/>
      </c>
      <c r="M3" t="str">
        <f>IF(P3="","",'SEB Sheet'!$F$10)</f>
        <v/>
      </c>
      <c r="N3" t="str">
        <f>IF(P3="","","P")</f>
        <v/>
      </c>
      <c r="P3" t="str">
        <f>'PSS Sheet'!AL7</f>
        <v/>
      </c>
      <c r="Q3" t="str">
        <f>IF(P3="","",(VLOOKUP(P3,NSX!$B$4:$E$63,2,FALSE)))</f>
        <v/>
      </c>
      <c r="R3" t="str">
        <f>IF(P3="","",(VLOOKUP(P3,NSX!$B$4:$E$63,3,FALSE)))</f>
        <v/>
      </c>
      <c r="S3" t="str">
        <f>IF(P3="","",(VLOOKUP(P3,NSX!$B$4:$E$63,4,FALSE)))</f>
        <v/>
      </c>
      <c r="T3" t="str">
        <f>IF(P3="","","1")</f>
        <v/>
      </c>
    </row>
    <row r="4" spans="1:29" x14ac:dyDescent="0.25">
      <c r="A4" t="str">
        <f t="shared" ref="A4:A67" si="0">IF(P4="","","approved")</f>
        <v/>
      </c>
      <c r="B4" t="str">
        <f t="shared" ref="B4:B67" si="1">IF(P4="","","823")</f>
        <v/>
      </c>
      <c r="C4" t="str">
        <f>IF(P4="","",'PSS Sheet'!AK8)</f>
        <v/>
      </c>
      <c r="D4" t="str">
        <f>IF(P4="","",'PSS Sheet'!AI8)</f>
        <v/>
      </c>
      <c r="E4" t="str">
        <f>IF(P4="","",'PSS Sheet'!AJ8)</f>
        <v/>
      </c>
      <c r="H4" t="str">
        <f t="shared" ref="H4:H67" si="2">IF(P4="","","GPS")</f>
        <v/>
      </c>
      <c r="I4" t="str">
        <f>IF(P4="","",'SEB Sheet'!F$12)</f>
        <v/>
      </c>
      <c r="J4" t="str">
        <f t="shared" ref="J4:J67" si="3">IF(P4="","","5-50m")</f>
        <v/>
      </c>
      <c r="K4" s="87" t="str">
        <f>IF(P4="","",'SEB Sheet'!$F$11)</f>
        <v/>
      </c>
      <c r="L4" t="str">
        <f t="shared" ref="L4:L67" si="4">IF(P4="","","D")</f>
        <v/>
      </c>
      <c r="M4" t="str">
        <f>IF(P4="","",'SEB Sheet'!$F$10)</f>
        <v/>
      </c>
      <c r="N4" t="str">
        <f t="shared" ref="N4:N67" si="5">IF(P4="","","P")</f>
        <v/>
      </c>
      <c r="P4" t="str">
        <f>'PSS Sheet'!AL8</f>
        <v/>
      </c>
      <c r="Q4" t="str">
        <f>IF(P4="","",(VLOOKUP(P4,NSX!$B$4:$E$63,2,FALSE)))</f>
        <v/>
      </c>
      <c r="R4" t="str">
        <f>IF(P4="","",(VLOOKUP(P4,NSX!$B$4:$E$63,3,FALSE)))</f>
        <v/>
      </c>
      <c r="S4" t="str">
        <f>IF(P4="","",(VLOOKUP(P4,NSX!$B$4:$E$63,4,FALSE)))</f>
        <v/>
      </c>
      <c r="T4" t="str">
        <f t="shared" ref="T4:T67" si="6">IF(P4="","","1")</f>
        <v/>
      </c>
    </row>
    <row r="5" spans="1:29" x14ac:dyDescent="0.25">
      <c r="A5" t="str">
        <f t="shared" si="0"/>
        <v/>
      </c>
      <c r="B5" t="str">
        <f t="shared" si="1"/>
        <v/>
      </c>
      <c r="C5" t="str">
        <f>IF(P5="","",'PSS Sheet'!AK9)</f>
        <v/>
      </c>
      <c r="D5" t="str">
        <f>IF(P5="","",'PSS Sheet'!AI9)</f>
        <v/>
      </c>
      <c r="E5" t="str">
        <f>IF(P5="","",'PSS Sheet'!AJ9)</f>
        <v/>
      </c>
      <c r="H5" t="str">
        <f t="shared" si="2"/>
        <v/>
      </c>
      <c r="I5" t="str">
        <f>IF(P5="","",'SEB Sheet'!F$12)</f>
        <v/>
      </c>
      <c r="J5" t="str">
        <f t="shared" si="3"/>
        <v/>
      </c>
      <c r="K5" s="87" t="str">
        <f>IF(P5="","",'SEB Sheet'!$F$11)</f>
        <v/>
      </c>
      <c r="L5" t="str">
        <f t="shared" si="4"/>
        <v/>
      </c>
      <c r="M5" t="str">
        <f>IF(P5="","",'SEB Sheet'!$F$10)</f>
        <v/>
      </c>
      <c r="N5" t="str">
        <f t="shared" si="5"/>
        <v/>
      </c>
      <c r="P5" t="str">
        <f>'PSS Sheet'!AL9</f>
        <v/>
      </c>
      <c r="Q5" t="str">
        <f>IF(P5="","",(VLOOKUP(P5,NSX!$B$4:$E$63,2,FALSE)))</f>
        <v/>
      </c>
      <c r="R5" t="str">
        <f>IF(P5="","",(VLOOKUP(P5,NSX!$B$4:$E$63,3,FALSE)))</f>
        <v/>
      </c>
      <c r="S5" t="str">
        <f>IF(P5="","",(VLOOKUP(P5,NSX!$B$4:$E$63,4,FALSE)))</f>
        <v/>
      </c>
      <c r="T5" t="str">
        <f t="shared" si="6"/>
        <v/>
      </c>
    </row>
    <row r="6" spans="1:29" x14ac:dyDescent="0.25">
      <c r="A6" t="str">
        <f t="shared" si="0"/>
        <v/>
      </c>
      <c r="B6" t="str">
        <f t="shared" si="1"/>
        <v/>
      </c>
      <c r="C6" t="str">
        <f>IF(P6="","",'PSS Sheet'!AK10)</f>
        <v/>
      </c>
      <c r="D6" t="str">
        <f>IF(P6="","",'PSS Sheet'!AI10)</f>
        <v/>
      </c>
      <c r="E6" t="str">
        <f>IF(P6="","",'PSS Sheet'!AJ10)</f>
        <v/>
      </c>
      <c r="H6" t="str">
        <f t="shared" si="2"/>
        <v/>
      </c>
      <c r="I6" t="str">
        <f>IF(P6="","",'SEB Sheet'!F$12)</f>
        <v/>
      </c>
      <c r="J6" t="str">
        <f t="shared" si="3"/>
        <v/>
      </c>
      <c r="K6" s="87" t="str">
        <f>IF(P6="","",'SEB Sheet'!$F$11)</f>
        <v/>
      </c>
      <c r="L6" t="str">
        <f t="shared" si="4"/>
        <v/>
      </c>
      <c r="M6" t="str">
        <f>IF(P6="","",'SEB Sheet'!$F$10)</f>
        <v/>
      </c>
      <c r="N6" t="str">
        <f t="shared" si="5"/>
        <v/>
      </c>
      <c r="P6" t="str">
        <f>'PSS Sheet'!AL10</f>
        <v/>
      </c>
      <c r="Q6" t="str">
        <f>IF(P6="","",(VLOOKUP(P6,NSX!$B$4:$E$63,2,FALSE)))</f>
        <v/>
      </c>
      <c r="R6" t="str">
        <f>IF(P6="","",(VLOOKUP(P6,NSX!$B$4:$E$63,3,FALSE)))</f>
        <v/>
      </c>
      <c r="S6" t="str">
        <f>IF(P6="","",(VLOOKUP(P6,NSX!$B$4:$E$63,4,FALSE)))</f>
        <v/>
      </c>
      <c r="T6" t="str">
        <f t="shared" si="6"/>
        <v/>
      </c>
    </row>
    <row r="7" spans="1:29" x14ac:dyDescent="0.25">
      <c r="A7" t="str">
        <f t="shared" si="0"/>
        <v/>
      </c>
      <c r="B7" t="str">
        <f t="shared" si="1"/>
        <v/>
      </c>
      <c r="C7" t="str">
        <f>IF(P7="","",'PSS Sheet'!AK11)</f>
        <v/>
      </c>
      <c r="D7" t="str">
        <f>IF(P7="","",'PSS Sheet'!AI11)</f>
        <v/>
      </c>
      <c r="E7" t="str">
        <f>IF(P7="","",'PSS Sheet'!AJ11)</f>
        <v/>
      </c>
      <c r="H7" t="str">
        <f t="shared" si="2"/>
        <v/>
      </c>
      <c r="I7" t="str">
        <f>IF(P7="","",'SEB Sheet'!F$12)</f>
        <v/>
      </c>
      <c r="J7" t="str">
        <f t="shared" si="3"/>
        <v/>
      </c>
      <c r="K7" s="87" t="str">
        <f>IF(P7="","",'SEB Sheet'!$F$11)</f>
        <v/>
      </c>
      <c r="L7" t="str">
        <f t="shared" si="4"/>
        <v/>
      </c>
      <c r="M7" t="str">
        <f>IF(P7="","",'SEB Sheet'!$F$10)</f>
        <v/>
      </c>
      <c r="N7" t="str">
        <f t="shared" si="5"/>
        <v/>
      </c>
      <c r="P7" t="str">
        <f>'PSS Sheet'!AL11</f>
        <v/>
      </c>
      <c r="Q7" t="str">
        <f>IF(P7="","",(VLOOKUP(P7,NSX!$B$4:$E$63,2,FALSE)))</f>
        <v/>
      </c>
      <c r="R7" t="str">
        <f>IF(P7="","",(VLOOKUP(P7,NSX!$B$4:$E$63,3,FALSE)))</f>
        <v/>
      </c>
      <c r="S7" t="str">
        <f>IF(P7="","",(VLOOKUP(P7,NSX!$B$4:$E$63,4,FALSE)))</f>
        <v/>
      </c>
      <c r="T7" t="str">
        <f t="shared" si="6"/>
        <v/>
      </c>
    </row>
    <row r="8" spans="1:29" x14ac:dyDescent="0.25">
      <c r="A8" t="str">
        <f t="shared" si="0"/>
        <v/>
      </c>
      <c r="B8" t="str">
        <f t="shared" si="1"/>
        <v/>
      </c>
      <c r="C8" t="str">
        <f>IF(P8="","",'PSS Sheet'!AK12)</f>
        <v/>
      </c>
      <c r="D8" t="str">
        <f>IF(P8="","",'PSS Sheet'!AI12)</f>
        <v/>
      </c>
      <c r="E8" t="str">
        <f>IF(P8="","",'PSS Sheet'!AJ12)</f>
        <v/>
      </c>
      <c r="H8" t="str">
        <f t="shared" si="2"/>
        <v/>
      </c>
      <c r="I8" t="str">
        <f>IF(P8="","",'SEB Sheet'!F$12)</f>
        <v/>
      </c>
      <c r="J8" t="str">
        <f t="shared" si="3"/>
        <v/>
      </c>
      <c r="K8" s="87" t="str">
        <f>IF(P8="","",'SEB Sheet'!$F$11)</f>
        <v/>
      </c>
      <c r="L8" t="str">
        <f t="shared" si="4"/>
        <v/>
      </c>
      <c r="M8" t="str">
        <f>IF(P8="","",'SEB Sheet'!$F$10)</f>
        <v/>
      </c>
      <c r="N8" t="str">
        <f t="shared" si="5"/>
        <v/>
      </c>
      <c r="P8" t="str">
        <f>'PSS Sheet'!AL12</f>
        <v/>
      </c>
      <c r="Q8" t="str">
        <f>IF(P8="","",(VLOOKUP(P8,NSX!$B$4:$E$63,2,FALSE)))</f>
        <v/>
      </c>
      <c r="R8" t="str">
        <f>IF(P8="","",(VLOOKUP(P8,NSX!$B$4:$E$63,3,FALSE)))</f>
        <v/>
      </c>
      <c r="S8" t="str">
        <f>IF(P8="","",(VLOOKUP(P8,NSX!$B$4:$E$63,4,FALSE)))</f>
        <v/>
      </c>
      <c r="T8" t="str">
        <f t="shared" si="6"/>
        <v/>
      </c>
    </row>
    <row r="9" spans="1:29" x14ac:dyDescent="0.25">
      <c r="A9" t="str">
        <f t="shared" si="0"/>
        <v/>
      </c>
      <c r="B9" t="str">
        <f t="shared" si="1"/>
        <v/>
      </c>
      <c r="C9" t="str">
        <f>IF(P9="","",'PSS Sheet'!AK13)</f>
        <v/>
      </c>
      <c r="D9" t="str">
        <f>IF(P9="","",'PSS Sheet'!AI13)</f>
        <v/>
      </c>
      <c r="E9" t="str">
        <f>IF(P9="","",'PSS Sheet'!AJ13)</f>
        <v/>
      </c>
      <c r="H9" t="str">
        <f t="shared" si="2"/>
        <v/>
      </c>
      <c r="I9" t="str">
        <f>IF(P9="","",'SEB Sheet'!F$12)</f>
        <v/>
      </c>
      <c r="J9" t="str">
        <f t="shared" si="3"/>
        <v/>
      </c>
      <c r="K9" s="87" t="str">
        <f>IF(P9="","",'SEB Sheet'!$F$11)</f>
        <v/>
      </c>
      <c r="L9" t="str">
        <f t="shared" si="4"/>
        <v/>
      </c>
      <c r="M9" t="str">
        <f>IF(P9="","",'SEB Sheet'!$F$10)</f>
        <v/>
      </c>
      <c r="N9" t="str">
        <f t="shared" si="5"/>
        <v/>
      </c>
      <c r="P9" t="str">
        <f>'PSS Sheet'!AL13</f>
        <v/>
      </c>
      <c r="Q9" t="str">
        <f>IF(P9="","",(VLOOKUP(P9,NSX!$B$4:$E$63,2,FALSE)))</f>
        <v/>
      </c>
      <c r="R9" t="str">
        <f>IF(P9="","",(VLOOKUP(P9,NSX!$B$4:$E$63,3,FALSE)))</f>
        <v/>
      </c>
      <c r="S9" t="str">
        <f>IF(P9="","",(VLOOKUP(P9,NSX!$B$4:$E$63,4,FALSE)))</f>
        <v/>
      </c>
      <c r="T9" t="str">
        <f t="shared" si="6"/>
        <v/>
      </c>
    </row>
    <row r="10" spans="1:29" x14ac:dyDescent="0.25">
      <c r="A10" t="str">
        <f t="shared" si="0"/>
        <v/>
      </c>
      <c r="B10" t="str">
        <f t="shared" si="1"/>
        <v/>
      </c>
      <c r="C10" t="str">
        <f>IF(P10="","",'PSS Sheet'!AK14)</f>
        <v/>
      </c>
      <c r="D10" t="str">
        <f>IF(P10="","",'PSS Sheet'!AI14)</f>
        <v/>
      </c>
      <c r="E10" t="str">
        <f>IF(P10="","",'PSS Sheet'!AJ14)</f>
        <v/>
      </c>
      <c r="H10" t="str">
        <f t="shared" si="2"/>
        <v/>
      </c>
      <c r="I10" t="str">
        <f>IF(P10="","",'SEB Sheet'!F$12)</f>
        <v/>
      </c>
      <c r="J10" t="str">
        <f t="shared" si="3"/>
        <v/>
      </c>
      <c r="K10" s="87" t="str">
        <f>IF(P10="","",'SEB Sheet'!$F$11)</f>
        <v/>
      </c>
      <c r="L10" t="str">
        <f t="shared" si="4"/>
        <v/>
      </c>
      <c r="M10" t="str">
        <f>IF(P10="","",'SEB Sheet'!$F$10)</f>
        <v/>
      </c>
      <c r="N10" t="str">
        <f t="shared" si="5"/>
        <v/>
      </c>
      <c r="P10" t="str">
        <f>'PSS Sheet'!AL14</f>
        <v/>
      </c>
      <c r="Q10" t="str">
        <f>IF(P10="","",(VLOOKUP(P10,NSX!$B$4:$E$63,2,FALSE)))</f>
        <v/>
      </c>
      <c r="R10" t="str">
        <f>IF(P10="","",(VLOOKUP(P10,NSX!$B$4:$E$63,3,FALSE)))</f>
        <v/>
      </c>
      <c r="S10" t="str">
        <f>IF(P10="","",(VLOOKUP(P10,NSX!$B$4:$E$63,4,FALSE)))</f>
        <v/>
      </c>
      <c r="T10" t="str">
        <f t="shared" si="6"/>
        <v/>
      </c>
    </row>
    <row r="11" spans="1:29" x14ac:dyDescent="0.25">
      <c r="A11" t="str">
        <f t="shared" si="0"/>
        <v/>
      </c>
      <c r="B11" t="str">
        <f t="shared" si="1"/>
        <v/>
      </c>
      <c r="C11" t="str">
        <f>IF(P11="","",'PSS Sheet'!AK15)</f>
        <v/>
      </c>
      <c r="D11" t="str">
        <f>IF(P11="","",'PSS Sheet'!AI15)</f>
        <v/>
      </c>
      <c r="E11" t="str">
        <f>IF(P11="","",'PSS Sheet'!AJ15)</f>
        <v/>
      </c>
      <c r="H11" t="str">
        <f t="shared" si="2"/>
        <v/>
      </c>
      <c r="I11" t="str">
        <f>IF(P11="","",'SEB Sheet'!F$12)</f>
        <v/>
      </c>
      <c r="J11" t="str">
        <f t="shared" si="3"/>
        <v/>
      </c>
      <c r="K11" s="87" t="str">
        <f>IF(P11="","",'SEB Sheet'!$F$11)</f>
        <v/>
      </c>
      <c r="L11" t="str">
        <f t="shared" si="4"/>
        <v/>
      </c>
      <c r="M11" t="str">
        <f>IF(P11="","",'SEB Sheet'!$F$10)</f>
        <v/>
      </c>
      <c r="N11" t="str">
        <f t="shared" si="5"/>
        <v/>
      </c>
      <c r="P11" t="str">
        <f>'PSS Sheet'!AL15</f>
        <v/>
      </c>
      <c r="Q11" t="str">
        <f>IF(P11="","",(VLOOKUP(P11,NSX!$B$4:$E$63,2,FALSE)))</f>
        <v/>
      </c>
      <c r="R11" t="str">
        <f>IF(P11="","",(VLOOKUP(P11,NSX!$B$4:$E$63,3,FALSE)))</f>
        <v/>
      </c>
      <c r="S11" t="str">
        <f>IF(P11="","",(VLOOKUP(P11,NSX!$B$4:$E$63,4,FALSE)))</f>
        <v/>
      </c>
      <c r="T11" t="str">
        <f t="shared" si="6"/>
        <v/>
      </c>
    </row>
    <row r="12" spans="1:29" x14ac:dyDescent="0.25">
      <c r="A12" t="str">
        <f t="shared" si="0"/>
        <v/>
      </c>
      <c r="B12" t="str">
        <f t="shared" si="1"/>
        <v/>
      </c>
      <c r="C12" t="str">
        <f>IF(P12="","",'PSS Sheet'!AK16)</f>
        <v/>
      </c>
      <c r="D12" t="str">
        <f>IF(P12="","",'PSS Sheet'!AI16)</f>
        <v/>
      </c>
      <c r="E12" t="str">
        <f>IF(P12="","",'PSS Sheet'!AJ16)</f>
        <v/>
      </c>
      <c r="H12" t="str">
        <f t="shared" si="2"/>
        <v/>
      </c>
      <c r="I12" t="str">
        <f>IF(P12="","",'SEB Sheet'!F$12)</f>
        <v/>
      </c>
      <c r="J12" t="str">
        <f t="shared" si="3"/>
        <v/>
      </c>
      <c r="K12" s="87" t="str">
        <f>IF(P12="","",'SEB Sheet'!$F$11)</f>
        <v/>
      </c>
      <c r="L12" t="str">
        <f t="shared" si="4"/>
        <v/>
      </c>
      <c r="M12" t="str">
        <f>IF(P12="","",'SEB Sheet'!$F$10)</f>
        <v/>
      </c>
      <c r="N12" t="str">
        <f t="shared" si="5"/>
        <v/>
      </c>
      <c r="P12" t="str">
        <f>'PSS Sheet'!AL16</f>
        <v/>
      </c>
      <c r="Q12" t="str">
        <f>IF(P12="","",(VLOOKUP(P12,NSX!$B$4:$E$63,2,FALSE)))</f>
        <v/>
      </c>
      <c r="R12" t="str">
        <f>IF(P12="","",(VLOOKUP(P12,NSX!$B$4:$E$63,3,FALSE)))</f>
        <v/>
      </c>
      <c r="S12" t="str">
        <f>IF(P12="","",(VLOOKUP(P12,NSX!$B$4:$E$63,4,FALSE)))</f>
        <v/>
      </c>
      <c r="T12" t="str">
        <f t="shared" si="6"/>
        <v/>
      </c>
    </row>
    <row r="13" spans="1:29" x14ac:dyDescent="0.25">
      <c r="A13" t="str">
        <f t="shared" si="0"/>
        <v/>
      </c>
      <c r="B13" t="str">
        <f t="shared" si="1"/>
        <v/>
      </c>
      <c r="C13" t="str">
        <f>IF(P13="","",'PSS Sheet'!AK17)</f>
        <v/>
      </c>
      <c r="D13" t="str">
        <f>IF(P13="","",'PSS Sheet'!AI17)</f>
        <v/>
      </c>
      <c r="E13" t="str">
        <f>IF(P13="","",'PSS Sheet'!AJ17)</f>
        <v/>
      </c>
      <c r="H13" t="str">
        <f t="shared" si="2"/>
        <v/>
      </c>
      <c r="I13" t="str">
        <f>IF(P13="","",'SEB Sheet'!F$12)</f>
        <v/>
      </c>
      <c r="J13" t="str">
        <f t="shared" si="3"/>
        <v/>
      </c>
      <c r="K13" s="87" t="str">
        <f>IF(P13="","",'SEB Sheet'!$F$11)</f>
        <v/>
      </c>
      <c r="L13" t="str">
        <f t="shared" si="4"/>
        <v/>
      </c>
      <c r="M13" t="str">
        <f>IF(P13="","",'SEB Sheet'!$F$10)</f>
        <v/>
      </c>
      <c r="N13" t="str">
        <f t="shared" si="5"/>
        <v/>
      </c>
      <c r="P13" t="str">
        <f>'PSS Sheet'!AL17</f>
        <v/>
      </c>
      <c r="Q13" t="str">
        <f>IF(P13="","",(VLOOKUP(P13,NSX!$B$4:$E$63,2,FALSE)))</f>
        <v/>
      </c>
      <c r="R13" t="str">
        <f>IF(P13="","",(VLOOKUP(P13,NSX!$B$4:$E$63,3,FALSE)))</f>
        <v/>
      </c>
      <c r="S13" t="str">
        <f>IF(P13="","",(VLOOKUP(P13,NSX!$B$4:$E$63,4,FALSE)))</f>
        <v/>
      </c>
      <c r="T13" t="str">
        <f t="shared" si="6"/>
        <v/>
      </c>
    </row>
    <row r="14" spans="1:29" x14ac:dyDescent="0.25">
      <c r="A14" t="str">
        <f t="shared" si="0"/>
        <v/>
      </c>
      <c r="B14" t="str">
        <f t="shared" si="1"/>
        <v/>
      </c>
      <c r="C14" t="str">
        <f>IF(P14="","",'PSS Sheet'!AK18)</f>
        <v/>
      </c>
      <c r="D14" t="str">
        <f>IF(P14="","",'PSS Sheet'!AI18)</f>
        <v/>
      </c>
      <c r="E14" t="str">
        <f>IF(P14="","",'PSS Sheet'!AJ18)</f>
        <v/>
      </c>
      <c r="H14" t="str">
        <f t="shared" si="2"/>
        <v/>
      </c>
      <c r="I14" t="str">
        <f>IF(P14="","",'SEB Sheet'!F$12)</f>
        <v/>
      </c>
      <c r="J14" t="str">
        <f t="shared" si="3"/>
        <v/>
      </c>
      <c r="K14" s="87" t="str">
        <f>IF(P14="","",'SEB Sheet'!$F$11)</f>
        <v/>
      </c>
      <c r="L14" t="str">
        <f t="shared" si="4"/>
        <v/>
      </c>
      <c r="M14" t="str">
        <f>IF(P14="","",'SEB Sheet'!$F$10)</f>
        <v/>
      </c>
      <c r="N14" t="str">
        <f t="shared" si="5"/>
        <v/>
      </c>
      <c r="P14" t="str">
        <f>'PSS Sheet'!AL18</f>
        <v/>
      </c>
      <c r="Q14" t="str">
        <f>IF(P14="","",(VLOOKUP(P14,NSX!$B$4:$E$63,2,FALSE)))</f>
        <v/>
      </c>
      <c r="R14" t="str">
        <f>IF(P14="","",(VLOOKUP(P14,NSX!$B$4:$E$63,3,FALSE)))</f>
        <v/>
      </c>
      <c r="S14" t="str">
        <f>IF(P14="","",(VLOOKUP(P14,NSX!$B$4:$E$63,4,FALSE)))</f>
        <v/>
      </c>
      <c r="T14" t="str">
        <f t="shared" si="6"/>
        <v/>
      </c>
    </row>
    <row r="15" spans="1:29" x14ac:dyDescent="0.25">
      <c r="A15" t="str">
        <f t="shared" si="0"/>
        <v/>
      </c>
      <c r="B15" t="str">
        <f t="shared" si="1"/>
        <v/>
      </c>
      <c r="C15" t="str">
        <f>IF(P15="","",'PSS Sheet'!AK19)</f>
        <v/>
      </c>
      <c r="D15" t="str">
        <f>IF(P15="","",'PSS Sheet'!AI19)</f>
        <v/>
      </c>
      <c r="E15" t="str">
        <f>IF(P15="","",'PSS Sheet'!AJ19)</f>
        <v/>
      </c>
      <c r="H15" t="str">
        <f t="shared" si="2"/>
        <v/>
      </c>
      <c r="I15" t="str">
        <f>IF(P15="","",'SEB Sheet'!F$12)</f>
        <v/>
      </c>
      <c r="J15" t="str">
        <f t="shared" si="3"/>
        <v/>
      </c>
      <c r="K15" s="87" t="str">
        <f>IF(P15="","",'SEB Sheet'!$F$11)</f>
        <v/>
      </c>
      <c r="L15" t="str">
        <f t="shared" si="4"/>
        <v/>
      </c>
      <c r="M15" t="str">
        <f>IF(P15="","",'SEB Sheet'!$F$10)</f>
        <v/>
      </c>
      <c r="N15" t="str">
        <f t="shared" si="5"/>
        <v/>
      </c>
      <c r="P15" t="str">
        <f>'PSS Sheet'!AL19</f>
        <v/>
      </c>
      <c r="Q15" t="str">
        <f>IF(P15="","",(VLOOKUP(P15,NSX!$B$4:$E$63,2,FALSE)))</f>
        <v/>
      </c>
      <c r="R15" t="str">
        <f>IF(P15="","",(VLOOKUP(P15,NSX!$B$4:$E$63,3,FALSE)))</f>
        <v/>
      </c>
      <c r="S15" t="str">
        <f>IF(P15="","",(VLOOKUP(P15,NSX!$B$4:$E$63,4,FALSE)))</f>
        <v/>
      </c>
      <c r="T15" t="str">
        <f t="shared" si="6"/>
        <v/>
      </c>
    </row>
    <row r="16" spans="1:29" x14ac:dyDescent="0.25">
      <c r="A16" t="str">
        <f t="shared" si="0"/>
        <v/>
      </c>
      <c r="B16" t="str">
        <f t="shared" si="1"/>
        <v/>
      </c>
      <c r="C16" t="str">
        <f>IF(P16="","",'PSS Sheet'!AK20)</f>
        <v/>
      </c>
      <c r="D16" t="str">
        <f>IF(P16="","",'PSS Sheet'!AI20)</f>
        <v/>
      </c>
      <c r="E16" t="str">
        <f>IF(P16="","",'PSS Sheet'!AJ20)</f>
        <v/>
      </c>
      <c r="H16" t="str">
        <f t="shared" si="2"/>
        <v/>
      </c>
      <c r="I16" t="str">
        <f>IF(P16="","",'SEB Sheet'!F$12)</f>
        <v/>
      </c>
      <c r="J16" t="str">
        <f t="shared" si="3"/>
        <v/>
      </c>
      <c r="K16" s="87" t="str">
        <f>IF(P16="","",'SEB Sheet'!$F$11)</f>
        <v/>
      </c>
      <c r="L16" t="str">
        <f t="shared" si="4"/>
        <v/>
      </c>
      <c r="M16" t="str">
        <f>IF(P16="","",'SEB Sheet'!$F$10)</f>
        <v/>
      </c>
      <c r="N16" t="str">
        <f t="shared" si="5"/>
        <v/>
      </c>
      <c r="P16" t="str">
        <f>'PSS Sheet'!AL20</f>
        <v/>
      </c>
      <c r="Q16" t="str">
        <f>IF(P16="","",(VLOOKUP(P16,NSX!$B$4:$E$63,2,FALSE)))</f>
        <v/>
      </c>
      <c r="R16" t="str">
        <f>IF(P16="","",(VLOOKUP(P16,NSX!$B$4:$E$63,3,FALSE)))</f>
        <v/>
      </c>
      <c r="S16" t="str">
        <f>IF(P16="","",(VLOOKUP(P16,NSX!$B$4:$E$63,4,FALSE)))</f>
        <v/>
      </c>
      <c r="T16" t="str">
        <f t="shared" si="6"/>
        <v/>
      </c>
    </row>
    <row r="17" spans="1:20" x14ac:dyDescent="0.25">
      <c r="A17" t="str">
        <f t="shared" si="0"/>
        <v/>
      </c>
      <c r="B17" t="str">
        <f t="shared" si="1"/>
        <v/>
      </c>
      <c r="C17" t="str">
        <f>IF(P17="","",'PSS Sheet'!AK21)</f>
        <v/>
      </c>
      <c r="D17" t="str">
        <f>IF(P17="","",'PSS Sheet'!AI21)</f>
        <v/>
      </c>
      <c r="E17" t="str">
        <f>IF(P17="","",'PSS Sheet'!AJ21)</f>
        <v/>
      </c>
      <c r="H17" t="str">
        <f t="shared" si="2"/>
        <v/>
      </c>
      <c r="I17" t="str">
        <f>IF(P17="","",'SEB Sheet'!F$12)</f>
        <v/>
      </c>
      <c r="J17" t="str">
        <f t="shared" si="3"/>
        <v/>
      </c>
      <c r="K17" s="87" t="str">
        <f>IF(P17="","",'SEB Sheet'!$F$11)</f>
        <v/>
      </c>
      <c r="L17" t="str">
        <f t="shared" si="4"/>
        <v/>
      </c>
      <c r="M17" t="str">
        <f>IF(P17="","",'SEB Sheet'!$F$10)</f>
        <v/>
      </c>
      <c r="N17" t="str">
        <f t="shared" si="5"/>
        <v/>
      </c>
      <c r="P17" t="str">
        <f>'PSS Sheet'!AL21</f>
        <v/>
      </c>
      <c r="Q17" t="str">
        <f>IF(P17="","",(VLOOKUP(P17,NSX!$B$4:$E$63,2,FALSE)))</f>
        <v/>
      </c>
      <c r="R17" t="str">
        <f>IF(P17="","",(VLOOKUP(P17,NSX!$B$4:$E$63,3,FALSE)))</f>
        <v/>
      </c>
      <c r="S17" t="str">
        <f>IF(P17="","",(VLOOKUP(P17,NSX!$B$4:$E$63,4,FALSE)))</f>
        <v/>
      </c>
      <c r="T17" t="str">
        <f t="shared" si="6"/>
        <v/>
      </c>
    </row>
    <row r="18" spans="1:20" x14ac:dyDescent="0.25">
      <c r="A18" t="str">
        <f t="shared" si="0"/>
        <v/>
      </c>
      <c r="B18" t="str">
        <f t="shared" si="1"/>
        <v/>
      </c>
      <c r="C18" t="str">
        <f>IF(P18="","",'PSS Sheet'!AK22)</f>
        <v/>
      </c>
      <c r="D18" t="str">
        <f>IF(P18="","",'PSS Sheet'!AI22)</f>
        <v/>
      </c>
      <c r="E18" t="str">
        <f>IF(P18="","",'PSS Sheet'!AJ22)</f>
        <v/>
      </c>
      <c r="H18" t="str">
        <f t="shared" si="2"/>
        <v/>
      </c>
      <c r="I18" t="str">
        <f>IF(P18="","",'SEB Sheet'!F$12)</f>
        <v/>
      </c>
      <c r="J18" t="str">
        <f t="shared" si="3"/>
        <v/>
      </c>
      <c r="K18" s="87" t="str">
        <f>IF(P18="","",'SEB Sheet'!$F$11)</f>
        <v/>
      </c>
      <c r="L18" t="str">
        <f t="shared" si="4"/>
        <v/>
      </c>
      <c r="M18" t="str">
        <f>IF(P18="","",'SEB Sheet'!$F$10)</f>
        <v/>
      </c>
      <c r="N18" t="str">
        <f t="shared" si="5"/>
        <v/>
      </c>
      <c r="P18" t="str">
        <f>'PSS Sheet'!AL22</f>
        <v/>
      </c>
      <c r="Q18" t="str">
        <f>IF(P18="","",(VLOOKUP(P18,NSX!$B$4:$E$63,2,FALSE)))</f>
        <v/>
      </c>
      <c r="R18" t="str">
        <f>IF(P18="","",(VLOOKUP(P18,NSX!$B$4:$E$63,3,FALSE)))</f>
        <v/>
      </c>
      <c r="S18" t="str">
        <f>IF(P18="","",(VLOOKUP(P18,NSX!$B$4:$E$63,4,FALSE)))</f>
        <v/>
      </c>
      <c r="T18" t="str">
        <f t="shared" si="6"/>
        <v/>
      </c>
    </row>
    <row r="19" spans="1:20" x14ac:dyDescent="0.25">
      <c r="A19" t="str">
        <f t="shared" si="0"/>
        <v/>
      </c>
      <c r="B19" t="str">
        <f t="shared" si="1"/>
        <v/>
      </c>
      <c r="C19" t="str">
        <f>IF(P19="","",'PSS Sheet'!AK23)</f>
        <v/>
      </c>
      <c r="D19" t="str">
        <f>IF(P19="","",'PSS Sheet'!AI23)</f>
        <v/>
      </c>
      <c r="E19" t="str">
        <f>IF(P19="","",'PSS Sheet'!AJ23)</f>
        <v/>
      </c>
      <c r="H19" t="str">
        <f t="shared" si="2"/>
        <v/>
      </c>
      <c r="I19" t="str">
        <f>IF(P19="","",'SEB Sheet'!F$12)</f>
        <v/>
      </c>
      <c r="J19" t="str">
        <f t="shared" si="3"/>
        <v/>
      </c>
      <c r="K19" s="87" t="str">
        <f>IF(P19="","",'SEB Sheet'!$F$11)</f>
        <v/>
      </c>
      <c r="L19" t="str">
        <f t="shared" si="4"/>
        <v/>
      </c>
      <c r="M19" t="str">
        <f>IF(P19="","",'SEB Sheet'!$F$10)</f>
        <v/>
      </c>
      <c r="N19" t="str">
        <f t="shared" si="5"/>
        <v/>
      </c>
      <c r="P19" t="str">
        <f>'PSS Sheet'!AL23</f>
        <v/>
      </c>
      <c r="Q19" t="str">
        <f>IF(P19="","",(VLOOKUP(P19,NSX!$B$4:$E$63,2,FALSE)))</f>
        <v/>
      </c>
      <c r="R19" t="str">
        <f>IF(P19="","",(VLOOKUP(P19,NSX!$B$4:$E$63,3,FALSE)))</f>
        <v/>
      </c>
      <c r="S19" t="str">
        <f>IF(P19="","",(VLOOKUP(P19,NSX!$B$4:$E$63,4,FALSE)))</f>
        <v/>
      </c>
      <c r="T19" t="str">
        <f t="shared" si="6"/>
        <v/>
      </c>
    </row>
    <row r="20" spans="1:20" x14ac:dyDescent="0.25">
      <c r="A20" t="str">
        <f t="shared" si="0"/>
        <v/>
      </c>
      <c r="B20" t="str">
        <f t="shared" si="1"/>
        <v/>
      </c>
      <c r="C20" t="str">
        <f>IF(P20="","",'PSS Sheet'!AK24)</f>
        <v/>
      </c>
      <c r="D20" t="str">
        <f>IF(P20="","",'PSS Sheet'!AI24)</f>
        <v/>
      </c>
      <c r="E20" t="str">
        <f>IF(P20="","",'PSS Sheet'!AJ24)</f>
        <v/>
      </c>
      <c r="H20" t="str">
        <f t="shared" si="2"/>
        <v/>
      </c>
      <c r="I20" t="str">
        <f>IF(P20="","",'SEB Sheet'!F$12)</f>
        <v/>
      </c>
      <c r="J20" t="str">
        <f t="shared" si="3"/>
        <v/>
      </c>
      <c r="K20" s="87" t="str">
        <f>IF(P20="","",'SEB Sheet'!$F$11)</f>
        <v/>
      </c>
      <c r="L20" t="str">
        <f t="shared" si="4"/>
        <v/>
      </c>
      <c r="M20" t="str">
        <f>IF(P20="","",'SEB Sheet'!$F$10)</f>
        <v/>
      </c>
      <c r="N20" t="str">
        <f t="shared" si="5"/>
        <v/>
      </c>
      <c r="P20" t="str">
        <f>'PSS Sheet'!AL24</f>
        <v/>
      </c>
      <c r="Q20" t="str">
        <f>IF(P20="","",(VLOOKUP(P20,NSX!$B$4:$E$63,2,FALSE)))</f>
        <v/>
      </c>
      <c r="R20" t="str">
        <f>IF(P20="","",(VLOOKUP(P20,NSX!$B$4:$E$63,3,FALSE)))</f>
        <v/>
      </c>
      <c r="S20" t="str">
        <f>IF(P20="","",(VLOOKUP(P20,NSX!$B$4:$E$63,4,FALSE)))</f>
        <v/>
      </c>
      <c r="T20" t="str">
        <f t="shared" si="6"/>
        <v/>
      </c>
    </row>
    <row r="21" spans="1:20" x14ac:dyDescent="0.25">
      <c r="A21" t="str">
        <f t="shared" si="0"/>
        <v/>
      </c>
      <c r="B21" t="str">
        <f t="shared" si="1"/>
        <v/>
      </c>
      <c r="C21" t="str">
        <f>IF(P21="","",'PSS Sheet'!AK25)</f>
        <v/>
      </c>
      <c r="D21" t="str">
        <f>IF(P21="","",'PSS Sheet'!AI25)</f>
        <v/>
      </c>
      <c r="E21" t="str">
        <f>IF(P21="","",'PSS Sheet'!AJ25)</f>
        <v/>
      </c>
      <c r="H21" t="str">
        <f t="shared" si="2"/>
        <v/>
      </c>
      <c r="I21" t="str">
        <f>IF(P21="","",'SEB Sheet'!F$12)</f>
        <v/>
      </c>
      <c r="J21" t="str">
        <f t="shared" si="3"/>
        <v/>
      </c>
      <c r="K21" s="87" t="str">
        <f>IF(P21="","",'SEB Sheet'!$F$11)</f>
        <v/>
      </c>
      <c r="L21" t="str">
        <f t="shared" si="4"/>
        <v/>
      </c>
      <c r="M21" t="str">
        <f>IF(P21="","",'SEB Sheet'!$F$10)</f>
        <v/>
      </c>
      <c r="N21" t="str">
        <f t="shared" si="5"/>
        <v/>
      </c>
      <c r="P21" t="str">
        <f>'PSS Sheet'!AL25</f>
        <v/>
      </c>
      <c r="Q21" t="str">
        <f>IF(P21="","",(VLOOKUP(P21,NSX!$B$4:$E$63,2,FALSE)))</f>
        <v/>
      </c>
      <c r="R21" t="str">
        <f>IF(P21="","",(VLOOKUP(P21,NSX!$B$4:$E$63,3,FALSE)))</f>
        <v/>
      </c>
      <c r="S21" t="str">
        <f>IF(P21="","",(VLOOKUP(P21,NSX!$B$4:$E$63,4,FALSE)))</f>
        <v/>
      </c>
      <c r="T21" t="str">
        <f t="shared" si="6"/>
        <v/>
      </c>
    </row>
    <row r="22" spans="1:20" x14ac:dyDescent="0.25">
      <c r="A22" t="str">
        <f t="shared" si="0"/>
        <v/>
      </c>
      <c r="B22" t="str">
        <f t="shared" si="1"/>
        <v/>
      </c>
      <c r="C22" t="str">
        <f>IF(P22="","",'PSS Sheet'!AK26)</f>
        <v/>
      </c>
      <c r="D22" t="str">
        <f>IF(P22="","",'PSS Sheet'!AI26)</f>
        <v/>
      </c>
      <c r="E22" t="str">
        <f>IF(P22="","",'PSS Sheet'!AJ26)</f>
        <v/>
      </c>
      <c r="H22" t="str">
        <f t="shared" si="2"/>
        <v/>
      </c>
      <c r="I22" t="str">
        <f>IF(P22="","",'SEB Sheet'!F$12)</f>
        <v/>
      </c>
      <c r="J22" t="str">
        <f t="shared" si="3"/>
        <v/>
      </c>
      <c r="K22" s="87" t="str">
        <f>IF(P22="","",'SEB Sheet'!$F$11)</f>
        <v/>
      </c>
      <c r="L22" t="str">
        <f t="shared" si="4"/>
        <v/>
      </c>
      <c r="M22" t="str">
        <f>IF(P22="","",'SEB Sheet'!$F$10)</f>
        <v/>
      </c>
      <c r="N22" t="str">
        <f t="shared" si="5"/>
        <v/>
      </c>
      <c r="P22" t="str">
        <f>'PSS Sheet'!AL26</f>
        <v/>
      </c>
      <c r="Q22" t="str">
        <f>IF(P22="","",(VLOOKUP(P22,NSX!$B$4:$E$63,2,FALSE)))</f>
        <v/>
      </c>
      <c r="R22" t="str">
        <f>IF(P22="","",(VLOOKUP(P22,NSX!$B$4:$E$63,3,FALSE)))</f>
        <v/>
      </c>
      <c r="S22" t="str">
        <f>IF(P22="","",(VLOOKUP(P22,NSX!$B$4:$E$63,4,FALSE)))</f>
        <v/>
      </c>
      <c r="T22" t="str">
        <f t="shared" si="6"/>
        <v/>
      </c>
    </row>
    <row r="23" spans="1:20" x14ac:dyDescent="0.25">
      <c r="A23" t="str">
        <f t="shared" si="0"/>
        <v/>
      </c>
      <c r="B23" t="str">
        <f t="shared" si="1"/>
        <v/>
      </c>
      <c r="C23" t="str">
        <f>IF(P23="","",'PSS Sheet'!AK27)</f>
        <v/>
      </c>
      <c r="D23" t="str">
        <f>IF(P23="","",'PSS Sheet'!AI27)</f>
        <v/>
      </c>
      <c r="E23" t="str">
        <f>IF(P23="","",'PSS Sheet'!AJ27)</f>
        <v/>
      </c>
      <c r="H23" t="str">
        <f t="shared" si="2"/>
        <v/>
      </c>
      <c r="I23" t="str">
        <f>IF(P23="","",'SEB Sheet'!F$12)</f>
        <v/>
      </c>
      <c r="J23" t="str">
        <f t="shared" si="3"/>
        <v/>
      </c>
      <c r="K23" s="87" t="str">
        <f>IF(P23="","",'SEB Sheet'!$F$11)</f>
        <v/>
      </c>
      <c r="L23" t="str">
        <f t="shared" si="4"/>
        <v/>
      </c>
      <c r="M23" t="str">
        <f>IF(P23="","",'SEB Sheet'!$F$10)</f>
        <v/>
      </c>
      <c r="N23" t="str">
        <f t="shared" si="5"/>
        <v/>
      </c>
      <c r="P23" t="str">
        <f>'PSS Sheet'!AL27</f>
        <v/>
      </c>
      <c r="Q23" t="str">
        <f>IF(P23="","",(VLOOKUP(P23,NSX!$B$4:$E$63,2,FALSE)))</f>
        <v/>
      </c>
      <c r="R23" t="str">
        <f>IF(P23="","",(VLOOKUP(P23,NSX!$B$4:$E$63,3,FALSE)))</f>
        <v/>
      </c>
      <c r="S23" t="str">
        <f>IF(P23="","",(VLOOKUP(P23,NSX!$B$4:$E$63,4,FALSE)))</f>
        <v/>
      </c>
      <c r="T23" t="str">
        <f t="shared" si="6"/>
        <v/>
      </c>
    </row>
    <row r="24" spans="1:20" x14ac:dyDescent="0.25">
      <c r="A24" t="str">
        <f t="shared" si="0"/>
        <v/>
      </c>
      <c r="B24" t="str">
        <f t="shared" si="1"/>
        <v/>
      </c>
      <c r="C24" t="str">
        <f>IF(P24="","",'PSS Sheet'!AK28)</f>
        <v/>
      </c>
      <c r="D24" t="str">
        <f>IF(P24="","",'PSS Sheet'!AI28)</f>
        <v/>
      </c>
      <c r="E24" t="str">
        <f>IF(P24="","",'PSS Sheet'!AJ28)</f>
        <v/>
      </c>
      <c r="H24" t="str">
        <f t="shared" si="2"/>
        <v/>
      </c>
      <c r="I24" t="str">
        <f>IF(P24="","",'SEB Sheet'!F$12)</f>
        <v/>
      </c>
      <c r="J24" t="str">
        <f t="shared" si="3"/>
        <v/>
      </c>
      <c r="K24" s="87" t="str">
        <f>IF(P24="","",'SEB Sheet'!$F$11)</f>
        <v/>
      </c>
      <c r="L24" t="str">
        <f t="shared" si="4"/>
        <v/>
      </c>
      <c r="M24" t="str">
        <f>IF(P24="","",'SEB Sheet'!$F$10)</f>
        <v/>
      </c>
      <c r="N24" t="str">
        <f t="shared" si="5"/>
        <v/>
      </c>
      <c r="P24" t="str">
        <f>'PSS Sheet'!AL28</f>
        <v/>
      </c>
      <c r="Q24" t="str">
        <f>IF(P24="","",(VLOOKUP(P24,NSX!$B$4:$E$63,2,FALSE)))</f>
        <v/>
      </c>
      <c r="R24" t="str">
        <f>IF(P24="","",(VLOOKUP(P24,NSX!$B$4:$E$63,3,FALSE)))</f>
        <v/>
      </c>
      <c r="S24" t="str">
        <f>IF(P24="","",(VLOOKUP(P24,NSX!$B$4:$E$63,4,FALSE)))</f>
        <v/>
      </c>
      <c r="T24" t="str">
        <f t="shared" si="6"/>
        <v/>
      </c>
    </row>
    <row r="25" spans="1:20" x14ac:dyDescent="0.25">
      <c r="A25" t="str">
        <f t="shared" si="0"/>
        <v/>
      </c>
      <c r="B25" t="str">
        <f t="shared" si="1"/>
        <v/>
      </c>
      <c r="C25" t="str">
        <f>IF(P25="","",'PSS Sheet'!AK29)</f>
        <v/>
      </c>
      <c r="D25" t="str">
        <f>IF(P25="","",'PSS Sheet'!AI29)</f>
        <v/>
      </c>
      <c r="E25" t="str">
        <f>IF(P25="","",'PSS Sheet'!AJ29)</f>
        <v/>
      </c>
      <c r="H25" t="str">
        <f t="shared" si="2"/>
        <v/>
      </c>
      <c r="I25" t="str">
        <f>IF(P25="","",'SEB Sheet'!F$12)</f>
        <v/>
      </c>
      <c r="J25" t="str">
        <f t="shared" si="3"/>
        <v/>
      </c>
      <c r="K25" s="87" t="str">
        <f>IF(P25="","",'SEB Sheet'!$F$11)</f>
        <v/>
      </c>
      <c r="L25" t="str">
        <f t="shared" si="4"/>
        <v/>
      </c>
      <c r="M25" t="str">
        <f>IF(P25="","",'SEB Sheet'!$F$10)</f>
        <v/>
      </c>
      <c r="N25" t="str">
        <f t="shared" si="5"/>
        <v/>
      </c>
      <c r="P25" t="str">
        <f>'PSS Sheet'!AL29</f>
        <v/>
      </c>
      <c r="Q25" t="str">
        <f>IF(P25="","",(VLOOKUP(P25,NSX!$B$4:$E$63,2,FALSE)))</f>
        <v/>
      </c>
      <c r="R25" t="str">
        <f>IF(P25="","",(VLOOKUP(P25,NSX!$B$4:$E$63,3,FALSE)))</f>
        <v/>
      </c>
      <c r="S25" t="str">
        <f>IF(P25="","",(VLOOKUP(P25,NSX!$B$4:$E$63,4,FALSE)))</f>
        <v/>
      </c>
      <c r="T25" t="str">
        <f t="shared" si="6"/>
        <v/>
      </c>
    </row>
    <row r="26" spans="1:20" x14ac:dyDescent="0.25">
      <c r="A26" t="str">
        <f t="shared" si="0"/>
        <v/>
      </c>
      <c r="B26" t="str">
        <f t="shared" si="1"/>
        <v/>
      </c>
      <c r="C26" t="str">
        <f>IF(P26="","",'PSS Sheet'!AK30)</f>
        <v/>
      </c>
      <c r="D26" t="str">
        <f>IF(P26="","",'PSS Sheet'!AI30)</f>
        <v/>
      </c>
      <c r="E26" t="str">
        <f>IF(P26="","",'PSS Sheet'!AJ30)</f>
        <v/>
      </c>
      <c r="H26" t="str">
        <f t="shared" si="2"/>
        <v/>
      </c>
      <c r="I26" t="str">
        <f>IF(P26="","",'SEB Sheet'!F$12)</f>
        <v/>
      </c>
      <c r="J26" t="str">
        <f t="shared" si="3"/>
        <v/>
      </c>
      <c r="K26" s="87" t="str">
        <f>IF(P26="","",'SEB Sheet'!$F$11)</f>
        <v/>
      </c>
      <c r="L26" t="str">
        <f t="shared" si="4"/>
        <v/>
      </c>
      <c r="M26" t="str">
        <f>IF(P26="","",'SEB Sheet'!$F$10)</f>
        <v/>
      </c>
      <c r="N26" t="str">
        <f t="shared" si="5"/>
        <v/>
      </c>
      <c r="P26" t="str">
        <f>'PSS Sheet'!AL30</f>
        <v/>
      </c>
      <c r="Q26" t="str">
        <f>IF(P26="","",(VLOOKUP(P26,NSX!$B$4:$E$63,2,FALSE)))</f>
        <v/>
      </c>
      <c r="R26" t="str">
        <f>IF(P26="","",(VLOOKUP(P26,NSX!$B$4:$E$63,3,FALSE)))</f>
        <v/>
      </c>
      <c r="S26" t="str">
        <f>IF(P26="","",(VLOOKUP(P26,NSX!$B$4:$E$63,4,FALSE)))</f>
        <v/>
      </c>
      <c r="T26" t="str">
        <f t="shared" si="6"/>
        <v/>
      </c>
    </row>
    <row r="27" spans="1:20" x14ac:dyDescent="0.25">
      <c r="A27" t="str">
        <f t="shared" si="0"/>
        <v/>
      </c>
      <c r="B27" t="str">
        <f t="shared" si="1"/>
        <v/>
      </c>
      <c r="C27" t="str">
        <f>IF(P27="","",'PSS Sheet'!AK31)</f>
        <v/>
      </c>
      <c r="D27" t="str">
        <f>IF(P27="","",'PSS Sheet'!AI31)</f>
        <v/>
      </c>
      <c r="E27" t="str">
        <f>IF(P27="","",'PSS Sheet'!AJ31)</f>
        <v/>
      </c>
      <c r="H27" t="str">
        <f t="shared" si="2"/>
        <v/>
      </c>
      <c r="I27" t="str">
        <f>IF(P27="","",'SEB Sheet'!F$12)</f>
        <v/>
      </c>
      <c r="J27" t="str">
        <f t="shared" si="3"/>
        <v/>
      </c>
      <c r="K27" s="87" t="str">
        <f>IF(P27="","",'SEB Sheet'!$F$11)</f>
        <v/>
      </c>
      <c r="L27" t="str">
        <f t="shared" si="4"/>
        <v/>
      </c>
      <c r="M27" t="str">
        <f>IF(P27="","",'SEB Sheet'!$F$10)</f>
        <v/>
      </c>
      <c r="N27" t="str">
        <f t="shared" si="5"/>
        <v/>
      </c>
      <c r="P27" t="str">
        <f>'PSS Sheet'!AL31</f>
        <v/>
      </c>
      <c r="Q27" t="str">
        <f>IF(P27="","",(VLOOKUP(P27,NSX!$B$4:$E$63,2,FALSE)))</f>
        <v/>
      </c>
      <c r="R27" t="str">
        <f>IF(P27="","",(VLOOKUP(P27,NSX!$B$4:$E$63,3,FALSE)))</f>
        <v/>
      </c>
      <c r="S27" t="str">
        <f>IF(P27="","",(VLOOKUP(P27,NSX!$B$4:$E$63,4,FALSE)))</f>
        <v/>
      </c>
      <c r="T27" t="str">
        <f t="shared" si="6"/>
        <v/>
      </c>
    </row>
    <row r="28" spans="1:20" x14ac:dyDescent="0.25">
      <c r="A28" t="str">
        <f t="shared" si="0"/>
        <v/>
      </c>
      <c r="B28" t="str">
        <f t="shared" si="1"/>
        <v/>
      </c>
      <c r="C28" t="str">
        <f>IF(P28="","",'PSS Sheet'!AK32)</f>
        <v/>
      </c>
      <c r="D28" t="str">
        <f>IF(P28="","",'PSS Sheet'!AI32)</f>
        <v/>
      </c>
      <c r="E28" t="str">
        <f>IF(P28="","",'PSS Sheet'!AJ32)</f>
        <v/>
      </c>
      <c r="H28" t="str">
        <f t="shared" si="2"/>
        <v/>
      </c>
      <c r="I28" t="str">
        <f>IF(P28="","",'SEB Sheet'!F$12)</f>
        <v/>
      </c>
      <c r="J28" t="str">
        <f t="shared" si="3"/>
        <v/>
      </c>
      <c r="K28" s="87" t="str">
        <f>IF(P28="","",'SEB Sheet'!$F$11)</f>
        <v/>
      </c>
      <c r="L28" t="str">
        <f t="shared" si="4"/>
        <v/>
      </c>
      <c r="M28" t="str">
        <f>IF(P28="","",'SEB Sheet'!$F$10)</f>
        <v/>
      </c>
      <c r="N28" t="str">
        <f t="shared" si="5"/>
        <v/>
      </c>
      <c r="P28" t="str">
        <f>'PSS Sheet'!AL32</f>
        <v/>
      </c>
      <c r="Q28" t="str">
        <f>IF(P28="","",(VLOOKUP(P28,NSX!$B$4:$E$63,2,FALSE)))</f>
        <v/>
      </c>
      <c r="R28" t="str">
        <f>IF(P28="","",(VLOOKUP(P28,NSX!$B$4:$E$63,3,FALSE)))</f>
        <v/>
      </c>
      <c r="S28" t="str">
        <f>IF(P28="","",(VLOOKUP(P28,NSX!$B$4:$E$63,4,FALSE)))</f>
        <v/>
      </c>
      <c r="T28" t="str">
        <f t="shared" si="6"/>
        <v/>
      </c>
    </row>
    <row r="29" spans="1:20" x14ac:dyDescent="0.25">
      <c r="A29" t="str">
        <f t="shared" si="0"/>
        <v/>
      </c>
      <c r="B29" t="str">
        <f t="shared" si="1"/>
        <v/>
      </c>
      <c r="C29" t="str">
        <f>IF(P29="","",'PSS Sheet'!AK33)</f>
        <v/>
      </c>
      <c r="D29" t="str">
        <f>IF(P29="","",'PSS Sheet'!AI33)</f>
        <v/>
      </c>
      <c r="E29" t="str">
        <f>IF(P29="","",'PSS Sheet'!AJ33)</f>
        <v/>
      </c>
      <c r="H29" t="str">
        <f t="shared" si="2"/>
        <v/>
      </c>
      <c r="I29" t="str">
        <f>IF(P29="","",'SEB Sheet'!F$12)</f>
        <v/>
      </c>
      <c r="J29" t="str">
        <f t="shared" si="3"/>
        <v/>
      </c>
      <c r="K29" s="87" t="str">
        <f>IF(P29="","",'SEB Sheet'!$F$11)</f>
        <v/>
      </c>
      <c r="L29" t="str">
        <f t="shared" si="4"/>
        <v/>
      </c>
      <c r="M29" t="str">
        <f>IF(P29="","",'SEB Sheet'!$F$10)</f>
        <v/>
      </c>
      <c r="N29" t="str">
        <f t="shared" si="5"/>
        <v/>
      </c>
      <c r="P29" t="str">
        <f>'PSS Sheet'!AL33</f>
        <v/>
      </c>
      <c r="Q29" t="str">
        <f>IF(P29="","",(VLOOKUP(P29,NSX!$B$4:$E$63,2,FALSE)))</f>
        <v/>
      </c>
      <c r="R29" t="str">
        <f>IF(P29="","",(VLOOKUP(P29,NSX!$B$4:$E$63,3,FALSE)))</f>
        <v/>
      </c>
      <c r="S29" t="str">
        <f>IF(P29="","",(VLOOKUP(P29,NSX!$B$4:$E$63,4,FALSE)))</f>
        <v/>
      </c>
      <c r="T29" t="str">
        <f t="shared" si="6"/>
        <v/>
      </c>
    </row>
    <row r="30" spans="1:20" x14ac:dyDescent="0.25">
      <c r="A30" t="str">
        <f t="shared" si="0"/>
        <v/>
      </c>
      <c r="B30" t="str">
        <f t="shared" si="1"/>
        <v/>
      </c>
      <c r="C30" t="str">
        <f>IF(P30="","",'PSS Sheet'!AK34)</f>
        <v/>
      </c>
      <c r="D30" t="str">
        <f>IF(P30="","",'PSS Sheet'!AI34)</f>
        <v/>
      </c>
      <c r="E30" t="str">
        <f>IF(P30="","",'PSS Sheet'!AJ34)</f>
        <v/>
      </c>
      <c r="H30" t="str">
        <f t="shared" si="2"/>
        <v/>
      </c>
      <c r="I30" t="str">
        <f>IF(P30="","",'SEB Sheet'!F$12)</f>
        <v/>
      </c>
      <c r="J30" t="str">
        <f t="shared" si="3"/>
        <v/>
      </c>
      <c r="K30" s="87" t="str">
        <f>IF(P30="","",'SEB Sheet'!$F$11)</f>
        <v/>
      </c>
      <c r="L30" t="str">
        <f t="shared" si="4"/>
        <v/>
      </c>
      <c r="M30" t="str">
        <f>IF(P30="","",'SEB Sheet'!$F$10)</f>
        <v/>
      </c>
      <c r="N30" t="str">
        <f t="shared" si="5"/>
        <v/>
      </c>
      <c r="P30" t="str">
        <f>'PSS Sheet'!AL34</f>
        <v/>
      </c>
      <c r="Q30" t="str">
        <f>IF(P30="","",(VLOOKUP(P30,NSX!$B$4:$E$63,2,FALSE)))</f>
        <v/>
      </c>
      <c r="R30" t="str">
        <f>IF(P30="","",(VLOOKUP(P30,NSX!$B$4:$E$63,3,FALSE)))</f>
        <v/>
      </c>
      <c r="S30" t="str">
        <f>IF(P30="","",(VLOOKUP(P30,NSX!$B$4:$E$63,4,FALSE)))</f>
        <v/>
      </c>
      <c r="T30" t="str">
        <f t="shared" si="6"/>
        <v/>
      </c>
    </row>
    <row r="31" spans="1:20" x14ac:dyDescent="0.25">
      <c r="A31" t="str">
        <f t="shared" si="0"/>
        <v/>
      </c>
      <c r="B31" t="str">
        <f t="shared" si="1"/>
        <v/>
      </c>
      <c r="C31" t="str">
        <f>IF(P31="","",'PSS Sheet'!AK35)</f>
        <v/>
      </c>
      <c r="D31" t="str">
        <f>IF(P31="","",'PSS Sheet'!AI35)</f>
        <v/>
      </c>
      <c r="E31" t="str">
        <f>IF(P31="","",'PSS Sheet'!AJ35)</f>
        <v/>
      </c>
      <c r="H31" t="str">
        <f t="shared" si="2"/>
        <v/>
      </c>
      <c r="I31" t="str">
        <f>IF(P31="","",'SEB Sheet'!F$12)</f>
        <v/>
      </c>
      <c r="J31" t="str">
        <f t="shared" si="3"/>
        <v/>
      </c>
      <c r="K31" s="87" t="str">
        <f>IF(P31="","",'SEB Sheet'!$F$11)</f>
        <v/>
      </c>
      <c r="L31" t="str">
        <f t="shared" si="4"/>
        <v/>
      </c>
      <c r="M31" t="str">
        <f>IF(P31="","",'SEB Sheet'!$F$10)</f>
        <v/>
      </c>
      <c r="N31" t="str">
        <f t="shared" si="5"/>
        <v/>
      </c>
      <c r="P31" t="str">
        <f>'PSS Sheet'!AL35</f>
        <v/>
      </c>
      <c r="Q31" t="str">
        <f>IF(P31="","",(VLOOKUP(P31,NSX!$B$4:$E$63,2,FALSE)))</f>
        <v/>
      </c>
      <c r="R31" t="str">
        <f>IF(P31="","",(VLOOKUP(P31,NSX!$B$4:$E$63,3,FALSE)))</f>
        <v/>
      </c>
      <c r="S31" t="str">
        <f>IF(P31="","",(VLOOKUP(P31,NSX!$B$4:$E$63,4,FALSE)))</f>
        <v/>
      </c>
      <c r="T31" t="str">
        <f t="shared" si="6"/>
        <v/>
      </c>
    </row>
    <row r="32" spans="1:20" x14ac:dyDescent="0.25">
      <c r="A32" t="str">
        <f t="shared" si="0"/>
        <v/>
      </c>
      <c r="B32" t="str">
        <f t="shared" si="1"/>
        <v/>
      </c>
      <c r="C32" t="str">
        <f>IF(P32="","",'PSS Sheet'!AK36)</f>
        <v/>
      </c>
      <c r="D32" t="str">
        <f>IF(P32="","",'PSS Sheet'!AI36)</f>
        <v/>
      </c>
      <c r="E32" t="str">
        <f>IF(P32="","",'PSS Sheet'!AJ36)</f>
        <v/>
      </c>
      <c r="H32" t="str">
        <f t="shared" si="2"/>
        <v/>
      </c>
      <c r="I32" t="str">
        <f>IF(P32="","",'SEB Sheet'!F$12)</f>
        <v/>
      </c>
      <c r="J32" t="str">
        <f t="shared" si="3"/>
        <v/>
      </c>
      <c r="K32" s="87" t="str">
        <f>IF(P32="","",'SEB Sheet'!$F$11)</f>
        <v/>
      </c>
      <c r="L32" t="str">
        <f t="shared" si="4"/>
        <v/>
      </c>
      <c r="M32" t="str">
        <f>IF(P32="","",'SEB Sheet'!$F$10)</f>
        <v/>
      </c>
      <c r="N32" t="str">
        <f t="shared" si="5"/>
        <v/>
      </c>
      <c r="P32" t="str">
        <f>'PSS Sheet'!AL36</f>
        <v/>
      </c>
      <c r="Q32" t="str">
        <f>IF(P32="","",(VLOOKUP(P32,NSX!$B$4:$E$63,2,FALSE)))</f>
        <v/>
      </c>
      <c r="R32" t="str">
        <f>IF(P32="","",(VLOOKUP(P32,NSX!$B$4:$E$63,3,FALSE)))</f>
        <v/>
      </c>
      <c r="S32" t="str">
        <f>IF(P32="","",(VLOOKUP(P32,NSX!$B$4:$E$63,4,FALSE)))</f>
        <v/>
      </c>
      <c r="T32" t="str">
        <f t="shared" si="6"/>
        <v/>
      </c>
    </row>
    <row r="33" spans="1:20" x14ac:dyDescent="0.25">
      <c r="A33" t="str">
        <f t="shared" si="0"/>
        <v/>
      </c>
      <c r="B33" t="str">
        <f t="shared" si="1"/>
        <v/>
      </c>
      <c r="C33" t="str">
        <f>IF(P33="","",'PSS Sheet'!AK37)</f>
        <v/>
      </c>
      <c r="D33" t="str">
        <f>IF(P33="","",'PSS Sheet'!AI37)</f>
        <v/>
      </c>
      <c r="E33" t="str">
        <f>IF(P33="","",'PSS Sheet'!AJ37)</f>
        <v/>
      </c>
      <c r="H33" t="str">
        <f t="shared" si="2"/>
        <v/>
      </c>
      <c r="I33" t="str">
        <f>IF(P33="","",'SEB Sheet'!F$12)</f>
        <v/>
      </c>
      <c r="J33" t="str">
        <f t="shared" si="3"/>
        <v/>
      </c>
      <c r="K33" s="87" t="str">
        <f>IF(P33="","",'SEB Sheet'!$F$11)</f>
        <v/>
      </c>
      <c r="L33" t="str">
        <f t="shared" si="4"/>
        <v/>
      </c>
      <c r="M33" t="str">
        <f>IF(P33="","",'SEB Sheet'!$F$10)</f>
        <v/>
      </c>
      <c r="N33" t="str">
        <f t="shared" si="5"/>
        <v/>
      </c>
      <c r="P33" t="str">
        <f>'PSS Sheet'!AL37</f>
        <v/>
      </c>
      <c r="Q33" t="str">
        <f>IF(P33="","",(VLOOKUP(P33,NSX!$B$4:$E$63,2,FALSE)))</f>
        <v/>
      </c>
      <c r="R33" t="str">
        <f>IF(P33="","",(VLOOKUP(P33,NSX!$B$4:$E$63,3,FALSE)))</f>
        <v/>
      </c>
      <c r="S33" t="str">
        <f>IF(P33="","",(VLOOKUP(P33,NSX!$B$4:$E$63,4,FALSE)))</f>
        <v/>
      </c>
      <c r="T33" t="str">
        <f t="shared" si="6"/>
        <v/>
      </c>
    </row>
    <row r="34" spans="1:20" x14ac:dyDescent="0.25">
      <c r="A34" t="str">
        <f t="shared" si="0"/>
        <v/>
      </c>
      <c r="B34" t="str">
        <f t="shared" si="1"/>
        <v/>
      </c>
      <c r="C34" t="str">
        <f>IF(P34="","",'PSS Sheet'!AK38)</f>
        <v/>
      </c>
      <c r="D34" t="str">
        <f>IF(P34="","",'PSS Sheet'!AI38)</f>
        <v/>
      </c>
      <c r="E34" t="str">
        <f>IF(P34="","",'PSS Sheet'!AJ38)</f>
        <v/>
      </c>
      <c r="H34" t="str">
        <f t="shared" si="2"/>
        <v/>
      </c>
      <c r="I34" t="str">
        <f>IF(P34="","",'SEB Sheet'!F$12)</f>
        <v/>
      </c>
      <c r="J34" t="str">
        <f t="shared" si="3"/>
        <v/>
      </c>
      <c r="K34" s="87" t="str">
        <f>IF(P34="","",'SEB Sheet'!$F$11)</f>
        <v/>
      </c>
      <c r="L34" t="str">
        <f t="shared" si="4"/>
        <v/>
      </c>
      <c r="M34" t="str">
        <f>IF(P34="","",'SEB Sheet'!$F$10)</f>
        <v/>
      </c>
      <c r="N34" t="str">
        <f t="shared" si="5"/>
        <v/>
      </c>
      <c r="P34" t="str">
        <f>'PSS Sheet'!AL38</f>
        <v/>
      </c>
      <c r="Q34" t="str">
        <f>IF(P34="","",(VLOOKUP(P34,NSX!$B$4:$E$63,2,FALSE)))</f>
        <v/>
      </c>
      <c r="R34" t="str">
        <f>IF(P34="","",(VLOOKUP(P34,NSX!$B$4:$E$63,3,FALSE)))</f>
        <v/>
      </c>
      <c r="S34" t="str">
        <f>IF(P34="","",(VLOOKUP(P34,NSX!$B$4:$E$63,4,FALSE)))</f>
        <v/>
      </c>
      <c r="T34" t="str">
        <f t="shared" si="6"/>
        <v/>
      </c>
    </row>
    <row r="35" spans="1:20" x14ac:dyDescent="0.25">
      <c r="A35" t="str">
        <f t="shared" si="0"/>
        <v/>
      </c>
      <c r="B35" t="str">
        <f t="shared" si="1"/>
        <v/>
      </c>
      <c r="C35" t="str">
        <f>IF(P35="","",'PSS Sheet'!AK39)</f>
        <v/>
      </c>
      <c r="D35" t="str">
        <f>IF(P35="","",'PSS Sheet'!AI39)</f>
        <v/>
      </c>
      <c r="E35" t="str">
        <f>IF(P35="","",'PSS Sheet'!AJ39)</f>
        <v/>
      </c>
      <c r="H35" t="str">
        <f t="shared" si="2"/>
        <v/>
      </c>
      <c r="I35" t="str">
        <f>IF(P35="","",'SEB Sheet'!F$12)</f>
        <v/>
      </c>
      <c r="J35" t="str">
        <f t="shared" si="3"/>
        <v/>
      </c>
      <c r="K35" s="87" t="str">
        <f>IF(P35="","",'SEB Sheet'!$F$11)</f>
        <v/>
      </c>
      <c r="L35" t="str">
        <f t="shared" si="4"/>
        <v/>
      </c>
      <c r="M35" t="str">
        <f>IF(P35="","",'SEB Sheet'!$F$10)</f>
        <v/>
      </c>
      <c r="N35" t="str">
        <f t="shared" si="5"/>
        <v/>
      </c>
      <c r="P35" t="str">
        <f>'PSS Sheet'!AL39</f>
        <v/>
      </c>
      <c r="Q35" t="str">
        <f>IF(P35="","",(VLOOKUP(P35,NSX!$B$4:$E$63,2,FALSE)))</f>
        <v/>
      </c>
      <c r="R35" t="str">
        <f>IF(P35="","",(VLOOKUP(P35,NSX!$B$4:$E$63,3,FALSE)))</f>
        <v/>
      </c>
      <c r="S35" t="str">
        <f>IF(P35="","",(VLOOKUP(P35,NSX!$B$4:$E$63,4,FALSE)))</f>
        <v/>
      </c>
      <c r="T35" t="str">
        <f t="shared" si="6"/>
        <v/>
      </c>
    </row>
    <row r="36" spans="1:20" x14ac:dyDescent="0.25">
      <c r="A36" t="str">
        <f t="shared" si="0"/>
        <v/>
      </c>
      <c r="B36" t="str">
        <f t="shared" si="1"/>
        <v/>
      </c>
      <c r="C36" t="str">
        <f>IF(P36="","",'PSS Sheet'!AK40)</f>
        <v/>
      </c>
      <c r="D36" t="str">
        <f>IF(P36="","",'PSS Sheet'!AI40)</f>
        <v/>
      </c>
      <c r="E36" t="str">
        <f>IF(P36="","",'PSS Sheet'!AJ40)</f>
        <v/>
      </c>
      <c r="H36" t="str">
        <f t="shared" si="2"/>
        <v/>
      </c>
      <c r="I36" t="str">
        <f>IF(P36="","",'SEB Sheet'!F$12)</f>
        <v/>
      </c>
      <c r="J36" t="str">
        <f t="shared" si="3"/>
        <v/>
      </c>
      <c r="K36" s="87" t="str">
        <f>IF(P36="","",'SEB Sheet'!$F$11)</f>
        <v/>
      </c>
      <c r="L36" t="str">
        <f t="shared" si="4"/>
        <v/>
      </c>
      <c r="M36" t="str">
        <f>IF(P36="","",'SEB Sheet'!$F$10)</f>
        <v/>
      </c>
      <c r="N36" t="str">
        <f t="shared" si="5"/>
        <v/>
      </c>
      <c r="P36" t="str">
        <f>'PSS Sheet'!AL40</f>
        <v/>
      </c>
      <c r="Q36" t="str">
        <f>IF(P36="","",(VLOOKUP(P36,NSX!$B$4:$E$63,2,FALSE)))</f>
        <v/>
      </c>
      <c r="R36" t="str">
        <f>IF(P36="","",(VLOOKUP(P36,NSX!$B$4:$E$63,3,FALSE)))</f>
        <v/>
      </c>
      <c r="S36" t="str">
        <f>IF(P36="","",(VLOOKUP(P36,NSX!$B$4:$E$63,4,FALSE)))</f>
        <v/>
      </c>
      <c r="T36" t="str">
        <f t="shared" si="6"/>
        <v/>
      </c>
    </row>
    <row r="37" spans="1:20" x14ac:dyDescent="0.25">
      <c r="A37" t="str">
        <f t="shared" si="0"/>
        <v/>
      </c>
      <c r="B37" t="str">
        <f t="shared" si="1"/>
        <v/>
      </c>
      <c r="C37" t="str">
        <f>IF(P37="","",'PSS Sheet'!AK41)</f>
        <v/>
      </c>
      <c r="D37" t="str">
        <f>IF(P37="","",'PSS Sheet'!AI41)</f>
        <v/>
      </c>
      <c r="E37" t="str">
        <f>IF(P37="","",'PSS Sheet'!AJ41)</f>
        <v/>
      </c>
      <c r="H37" t="str">
        <f t="shared" si="2"/>
        <v/>
      </c>
      <c r="I37" t="str">
        <f>IF(P37="","",'SEB Sheet'!F$12)</f>
        <v/>
      </c>
      <c r="J37" t="str">
        <f t="shared" si="3"/>
        <v/>
      </c>
      <c r="K37" s="87" t="str">
        <f>IF(P37="","",'SEB Sheet'!$F$11)</f>
        <v/>
      </c>
      <c r="L37" t="str">
        <f t="shared" si="4"/>
        <v/>
      </c>
      <c r="M37" t="str">
        <f>IF(P37="","",'SEB Sheet'!$F$10)</f>
        <v/>
      </c>
      <c r="N37" t="str">
        <f t="shared" si="5"/>
        <v/>
      </c>
      <c r="P37" t="str">
        <f>'PSS Sheet'!AL41</f>
        <v/>
      </c>
      <c r="Q37" t="str">
        <f>IF(P37="","",(VLOOKUP(P37,NSX!$B$4:$E$63,2,FALSE)))</f>
        <v/>
      </c>
      <c r="R37" t="str">
        <f>IF(P37="","",(VLOOKUP(P37,NSX!$B$4:$E$63,3,FALSE)))</f>
        <v/>
      </c>
      <c r="S37" t="str">
        <f>IF(P37="","",(VLOOKUP(P37,NSX!$B$4:$E$63,4,FALSE)))</f>
        <v/>
      </c>
      <c r="T37" t="str">
        <f t="shared" si="6"/>
        <v/>
      </c>
    </row>
    <row r="38" spans="1:20" x14ac:dyDescent="0.25">
      <c r="A38" t="str">
        <f t="shared" si="0"/>
        <v/>
      </c>
      <c r="B38" t="str">
        <f t="shared" si="1"/>
        <v/>
      </c>
      <c r="C38" t="str">
        <f>IF(P38="","",'PSS Sheet'!AK42)</f>
        <v/>
      </c>
      <c r="D38" t="str">
        <f>IF(P38="","",'PSS Sheet'!AI42)</f>
        <v/>
      </c>
      <c r="E38" t="str">
        <f>IF(P38="","",'PSS Sheet'!AJ42)</f>
        <v/>
      </c>
      <c r="H38" t="str">
        <f t="shared" si="2"/>
        <v/>
      </c>
      <c r="I38" t="str">
        <f>IF(P38="","",'SEB Sheet'!F$12)</f>
        <v/>
      </c>
      <c r="J38" t="str">
        <f t="shared" si="3"/>
        <v/>
      </c>
      <c r="K38" s="87" t="str">
        <f>IF(P38="","",'SEB Sheet'!$F$11)</f>
        <v/>
      </c>
      <c r="L38" t="str">
        <f t="shared" si="4"/>
        <v/>
      </c>
      <c r="M38" t="str">
        <f>IF(P38="","",'SEB Sheet'!$F$10)</f>
        <v/>
      </c>
      <c r="N38" t="str">
        <f t="shared" si="5"/>
        <v/>
      </c>
      <c r="P38" t="str">
        <f>'PSS Sheet'!AL42</f>
        <v/>
      </c>
      <c r="Q38" t="str">
        <f>IF(P38="","",(VLOOKUP(P38,NSX!$B$4:$E$63,2,FALSE)))</f>
        <v/>
      </c>
      <c r="R38" t="str">
        <f>IF(P38="","",(VLOOKUP(P38,NSX!$B$4:$E$63,3,FALSE)))</f>
        <v/>
      </c>
      <c r="S38" t="str">
        <f>IF(P38="","",(VLOOKUP(P38,NSX!$B$4:$E$63,4,FALSE)))</f>
        <v/>
      </c>
      <c r="T38" t="str">
        <f t="shared" si="6"/>
        <v/>
      </c>
    </row>
    <row r="39" spans="1:20" x14ac:dyDescent="0.25">
      <c r="A39" t="str">
        <f t="shared" si="0"/>
        <v/>
      </c>
      <c r="B39" t="str">
        <f t="shared" si="1"/>
        <v/>
      </c>
      <c r="C39" t="str">
        <f>IF(P39="","",'PSS Sheet'!AK43)</f>
        <v/>
      </c>
      <c r="D39" t="str">
        <f>IF(P39="","",'PSS Sheet'!AI43)</f>
        <v/>
      </c>
      <c r="E39" t="str">
        <f>IF(P39="","",'PSS Sheet'!AJ43)</f>
        <v/>
      </c>
      <c r="H39" t="str">
        <f t="shared" si="2"/>
        <v/>
      </c>
      <c r="I39" t="str">
        <f>IF(P39="","",'SEB Sheet'!F$12)</f>
        <v/>
      </c>
      <c r="J39" t="str">
        <f t="shared" si="3"/>
        <v/>
      </c>
      <c r="K39" s="87" t="str">
        <f>IF(P39="","",'SEB Sheet'!$F$11)</f>
        <v/>
      </c>
      <c r="L39" t="str">
        <f t="shared" si="4"/>
        <v/>
      </c>
      <c r="M39" t="str">
        <f>IF(P39="","",'SEB Sheet'!$F$10)</f>
        <v/>
      </c>
      <c r="N39" t="str">
        <f t="shared" si="5"/>
        <v/>
      </c>
      <c r="P39" t="str">
        <f>'PSS Sheet'!AL43</f>
        <v/>
      </c>
      <c r="Q39" t="str">
        <f>IF(P39="","",(VLOOKUP(P39,NSX!$B$4:$E$63,2,FALSE)))</f>
        <v/>
      </c>
      <c r="R39" t="str">
        <f>IF(P39="","",(VLOOKUP(P39,NSX!$B$4:$E$63,3,FALSE)))</f>
        <v/>
      </c>
      <c r="S39" t="str">
        <f>IF(P39="","",(VLOOKUP(P39,NSX!$B$4:$E$63,4,FALSE)))</f>
        <v/>
      </c>
      <c r="T39" t="str">
        <f t="shared" si="6"/>
        <v/>
      </c>
    </row>
    <row r="40" spans="1:20" x14ac:dyDescent="0.25">
      <c r="A40" t="str">
        <f t="shared" si="0"/>
        <v/>
      </c>
      <c r="B40" t="str">
        <f t="shared" si="1"/>
        <v/>
      </c>
      <c r="C40" t="str">
        <f>IF(P40="","",'PSS Sheet'!AK44)</f>
        <v/>
      </c>
      <c r="D40" t="str">
        <f>IF(P40="","",'PSS Sheet'!AI44)</f>
        <v/>
      </c>
      <c r="E40" t="str">
        <f>IF(P40="","",'PSS Sheet'!AJ44)</f>
        <v/>
      </c>
      <c r="H40" t="str">
        <f t="shared" si="2"/>
        <v/>
      </c>
      <c r="I40" t="str">
        <f>IF(P40="","",'SEB Sheet'!F$12)</f>
        <v/>
      </c>
      <c r="J40" t="str">
        <f t="shared" si="3"/>
        <v/>
      </c>
      <c r="K40" s="87" t="str">
        <f>IF(P40="","",'SEB Sheet'!$F$11)</f>
        <v/>
      </c>
      <c r="L40" t="str">
        <f t="shared" si="4"/>
        <v/>
      </c>
      <c r="M40" t="str">
        <f>IF(P40="","",'SEB Sheet'!$F$10)</f>
        <v/>
      </c>
      <c r="N40" t="str">
        <f t="shared" si="5"/>
        <v/>
      </c>
      <c r="P40" t="str">
        <f>'PSS Sheet'!AL44</f>
        <v/>
      </c>
      <c r="Q40" t="str">
        <f>IF(P40="","",(VLOOKUP(P40,NSX!$B$4:$E$63,2,FALSE)))</f>
        <v/>
      </c>
      <c r="R40" t="str">
        <f>IF(P40="","",(VLOOKUP(P40,NSX!$B$4:$E$63,3,FALSE)))</f>
        <v/>
      </c>
      <c r="S40" t="str">
        <f>IF(P40="","",(VLOOKUP(P40,NSX!$B$4:$E$63,4,FALSE)))</f>
        <v/>
      </c>
      <c r="T40" t="str">
        <f t="shared" si="6"/>
        <v/>
      </c>
    </row>
    <row r="41" spans="1:20" x14ac:dyDescent="0.25">
      <c r="A41" t="str">
        <f t="shared" si="0"/>
        <v/>
      </c>
      <c r="B41" t="str">
        <f t="shared" si="1"/>
        <v/>
      </c>
      <c r="C41" t="str">
        <f>IF(P41="","",'PSS Sheet'!AK45)</f>
        <v/>
      </c>
      <c r="D41" t="str">
        <f>IF(P41="","",'PSS Sheet'!AI45)</f>
        <v/>
      </c>
      <c r="E41" t="str">
        <f>IF(P41="","",'PSS Sheet'!AJ45)</f>
        <v/>
      </c>
      <c r="H41" t="str">
        <f t="shared" si="2"/>
        <v/>
      </c>
      <c r="I41" t="str">
        <f>IF(P41="","",'SEB Sheet'!F$12)</f>
        <v/>
      </c>
      <c r="J41" t="str">
        <f t="shared" si="3"/>
        <v/>
      </c>
      <c r="K41" s="87" t="str">
        <f>IF(P41="","",'SEB Sheet'!$F$11)</f>
        <v/>
      </c>
      <c r="L41" t="str">
        <f t="shared" si="4"/>
        <v/>
      </c>
      <c r="M41" t="str">
        <f>IF(P41="","",'SEB Sheet'!$F$10)</f>
        <v/>
      </c>
      <c r="N41" t="str">
        <f t="shared" si="5"/>
        <v/>
      </c>
      <c r="P41" t="str">
        <f>'PSS Sheet'!AL45</f>
        <v/>
      </c>
      <c r="Q41" t="str">
        <f>IF(P41="","",(VLOOKUP(P41,NSX!$B$4:$E$63,2,FALSE)))</f>
        <v/>
      </c>
      <c r="R41" t="str">
        <f>IF(P41="","",(VLOOKUP(P41,NSX!$B$4:$E$63,3,FALSE)))</f>
        <v/>
      </c>
      <c r="S41" t="str">
        <f>IF(P41="","",(VLOOKUP(P41,NSX!$B$4:$E$63,4,FALSE)))</f>
        <v/>
      </c>
      <c r="T41" t="str">
        <f t="shared" si="6"/>
        <v/>
      </c>
    </row>
    <row r="42" spans="1:20" x14ac:dyDescent="0.25">
      <c r="A42" t="str">
        <f t="shared" si="0"/>
        <v/>
      </c>
      <c r="B42" t="str">
        <f t="shared" si="1"/>
        <v/>
      </c>
      <c r="C42" t="str">
        <f>IF(P42="","",'PSS Sheet'!AK46)</f>
        <v/>
      </c>
      <c r="D42" t="str">
        <f>IF(P42="","",'PSS Sheet'!AI46)</f>
        <v/>
      </c>
      <c r="E42" t="str">
        <f>IF(P42="","",'PSS Sheet'!AJ46)</f>
        <v/>
      </c>
      <c r="H42" t="str">
        <f t="shared" si="2"/>
        <v/>
      </c>
      <c r="I42" t="str">
        <f>IF(P42="","",'SEB Sheet'!F$12)</f>
        <v/>
      </c>
      <c r="J42" t="str">
        <f t="shared" si="3"/>
        <v/>
      </c>
      <c r="K42" s="87" t="str">
        <f>IF(P42="","",'SEB Sheet'!$F$11)</f>
        <v/>
      </c>
      <c r="L42" t="str">
        <f t="shared" si="4"/>
        <v/>
      </c>
      <c r="M42" t="str">
        <f>IF(P42="","",'SEB Sheet'!$F$10)</f>
        <v/>
      </c>
      <c r="N42" t="str">
        <f t="shared" si="5"/>
        <v/>
      </c>
      <c r="P42" t="str">
        <f>'PSS Sheet'!AL46</f>
        <v/>
      </c>
      <c r="Q42" t="str">
        <f>IF(P42="","",(VLOOKUP(P42,NSX!$B$4:$E$63,2,FALSE)))</f>
        <v/>
      </c>
      <c r="R42" t="str">
        <f>IF(P42="","",(VLOOKUP(P42,NSX!$B$4:$E$63,3,FALSE)))</f>
        <v/>
      </c>
      <c r="S42" t="str">
        <f>IF(P42="","",(VLOOKUP(P42,NSX!$B$4:$E$63,4,FALSE)))</f>
        <v/>
      </c>
      <c r="T42" t="str">
        <f t="shared" si="6"/>
        <v/>
      </c>
    </row>
    <row r="43" spans="1:20" x14ac:dyDescent="0.25">
      <c r="A43" t="str">
        <f t="shared" si="0"/>
        <v/>
      </c>
      <c r="B43" t="str">
        <f t="shared" si="1"/>
        <v/>
      </c>
      <c r="C43" t="str">
        <f>IF(P43="","",'PSS Sheet'!AK47)</f>
        <v/>
      </c>
      <c r="D43" t="str">
        <f>IF(P43="","",'PSS Sheet'!AI47)</f>
        <v/>
      </c>
      <c r="E43" t="str">
        <f>IF(P43="","",'PSS Sheet'!AJ47)</f>
        <v/>
      </c>
      <c r="H43" t="str">
        <f t="shared" si="2"/>
        <v/>
      </c>
      <c r="I43" t="str">
        <f>IF(P43="","",'SEB Sheet'!F$12)</f>
        <v/>
      </c>
      <c r="J43" t="str">
        <f t="shared" si="3"/>
        <v/>
      </c>
      <c r="K43" s="87" t="str">
        <f>IF(P43="","",'SEB Sheet'!$F$11)</f>
        <v/>
      </c>
      <c r="L43" t="str">
        <f t="shared" si="4"/>
        <v/>
      </c>
      <c r="M43" t="str">
        <f>IF(P43="","",'SEB Sheet'!$F$10)</f>
        <v/>
      </c>
      <c r="N43" t="str">
        <f t="shared" si="5"/>
        <v/>
      </c>
      <c r="P43" t="str">
        <f>'PSS Sheet'!AL47</f>
        <v/>
      </c>
      <c r="Q43" t="str">
        <f>IF(P43="","",(VLOOKUP(P43,NSX!$B$4:$E$63,2,FALSE)))</f>
        <v/>
      </c>
      <c r="R43" t="str">
        <f>IF(P43="","",(VLOOKUP(P43,NSX!$B$4:$E$63,3,FALSE)))</f>
        <v/>
      </c>
      <c r="S43" t="str">
        <f>IF(P43="","",(VLOOKUP(P43,NSX!$B$4:$E$63,4,FALSE)))</f>
        <v/>
      </c>
      <c r="T43" t="str">
        <f t="shared" si="6"/>
        <v/>
      </c>
    </row>
    <row r="44" spans="1:20" x14ac:dyDescent="0.25">
      <c r="A44" t="str">
        <f t="shared" si="0"/>
        <v/>
      </c>
      <c r="B44" t="str">
        <f t="shared" si="1"/>
        <v/>
      </c>
      <c r="C44" t="str">
        <f>IF(P44="","",'PSS Sheet'!AK48)</f>
        <v/>
      </c>
      <c r="D44" t="str">
        <f>IF(P44="","",'PSS Sheet'!AI48)</f>
        <v/>
      </c>
      <c r="E44" t="str">
        <f>IF(P44="","",'PSS Sheet'!AJ48)</f>
        <v/>
      </c>
      <c r="H44" t="str">
        <f t="shared" si="2"/>
        <v/>
      </c>
      <c r="I44" t="str">
        <f>IF(P44="","",'SEB Sheet'!F$12)</f>
        <v/>
      </c>
      <c r="J44" t="str">
        <f t="shared" si="3"/>
        <v/>
      </c>
      <c r="K44" s="87" t="str">
        <f>IF(P44="","",'SEB Sheet'!$F$11)</f>
        <v/>
      </c>
      <c r="L44" t="str">
        <f t="shared" si="4"/>
        <v/>
      </c>
      <c r="M44" t="str">
        <f>IF(P44="","",'SEB Sheet'!$F$10)</f>
        <v/>
      </c>
      <c r="N44" t="str">
        <f t="shared" si="5"/>
        <v/>
      </c>
      <c r="P44" t="str">
        <f>'PSS Sheet'!AL48</f>
        <v/>
      </c>
      <c r="Q44" t="str">
        <f>IF(P44="","",(VLOOKUP(P44,NSX!$B$4:$E$63,2,FALSE)))</f>
        <v/>
      </c>
      <c r="R44" t="str">
        <f>IF(P44="","",(VLOOKUP(P44,NSX!$B$4:$E$63,3,FALSE)))</f>
        <v/>
      </c>
      <c r="S44" t="str">
        <f>IF(P44="","",(VLOOKUP(P44,NSX!$B$4:$E$63,4,FALSE)))</f>
        <v/>
      </c>
      <c r="T44" t="str">
        <f t="shared" si="6"/>
        <v/>
      </c>
    </row>
    <row r="45" spans="1:20" x14ac:dyDescent="0.25">
      <c r="A45" t="str">
        <f t="shared" si="0"/>
        <v/>
      </c>
      <c r="B45" t="str">
        <f t="shared" si="1"/>
        <v/>
      </c>
      <c r="C45" t="str">
        <f>IF(P45="","",'PSS Sheet'!AK49)</f>
        <v/>
      </c>
      <c r="D45" t="str">
        <f>IF(P45="","",'PSS Sheet'!AI49)</f>
        <v/>
      </c>
      <c r="E45" t="str">
        <f>IF(P45="","",'PSS Sheet'!AJ49)</f>
        <v/>
      </c>
      <c r="H45" t="str">
        <f t="shared" si="2"/>
        <v/>
      </c>
      <c r="I45" t="str">
        <f>IF(P45="","",'SEB Sheet'!F$12)</f>
        <v/>
      </c>
      <c r="J45" t="str">
        <f t="shared" si="3"/>
        <v/>
      </c>
      <c r="K45" s="87" t="str">
        <f>IF(P45="","",'SEB Sheet'!$F$11)</f>
        <v/>
      </c>
      <c r="L45" t="str">
        <f t="shared" si="4"/>
        <v/>
      </c>
      <c r="M45" t="str">
        <f>IF(P45="","",'SEB Sheet'!$F$10)</f>
        <v/>
      </c>
      <c r="N45" t="str">
        <f t="shared" si="5"/>
        <v/>
      </c>
      <c r="P45" t="str">
        <f>'PSS Sheet'!AL49</f>
        <v/>
      </c>
      <c r="Q45" t="str">
        <f>IF(P45="","",(VLOOKUP(P45,NSX!$B$4:$E$63,2,FALSE)))</f>
        <v/>
      </c>
      <c r="R45" t="str">
        <f>IF(P45="","",(VLOOKUP(P45,NSX!$B$4:$E$63,3,FALSE)))</f>
        <v/>
      </c>
      <c r="S45" t="str">
        <f>IF(P45="","",(VLOOKUP(P45,NSX!$B$4:$E$63,4,FALSE)))</f>
        <v/>
      </c>
      <c r="T45" t="str">
        <f t="shared" si="6"/>
        <v/>
      </c>
    </row>
    <row r="46" spans="1:20" x14ac:dyDescent="0.25">
      <c r="A46" t="str">
        <f t="shared" si="0"/>
        <v/>
      </c>
      <c r="B46" t="str">
        <f t="shared" si="1"/>
        <v/>
      </c>
      <c r="C46" t="str">
        <f>IF(P46="","",'PSS Sheet'!AK50)</f>
        <v/>
      </c>
      <c r="D46" t="str">
        <f>IF(P46="","",'PSS Sheet'!AI50)</f>
        <v/>
      </c>
      <c r="E46" t="str">
        <f>IF(P46="","",'PSS Sheet'!AJ50)</f>
        <v/>
      </c>
      <c r="H46" t="str">
        <f t="shared" si="2"/>
        <v/>
      </c>
      <c r="I46" t="str">
        <f>IF(P46="","",'SEB Sheet'!F$12)</f>
        <v/>
      </c>
      <c r="J46" t="str">
        <f t="shared" si="3"/>
        <v/>
      </c>
      <c r="K46" s="87" t="str">
        <f>IF(P46="","",'SEB Sheet'!$F$11)</f>
        <v/>
      </c>
      <c r="L46" t="str">
        <f t="shared" si="4"/>
        <v/>
      </c>
      <c r="M46" t="str">
        <f>IF(P46="","",'SEB Sheet'!$F$10)</f>
        <v/>
      </c>
      <c r="N46" t="str">
        <f t="shared" si="5"/>
        <v/>
      </c>
      <c r="P46" t="str">
        <f>'PSS Sheet'!AL50</f>
        <v/>
      </c>
      <c r="Q46" t="str">
        <f>IF(P46="","",(VLOOKUP(P46,NSX!$B$4:$E$63,2,FALSE)))</f>
        <v/>
      </c>
      <c r="R46" t="str">
        <f>IF(P46="","",(VLOOKUP(P46,NSX!$B$4:$E$63,3,FALSE)))</f>
        <v/>
      </c>
      <c r="S46" t="str">
        <f>IF(P46="","",(VLOOKUP(P46,NSX!$B$4:$E$63,4,FALSE)))</f>
        <v/>
      </c>
      <c r="T46" t="str">
        <f t="shared" si="6"/>
        <v/>
      </c>
    </row>
    <row r="47" spans="1:20" x14ac:dyDescent="0.25">
      <c r="A47" t="str">
        <f t="shared" si="0"/>
        <v/>
      </c>
      <c r="B47" t="str">
        <f t="shared" si="1"/>
        <v/>
      </c>
      <c r="C47" t="str">
        <f>IF(P47="","",'PSS Sheet'!AK51)</f>
        <v/>
      </c>
      <c r="D47" t="str">
        <f>IF(P47="","",'PSS Sheet'!AI51)</f>
        <v/>
      </c>
      <c r="E47" t="str">
        <f>IF(P47="","",'PSS Sheet'!AJ51)</f>
        <v/>
      </c>
      <c r="H47" t="str">
        <f t="shared" si="2"/>
        <v/>
      </c>
      <c r="I47" t="str">
        <f>IF(P47="","",'SEB Sheet'!F$12)</f>
        <v/>
      </c>
      <c r="J47" t="str">
        <f t="shared" si="3"/>
        <v/>
      </c>
      <c r="K47" s="87" t="str">
        <f>IF(P47="","",'SEB Sheet'!$F$11)</f>
        <v/>
      </c>
      <c r="L47" t="str">
        <f t="shared" si="4"/>
        <v/>
      </c>
      <c r="M47" t="str">
        <f>IF(P47="","",'SEB Sheet'!$F$10)</f>
        <v/>
      </c>
      <c r="N47" t="str">
        <f t="shared" si="5"/>
        <v/>
      </c>
      <c r="P47" t="str">
        <f>'PSS Sheet'!AL51</f>
        <v/>
      </c>
      <c r="Q47" t="str">
        <f>IF(P47="","",(VLOOKUP(P47,NSX!$B$4:$E$63,2,FALSE)))</f>
        <v/>
      </c>
      <c r="R47" t="str">
        <f>IF(P47="","",(VLOOKUP(P47,NSX!$B$4:$E$63,3,FALSE)))</f>
        <v/>
      </c>
      <c r="S47" t="str">
        <f>IF(P47="","",(VLOOKUP(P47,NSX!$B$4:$E$63,4,FALSE)))</f>
        <v/>
      </c>
      <c r="T47" t="str">
        <f t="shared" si="6"/>
        <v/>
      </c>
    </row>
    <row r="48" spans="1:20" x14ac:dyDescent="0.25">
      <c r="A48" t="str">
        <f t="shared" si="0"/>
        <v/>
      </c>
      <c r="B48" t="str">
        <f t="shared" si="1"/>
        <v/>
      </c>
      <c r="C48" t="str">
        <f>IF(P48="","",'PSS Sheet'!AK52)</f>
        <v/>
      </c>
      <c r="D48" t="str">
        <f>IF(P48="","",'PSS Sheet'!AI52)</f>
        <v/>
      </c>
      <c r="E48" t="str">
        <f>IF(P48="","",'PSS Sheet'!AJ52)</f>
        <v/>
      </c>
      <c r="H48" t="str">
        <f t="shared" si="2"/>
        <v/>
      </c>
      <c r="I48" t="str">
        <f>IF(P48="","",'SEB Sheet'!F$12)</f>
        <v/>
      </c>
      <c r="J48" t="str">
        <f t="shared" si="3"/>
        <v/>
      </c>
      <c r="K48" s="87" t="str">
        <f>IF(P48="","",'SEB Sheet'!$F$11)</f>
        <v/>
      </c>
      <c r="L48" t="str">
        <f t="shared" si="4"/>
        <v/>
      </c>
      <c r="M48" t="str">
        <f>IF(P48="","",'SEB Sheet'!$F$10)</f>
        <v/>
      </c>
      <c r="N48" t="str">
        <f t="shared" si="5"/>
        <v/>
      </c>
      <c r="P48" t="str">
        <f>'PSS Sheet'!AL52</f>
        <v/>
      </c>
      <c r="Q48" t="str">
        <f>IF(P48="","",(VLOOKUP(P48,NSX!$B$4:$E$63,2,FALSE)))</f>
        <v/>
      </c>
      <c r="R48" t="str">
        <f>IF(P48="","",(VLOOKUP(P48,NSX!$B$4:$E$63,3,FALSE)))</f>
        <v/>
      </c>
      <c r="S48" t="str">
        <f>IF(P48="","",(VLOOKUP(P48,NSX!$B$4:$E$63,4,FALSE)))</f>
        <v/>
      </c>
      <c r="T48" t="str">
        <f t="shared" si="6"/>
        <v/>
      </c>
    </row>
    <row r="49" spans="1:20" x14ac:dyDescent="0.25">
      <c r="A49" t="str">
        <f t="shared" si="0"/>
        <v/>
      </c>
      <c r="B49" t="str">
        <f t="shared" si="1"/>
        <v/>
      </c>
      <c r="C49" t="str">
        <f>IF(P49="","",'PSS Sheet'!AK53)</f>
        <v/>
      </c>
      <c r="D49" t="str">
        <f>IF(P49="","",'PSS Sheet'!AI53)</f>
        <v/>
      </c>
      <c r="E49" t="str">
        <f>IF(P49="","",'PSS Sheet'!AJ53)</f>
        <v/>
      </c>
      <c r="H49" t="str">
        <f t="shared" si="2"/>
        <v/>
      </c>
      <c r="I49" t="str">
        <f>IF(P49="","",'SEB Sheet'!F$12)</f>
        <v/>
      </c>
      <c r="J49" t="str">
        <f t="shared" si="3"/>
        <v/>
      </c>
      <c r="K49" s="87" t="str">
        <f>IF(P49="","",'SEB Sheet'!$F$11)</f>
        <v/>
      </c>
      <c r="L49" t="str">
        <f t="shared" si="4"/>
        <v/>
      </c>
      <c r="M49" t="str">
        <f>IF(P49="","",'SEB Sheet'!$F$10)</f>
        <v/>
      </c>
      <c r="N49" t="str">
        <f t="shared" si="5"/>
        <v/>
      </c>
      <c r="P49" t="str">
        <f>'PSS Sheet'!AL53</f>
        <v/>
      </c>
      <c r="Q49" t="str">
        <f>IF(P49="","",(VLOOKUP(P49,NSX!$B$4:$E$63,2,FALSE)))</f>
        <v/>
      </c>
      <c r="R49" t="str">
        <f>IF(P49="","",(VLOOKUP(P49,NSX!$B$4:$E$63,3,FALSE)))</f>
        <v/>
      </c>
      <c r="S49" t="str">
        <f>IF(P49="","",(VLOOKUP(P49,NSX!$B$4:$E$63,4,FALSE)))</f>
        <v/>
      </c>
      <c r="T49" t="str">
        <f t="shared" si="6"/>
        <v/>
      </c>
    </row>
    <row r="50" spans="1:20" x14ac:dyDescent="0.25">
      <c r="A50" t="str">
        <f t="shared" si="0"/>
        <v/>
      </c>
      <c r="B50" t="str">
        <f t="shared" si="1"/>
        <v/>
      </c>
      <c r="C50" t="str">
        <f>IF(P50="","",'PSS Sheet'!AK54)</f>
        <v/>
      </c>
      <c r="D50" t="str">
        <f>IF(P50="","",'PSS Sheet'!AI54)</f>
        <v/>
      </c>
      <c r="E50" t="str">
        <f>IF(P50="","",'PSS Sheet'!AJ54)</f>
        <v/>
      </c>
      <c r="H50" t="str">
        <f t="shared" si="2"/>
        <v/>
      </c>
      <c r="I50" t="str">
        <f>IF(P50="","",'SEB Sheet'!F$12)</f>
        <v/>
      </c>
      <c r="J50" t="str">
        <f t="shared" si="3"/>
        <v/>
      </c>
      <c r="K50" s="87" t="str">
        <f>IF(P50="","",'SEB Sheet'!$F$11)</f>
        <v/>
      </c>
      <c r="L50" t="str">
        <f t="shared" si="4"/>
        <v/>
      </c>
      <c r="M50" t="str">
        <f>IF(P50="","",'SEB Sheet'!$F$10)</f>
        <v/>
      </c>
      <c r="N50" t="str">
        <f t="shared" si="5"/>
        <v/>
      </c>
      <c r="P50" t="str">
        <f>'PSS Sheet'!AL54</f>
        <v/>
      </c>
      <c r="Q50" t="str">
        <f>IF(P50="","",(VLOOKUP(P50,NSX!$B$4:$E$63,2,FALSE)))</f>
        <v/>
      </c>
      <c r="R50" t="str">
        <f>IF(P50="","",(VLOOKUP(P50,NSX!$B$4:$E$63,3,FALSE)))</f>
        <v/>
      </c>
      <c r="S50" t="str">
        <f>IF(P50="","",(VLOOKUP(P50,NSX!$B$4:$E$63,4,FALSE)))</f>
        <v/>
      </c>
      <c r="T50" t="str">
        <f t="shared" si="6"/>
        <v/>
      </c>
    </row>
    <row r="51" spans="1:20" x14ac:dyDescent="0.25">
      <c r="A51" t="str">
        <f t="shared" si="0"/>
        <v/>
      </c>
      <c r="B51" t="str">
        <f t="shared" si="1"/>
        <v/>
      </c>
      <c r="C51" t="str">
        <f>IF(P51="","",'PSS Sheet'!AK55)</f>
        <v/>
      </c>
      <c r="D51" t="str">
        <f>IF(P51="","",'PSS Sheet'!AI55)</f>
        <v/>
      </c>
      <c r="E51" t="str">
        <f>IF(P51="","",'PSS Sheet'!AJ55)</f>
        <v/>
      </c>
      <c r="H51" t="str">
        <f t="shared" si="2"/>
        <v/>
      </c>
      <c r="I51" t="str">
        <f>IF(P51="","",'SEB Sheet'!F$12)</f>
        <v/>
      </c>
      <c r="J51" t="str">
        <f t="shared" si="3"/>
        <v/>
      </c>
      <c r="K51" s="87" t="str">
        <f>IF(P51="","",'SEB Sheet'!$F$11)</f>
        <v/>
      </c>
      <c r="L51" t="str">
        <f t="shared" si="4"/>
        <v/>
      </c>
      <c r="M51" t="str">
        <f>IF(P51="","",'SEB Sheet'!$F$10)</f>
        <v/>
      </c>
      <c r="N51" t="str">
        <f t="shared" si="5"/>
        <v/>
      </c>
      <c r="P51" t="str">
        <f>'PSS Sheet'!AL55</f>
        <v/>
      </c>
      <c r="Q51" t="str">
        <f>IF(P51="","",(VLOOKUP(P51,NSX!$B$4:$E$63,2,FALSE)))</f>
        <v/>
      </c>
      <c r="R51" t="str">
        <f>IF(P51="","",(VLOOKUP(P51,NSX!$B$4:$E$63,3,FALSE)))</f>
        <v/>
      </c>
      <c r="S51" t="str">
        <f>IF(P51="","",(VLOOKUP(P51,NSX!$B$4:$E$63,4,FALSE)))</f>
        <v/>
      </c>
      <c r="T51" t="str">
        <f t="shared" si="6"/>
        <v/>
      </c>
    </row>
    <row r="52" spans="1:20" x14ac:dyDescent="0.25">
      <c r="A52" t="str">
        <f t="shared" si="0"/>
        <v/>
      </c>
      <c r="B52" t="str">
        <f t="shared" si="1"/>
        <v/>
      </c>
      <c r="C52" t="str">
        <f>IF(P52="","",'PSS Sheet'!AK56)</f>
        <v/>
      </c>
      <c r="D52" t="str">
        <f>IF(P52="","",'PSS Sheet'!AI56)</f>
        <v/>
      </c>
      <c r="E52" t="str">
        <f>IF(P52="","",'PSS Sheet'!AJ56)</f>
        <v/>
      </c>
      <c r="H52" t="str">
        <f t="shared" si="2"/>
        <v/>
      </c>
      <c r="I52" t="str">
        <f>IF(P52="","",'SEB Sheet'!F$12)</f>
        <v/>
      </c>
      <c r="J52" t="str">
        <f t="shared" si="3"/>
        <v/>
      </c>
      <c r="K52" s="87" t="str">
        <f>IF(P52="","",'SEB Sheet'!$F$11)</f>
        <v/>
      </c>
      <c r="L52" t="str">
        <f t="shared" si="4"/>
        <v/>
      </c>
      <c r="M52" t="str">
        <f>IF(P52="","",'SEB Sheet'!$F$10)</f>
        <v/>
      </c>
      <c r="N52" t="str">
        <f t="shared" si="5"/>
        <v/>
      </c>
      <c r="P52" t="str">
        <f>'PSS Sheet'!AL56</f>
        <v/>
      </c>
      <c r="Q52" t="str">
        <f>IF(P52="","",(VLOOKUP(P52,NSX!$B$4:$E$63,2,FALSE)))</f>
        <v/>
      </c>
      <c r="R52" t="str">
        <f>IF(P52="","",(VLOOKUP(P52,NSX!$B$4:$E$63,3,FALSE)))</f>
        <v/>
      </c>
      <c r="S52" t="str">
        <f>IF(P52="","",(VLOOKUP(P52,NSX!$B$4:$E$63,4,FALSE)))</f>
        <v/>
      </c>
      <c r="T52" t="str">
        <f t="shared" si="6"/>
        <v/>
      </c>
    </row>
    <row r="53" spans="1:20" x14ac:dyDescent="0.25">
      <c r="A53" t="str">
        <f t="shared" si="0"/>
        <v/>
      </c>
      <c r="B53" t="str">
        <f t="shared" si="1"/>
        <v/>
      </c>
      <c r="C53" t="str">
        <f>IF(P53="","",'PSS Sheet'!AK57)</f>
        <v/>
      </c>
      <c r="D53" t="str">
        <f>IF(P53="","",'PSS Sheet'!AI57)</f>
        <v/>
      </c>
      <c r="E53" t="str">
        <f>IF(P53="","",'PSS Sheet'!AJ57)</f>
        <v/>
      </c>
      <c r="H53" t="str">
        <f t="shared" si="2"/>
        <v/>
      </c>
      <c r="I53" t="str">
        <f>IF(P53="","",'SEB Sheet'!F$12)</f>
        <v/>
      </c>
      <c r="J53" t="str">
        <f t="shared" si="3"/>
        <v/>
      </c>
      <c r="K53" s="87" t="str">
        <f>IF(P53="","",'SEB Sheet'!$F$11)</f>
        <v/>
      </c>
      <c r="L53" t="str">
        <f t="shared" si="4"/>
        <v/>
      </c>
      <c r="M53" t="str">
        <f>IF(P53="","",'SEB Sheet'!$F$10)</f>
        <v/>
      </c>
      <c r="N53" t="str">
        <f t="shared" si="5"/>
        <v/>
      </c>
      <c r="P53" t="str">
        <f>'PSS Sheet'!AL57</f>
        <v/>
      </c>
      <c r="Q53" t="str">
        <f>IF(P53="","",(VLOOKUP(P53,NSX!$B$4:$E$63,2,FALSE)))</f>
        <v/>
      </c>
      <c r="R53" t="str">
        <f>IF(P53="","",(VLOOKUP(P53,NSX!$B$4:$E$63,3,FALSE)))</f>
        <v/>
      </c>
      <c r="S53" t="str">
        <f>IF(P53="","",(VLOOKUP(P53,NSX!$B$4:$E$63,4,FALSE)))</f>
        <v/>
      </c>
      <c r="T53" t="str">
        <f t="shared" si="6"/>
        <v/>
      </c>
    </row>
    <row r="54" spans="1:20" x14ac:dyDescent="0.25">
      <c r="A54" t="str">
        <f t="shared" si="0"/>
        <v/>
      </c>
      <c r="B54" t="str">
        <f t="shared" si="1"/>
        <v/>
      </c>
      <c r="C54" t="str">
        <f>IF(P54="","",'PSS Sheet'!AK58)</f>
        <v/>
      </c>
      <c r="D54" t="str">
        <f>IF(P54="","",'PSS Sheet'!AI58)</f>
        <v/>
      </c>
      <c r="E54" t="str">
        <f>IF(P54="","",'PSS Sheet'!AJ58)</f>
        <v/>
      </c>
      <c r="H54" t="str">
        <f t="shared" si="2"/>
        <v/>
      </c>
      <c r="I54" t="str">
        <f>IF(P54="","",'SEB Sheet'!F$12)</f>
        <v/>
      </c>
      <c r="J54" t="str">
        <f t="shared" si="3"/>
        <v/>
      </c>
      <c r="K54" s="87" t="str">
        <f>IF(P54="","",'SEB Sheet'!$F$11)</f>
        <v/>
      </c>
      <c r="L54" t="str">
        <f t="shared" si="4"/>
        <v/>
      </c>
      <c r="M54" t="str">
        <f>IF(P54="","",'SEB Sheet'!$F$10)</f>
        <v/>
      </c>
      <c r="N54" t="str">
        <f t="shared" si="5"/>
        <v/>
      </c>
      <c r="P54" t="str">
        <f>'PSS Sheet'!AL58</f>
        <v/>
      </c>
      <c r="Q54" t="str">
        <f>IF(P54="","",(VLOOKUP(P54,NSX!$B$4:$E$63,2,FALSE)))</f>
        <v/>
      </c>
      <c r="R54" t="str">
        <f>IF(P54="","",(VLOOKUP(P54,NSX!$B$4:$E$63,3,FALSE)))</f>
        <v/>
      </c>
      <c r="S54" t="str">
        <f>IF(P54="","",(VLOOKUP(P54,NSX!$B$4:$E$63,4,FALSE)))</f>
        <v/>
      </c>
      <c r="T54" t="str">
        <f t="shared" si="6"/>
        <v/>
      </c>
    </row>
    <row r="55" spans="1:20" x14ac:dyDescent="0.25">
      <c r="A55" t="str">
        <f t="shared" si="0"/>
        <v/>
      </c>
      <c r="B55" t="str">
        <f t="shared" si="1"/>
        <v/>
      </c>
      <c r="C55" t="str">
        <f>IF(P55="","",'PSS Sheet'!AK59)</f>
        <v/>
      </c>
      <c r="D55" t="str">
        <f>IF(P55="","",'PSS Sheet'!AI59)</f>
        <v/>
      </c>
      <c r="E55" t="str">
        <f>IF(P55="","",'PSS Sheet'!AJ59)</f>
        <v/>
      </c>
      <c r="H55" t="str">
        <f t="shared" si="2"/>
        <v/>
      </c>
      <c r="I55" t="str">
        <f>IF(P55="","",'SEB Sheet'!F$12)</f>
        <v/>
      </c>
      <c r="J55" t="str">
        <f t="shared" si="3"/>
        <v/>
      </c>
      <c r="K55" s="87" t="str">
        <f>IF(P55="","",'SEB Sheet'!$F$11)</f>
        <v/>
      </c>
      <c r="L55" t="str">
        <f t="shared" si="4"/>
        <v/>
      </c>
      <c r="M55" t="str">
        <f>IF(P55="","",'SEB Sheet'!$F$10)</f>
        <v/>
      </c>
      <c r="N55" t="str">
        <f t="shared" si="5"/>
        <v/>
      </c>
      <c r="P55" t="str">
        <f>'PSS Sheet'!AL59</f>
        <v/>
      </c>
      <c r="Q55" t="str">
        <f>IF(P55="","",(VLOOKUP(P55,NSX!$B$4:$E$63,2,FALSE)))</f>
        <v/>
      </c>
      <c r="R55" t="str">
        <f>IF(P55="","",(VLOOKUP(P55,NSX!$B$4:$E$63,3,FALSE)))</f>
        <v/>
      </c>
      <c r="S55" t="str">
        <f>IF(P55="","",(VLOOKUP(P55,NSX!$B$4:$E$63,4,FALSE)))</f>
        <v/>
      </c>
      <c r="T55" t="str">
        <f t="shared" si="6"/>
        <v/>
      </c>
    </row>
    <row r="56" spans="1:20" x14ac:dyDescent="0.25">
      <c r="A56" t="str">
        <f t="shared" si="0"/>
        <v/>
      </c>
      <c r="B56" t="str">
        <f t="shared" si="1"/>
        <v/>
      </c>
      <c r="C56" t="str">
        <f>IF(P56="","",'PSS Sheet'!AK60)</f>
        <v/>
      </c>
      <c r="D56" t="str">
        <f>IF(P56="","",'PSS Sheet'!AI60)</f>
        <v/>
      </c>
      <c r="E56" t="str">
        <f>IF(P56="","",'PSS Sheet'!AJ60)</f>
        <v/>
      </c>
      <c r="H56" t="str">
        <f t="shared" si="2"/>
        <v/>
      </c>
      <c r="I56" t="str">
        <f>IF(P56="","",'SEB Sheet'!F$12)</f>
        <v/>
      </c>
      <c r="J56" t="str">
        <f t="shared" si="3"/>
        <v/>
      </c>
      <c r="K56" s="87" t="str">
        <f>IF(P56="","",'SEB Sheet'!$F$11)</f>
        <v/>
      </c>
      <c r="L56" t="str">
        <f t="shared" si="4"/>
        <v/>
      </c>
      <c r="M56" t="str">
        <f>IF(P56="","",'SEB Sheet'!$F$10)</f>
        <v/>
      </c>
      <c r="N56" t="str">
        <f t="shared" si="5"/>
        <v/>
      </c>
      <c r="P56" t="str">
        <f>'PSS Sheet'!AL60</f>
        <v/>
      </c>
      <c r="Q56" t="str">
        <f>IF(P56="","",(VLOOKUP(P56,NSX!$B$4:$E$63,2,FALSE)))</f>
        <v/>
      </c>
      <c r="R56" t="str">
        <f>IF(P56="","",(VLOOKUP(P56,NSX!$B$4:$E$63,3,FALSE)))</f>
        <v/>
      </c>
      <c r="S56" t="str">
        <f>IF(P56="","",(VLOOKUP(P56,NSX!$B$4:$E$63,4,FALSE)))</f>
        <v/>
      </c>
      <c r="T56" t="str">
        <f t="shared" si="6"/>
        <v/>
      </c>
    </row>
    <row r="57" spans="1:20" x14ac:dyDescent="0.25">
      <c r="A57" t="str">
        <f t="shared" si="0"/>
        <v/>
      </c>
      <c r="B57" t="str">
        <f t="shared" si="1"/>
        <v/>
      </c>
      <c r="C57" t="str">
        <f>IF(P57="","",'PSS Sheet'!AK61)</f>
        <v/>
      </c>
      <c r="D57" t="str">
        <f>IF(P57="","",'PSS Sheet'!AI61)</f>
        <v/>
      </c>
      <c r="E57" t="str">
        <f>IF(P57="","",'PSS Sheet'!AJ61)</f>
        <v/>
      </c>
      <c r="H57" t="str">
        <f t="shared" si="2"/>
        <v/>
      </c>
      <c r="I57" t="str">
        <f>IF(P57="","",'SEB Sheet'!F$12)</f>
        <v/>
      </c>
      <c r="J57" t="str">
        <f t="shared" si="3"/>
        <v/>
      </c>
      <c r="K57" s="87" t="str">
        <f>IF(P57="","",'SEB Sheet'!$F$11)</f>
        <v/>
      </c>
      <c r="L57" t="str">
        <f t="shared" si="4"/>
        <v/>
      </c>
      <c r="M57" t="str">
        <f>IF(P57="","",'SEB Sheet'!$F$10)</f>
        <v/>
      </c>
      <c r="N57" t="str">
        <f t="shared" si="5"/>
        <v/>
      </c>
      <c r="P57" t="str">
        <f>'PSS Sheet'!AL61</f>
        <v/>
      </c>
      <c r="Q57" t="str">
        <f>IF(P57="","",(VLOOKUP(P57,NSX!$B$4:$E$63,2,FALSE)))</f>
        <v/>
      </c>
      <c r="R57" t="str">
        <f>IF(P57="","",(VLOOKUP(P57,NSX!$B$4:$E$63,3,FALSE)))</f>
        <v/>
      </c>
      <c r="S57" t="str">
        <f>IF(P57="","",(VLOOKUP(P57,NSX!$B$4:$E$63,4,FALSE)))</f>
        <v/>
      </c>
      <c r="T57" t="str">
        <f t="shared" si="6"/>
        <v/>
      </c>
    </row>
    <row r="58" spans="1:20" x14ac:dyDescent="0.25">
      <c r="A58" t="str">
        <f t="shared" si="0"/>
        <v/>
      </c>
      <c r="B58" t="str">
        <f t="shared" si="1"/>
        <v/>
      </c>
      <c r="C58" t="str">
        <f>IF(P58="","",'PSS Sheet'!AK62)</f>
        <v/>
      </c>
      <c r="D58" t="str">
        <f>IF(P58="","",'PSS Sheet'!AI62)</f>
        <v/>
      </c>
      <c r="E58" t="str">
        <f>IF(P58="","",'PSS Sheet'!AJ62)</f>
        <v/>
      </c>
      <c r="H58" t="str">
        <f t="shared" si="2"/>
        <v/>
      </c>
      <c r="I58" t="str">
        <f>IF(P58="","",'SEB Sheet'!F$12)</f>
        <v/>
      </c>
      <c r="J58" t="str">
        <f t="shared" si="3"/>
        <v/>
      </c>
      <c r="K58" s="87" t="str">
        <f>IF(P58="","",'SEB Sheet'!$F$11)</f>
        <v/>
      </c>
      <c r="L58" t="str">
        <f t="shared" si="4"/>
        <v/>
      </c>
      <c r="M58" t="str">
        <f>IF(P58="","",'SEB Sheet'!$F$10)</f>
        <v/>
      </c>
      <c r="N58" t="str">
        <f t="shared" si="5"/>
        <v/>
      </c>
      <c r="P58" t="str">
        <f>'PSS Sheet'!AL62</f>
        <v/>
      </c>
      <c r="Q58" t="str">
        <f>IF(P58="","",(VLOOKUP(P58,NSX!$B$4:$E$63,2,FALSE)))</f>
        <v/>
      </c>
      <c r="R58" t="str">
        <f>IF(P58="","",(VLOOKUP(P58,NSX!$B$4:$E$63,3,FALSE)))</f>
        <v/>
      </c>
      <c r="S58" t="str">
        <f>IF(P58="","",(VLOOKUP(P58,NSX!$B$4:$E$63,4,FALSE)))</f>
        <v/>
      </c>
      <c r="T58" t="str">
        <f t="shared" si="6"/>
        <v/>
      </c>
    </row>
    <row r="59" spans="1:20" x14ac:dyDescent="0.25">
      <c r="A59" t="str">
        <f t="shared" si="0"/>
        <v/>
      </c>
      <c r="B59" t="str">
        <f t="shared" si="1"/>
        <v/>
      </c>
      <c r="C59" t="str">
        <f>IF(P59="","",'PSS Sheet'!AK63)</f>
        <v/>
      </c>
      <c r="D59" t="str">
        <f>IF(P59="","",'PSS Sheet'!AI63)</f>
        <v/>
      </c>
      <c r="E59" t="str">
        <f>IF(P59="","",'PSS Sheet'!AJ63)</f>
        <v/>
      </c>
      <c r="H59" t="str">
        <f t="shared" si="2"/>
        <v/>
      </c>
      <c r="I59" t="str">
        <f>IF(P59="","",'SEB Sheet'!F$12)</f>
        <v/>
      </c>
      <c r="J59" t="str">
        <f t="shared" si="3"/>
        <v/>
      </c>
      <c r="K59" s="87" t="str">
        <f>IF(P59="","",'SEB Sheet'!$F$11)</f>
        <v/>
      </c>
      <c r="L59" t="str">
        <f t="shared" si="4"/>
        <v/>
      </c>
      <c r="M59" t="str">
        <f>IF(P59="","",'SEB Sheet'!$F$10)</f>
        <v/>
      </c>
      <c r="N59" t="str">
        <f t="shared" si="5"/>
        <v/>
      </c>
      <c r="P59" t="str">
        <f>'PSS Sheet'!AL63</f>
        <v/>
      </c>
      <c r="Q59" t="str">
        <f>IF(P59="","",(VLOOKUP(P59,NSX!$B$4:$E$63,2,FALSE)))</f>
        <v/>
      </c>
      <c r="R59" t="str">
        <f>IF(P59="","",(VLOOKUP(P59,NSX!$B$4:$E$63,3,FALSE)))</f>
        <v/>
      </c>
      <c r="S59" t="str">
        <f>IF(P59="","",(VLOOKUP(P59,NSX!$B$4:$E$63,4,FALSE)))</f>
        <v/>
      </c>
      <c r="T59" t="str">
        <f t="shared" si="6"/>
        <v/>
      </c>
    </row>
    <row r="60" spans="1:20" x14ac:dyDescent="0.25">
      <c r="A60" t="str">
        <f t="shared" si="0"/>
        <v/>
      </c>
      <c r="B60" t="str">
        <f t="shared" si="1"/>
        <v/>
      </c>
      <c r="C60" t="str">
        <f>IF(P60="","",'PSS Sheet'!AK64)</f>
        <v/>
      </c>
      <c r="D60" t="str">
        <f>IF(P60="","",'PSS Sheet'!AI64)</f>
        <v/>
      </c>
      <c r="E60" t="str">
        <f>IF(P60="","",'PSS Sheet'!AJ64)</f>
        <v/>
      </c>
      <c r="H60" t="str">
        <f t="shared" si="2"/>
        <v/>
      </c>
      <c r="I60" t="str">
        <f>IF(P60="","",'SEB Sheet'!F$12)</f>
        <v/>
      </c>
      <c r="J60" t="str">
        <f t="shared" si="3"/>
        <v/>
      </c>
      <c r="K60" s="87" t="str">
        <f>IF(P60="","",'SEB Sheet'!$F$11)</f>
        <v/>
      </c>
      <c r="L60" t="str">
        <f t="shared" si="4"/>
        <v/>
      </c>
      <c r="M60" t="str">
        <f>IF(P60="","",'SEB Sheet'!$F$10)</f>
        <v/>
      </c>
      <c r="N60" t="str">
        <f t="shared" si="5"/>
        <v/>
      </c>
      <c r="P60" t="str">
        <f>'PSS Sheet'!AL64</f>
        <v/>
      </c>
      <c r="Q60" t="str">
        <f>IF(P60="","",(VLOOKUP(P60,NSX!$B$4:$E$63,2,FALSE)))</f>
        <v/>
      </c>
      <c r="R60" t="str">
        <f>IF(P60="","",(VLOOKUP(P60,NSX!$B$4:$E$63,3,FALSE)))</f>
        <v/>
      </c>
      <c r="S60" t="str">
        <f>IF(P60="","",(VLOOKUP(P60,NSX!$B$4:$E$63,4,FALSE)))</f>
        <v/>
      </c>
      <c r="T60" t="str">
        <f t="shared" si="6"/>
        <v/>
      </c>
    </row>
    <row r="61" spans="1:20" x14ac:dyDescent="0.25">
      <c r="A61" t="str">
        <f t="shared" si="0"/>
        <v/>
      </c>
      <c r="B61" t="str">
        <f t="shared" si="1"/>
        <v/>
      </c>
      <c r="C61" t="str">
        <f>IF(P61="","",'PSS Sheet'!AK65)</f>
        <v/>
      </c>
      <c r="D61" t="str">
        <f>IF(P61="","",'PSS Sheet'!AI65)</f>
        <v/>
      </c>
      <c r="E61" t="str">
        <f>IF(P61="","",'PSS Sheet'!AJ65)</f>
        <v/>
      </c>
      <c r="H61" t="str">
        <f t="shared" si="2"/>
        <v/>
      </c>
      <c r="I61" t="str">
        <f>IF(P61="","",'SEB Sheet'!F$12)</f>
        <v/>
      </c>
      <c r="J61" t="str">
        <f t="shared" si="3"/>
        <v/>
      </c>
      <c r="K61" s="87" t="str">
        <f>IF(P61="","",'SEB Sheet'!$F$11)</f>
        <v/>
      </c>
      <c r="L61" t="str">
        <f t="shared" si="4"/>
        <v/>
      </c>
      <c r="M61" t="str">
        <f>IF(P61="","",'SEB Sheet'!$F$10)</f>
        <v/>
      </c>
      <c r="N61" t="str">
        <f t="shared" si="5"/>
        <v/>
      </c>
      <c r="P61" t="str">
        <f>'PSS Sheet'!AL65</f>
        <v/>
      </c>
      <c r="Q61" t="str">
        <f>IF(P61="","",(VLOOKUP(P61,NSX!$B$4:$E$63,2,FALSE)))</f>
        <v/>
      </c>
      <c r="R61" t="str">
        <f>IF(P61="","",(VLOOKUP(P61,NSX!$B$4:$E$63,3,FALSE)))</f>
        <v/>
      </c>
      <c r="S61" t="str">
        <f>IF(P61="","",(VLOOKUP(P61,NSX!$B$4:$E$63,4,FALSE)))</f>
        <v/>
      </c>
      <c r="T61" t="str">
        <f t="shared" si="6"/>
        <v/>
      </c>
    </row>
    <row r="62" spans="1:20" x14ac:dyDescent="0.25">
      <c r="A62" t="str">
        <f t="shared" si="0"/>
        <v/>
      </c>
      <c r="B62" t="str">
        <f t="shared" si="1"/>
        <v/>
      </c>
      <c r="C62" t="str">
        <f>IF(P62="","",'PSS Sheet'!AK66)</f>
        <v/>
      </c>
      <c r="D62" t="str">
        <f>IF(P62="","",'PSS Sheet'!AI66)</f>
        <v/>
      </c>
      <c r="E62" t="str">
        <f>IF(P62="","",'PSS Sheet'!AJ66)</f>
        <v/>
      </c>
      <c r="H62" t="str">
        <f t="shared" si="2"/>
        <v/>
      </c>
      <c r="I62" t="str">
        <f>IF(P62="","",'SEB Sheet'!F$12)</f>
        <v/>
      </c>
      <c r="J62" t="str">
        <f t="shared" si="3"/>
        <v/>
      </c>
      <c r="K62" s="87" t="str">
        <f>IF(P62="","",'SEB Sheet'!$F$11)</f>
        <v/>
      </c>
      <c r="L62" t="str">
        <f t="shared" si="4"/>
        <v/>
      </c>
      <c r="M62" t="str">
        <f>IF(P62="","",'SEB Sheet'!$F$10)</f>
        <v/>
      </c>
      <c r="N62" t="str">
        <f t="shared" si="5"/>
        <v/>
      </c>
      <c r="P62" t="str">
        <f>'PSS Sheet'!AL66</f>
        <v/>
      </c>
      <c r="Q62" t="str">
        <f>IF(P62="","",(VLOOKUP(P62,NSX!$B$4:$E$63,2,FALSE)))</f>
        <v/>
      </c>
      <c r="R62" t="str">
        <f>IF(P62="","",(VLOOKUP(P62,NSX!$B$4:$E$63,3,FALSE)))</f>
        <v/>
      </c>
      <c r="S62" t="str">
        <f>IF(P62="","",(VLOOKUP(P62,NSX!$B$4:$E$63,4,FALSE)))</f>
        <v/>
      </c>
      <c r="T62" t="str">
        <f t="shared" si="6"/>
        <v/>
      </c>
    </row>
    <row r="63" spans="1:20" x14ac:dyDescent="0.25">
      <c r="A63" t="str">
        <f t="shared" si="0"/>
        <v/>
      </c>
      <c r="B63" t="str">
        <f t="shared" si="1"/>
        <v/>
      </c>
      <c r="C63" t="str">
        <f>IF(P63="","",'PSS Sheet'!AK67)</f>
        <v/>
      </c>
      <c r="D63" t="str">
        <f>IF(P63="","",'PSS Sheet'!AI67)</f>
        <v/>
      </c>
      <c r="E63" t="str">
        <f>IF(P63="","",'PSS Sheet'!AJ67)</f>
        <v/>
      </c>
      <c r="H63" t="str">
        <f t="shared" si="2"/>
        <v/>
      </c>
      <c r="I63" t="str">
        <f>IF(P63="","",'SEB Sheet'!F$12)</f>
        <v/>
      </c>
      <c r="J63" t="str">
        <f t="shared" si="3"/>
        <v/>
      </c>
      <c r="K63" s="87" t="str">
        <f>IF(P63="","",'SEB Sheet'!$F$11)</f>
        <v/>
      </c>
      <c r="L63" t="str">
        <f t="shared" si="4"/>
        <v/>
      </c>
      <c r="M63" t="str">
        <f>IF(P63="","",'SEB Sheet'!$F$10)</f>
        <v/>
      </c>
      <c r="N63" t="str">
        <f t="shared" si="5"/>
        <v/>
      </c>
      <c r="P63" t="str">
        <f>'PSS Sheet'!AL67</f>
        <v/>
      </c>
      <c r="Q63" t="str">
        <f>IF(P63="","",(VLOOKUP(P63,NSX!$B$4:$E$63,2,FALSE)))</f>
        <v/>
      </c>
      <c r="R63" t="str">
        <f>IF(P63="","",(VLOOKUP(P63,NSX!$B$4:$E$63,3,FALSE)))</f>
        <v/>
      </c>
      <c r="S63" t="str">
        <f>IF(P63="","",(VLOOKUP(P63,NSX!$B$4:$E$63,4,FALSE)))</f>
        <v/>
      </c>
      <c r="T63" t="str">
        <f t="shared" si="6"/>
        <v/>
      </c>
    </row>
    <row r="64" spans="1:20" x14ac:dyDescent="0.25">
      <c r="A64" t="str">
        <f t="shared" si="0"/>
        <v/>
      </c>
      <c r="B64" t="str">
        <f t="shared" si="1"/>
        <v/>
      </c>
      <c r="C64" t="str">
        <f>IF(P64="","",'PSS Sheet'!AK68)</f>
        <v/>
      </c>
      <c r="D64" t="str">
        <f>IF(P64="","",'PSS Sheet'!AI68)</f>
        <v/>
      </c>
      <c r="E64" t="str">
        <f>IF(P64="","",'PSS Sheet'!AJ68)</f>
        <v/>
      </c>
      <c r="H64" t="str">
        <f t="shared" si="2"/>
        <v/>
      </c>
      <c r="I64" t="str">
        <f>IF(P64="","",'SEB Sheet'!F$12)</f>
        <v/>
      </c>
      <c r="J64" t="str">
        <f t="shared" si="3"/>
        <v/>
      </c>
      <c r="K64" s="87" t="str">
        <f>IF(P64="","",'SEB Sheet'!$F$11)</f>
        <v/>
      </c>
      <c r="L64" t="str">
        <f t="shared" si="4"/>
        <v/>
      </c>
      <c r="M64" t="str">
        <f>IF(P64="","",'SEB Sheet'!$F$10)</f>
        <v/>
      </c>
      <c r="N64" t="str">
        <f t="shared" si="5"/>
        <v/>
      </c>
      <c r="P64" t="str">
        <f>'PSS Sheet'!AL68</f>
        <v/>
      </c>
      <c r="Q64" t="str">
        <f>IF(P64="","",(VLOOKUP(P64,NSX!$B$4:$E$63,2,FALSE)))</f>
        <v/>
      </c>
      <c r="R64" t="str">
        <f>IF(P64="","",(VLOOKUP(P64,NSX!$B$4:$E$63,3,FALSE)))</f>
        <v/>
      </c>
      <c r="S64" t="str">
        <f>IF(P64="","",(VLOOKUP(P64,NSX!$B$4:$E$63,4,FALSE)))</f>
        <v/>
      </c>
      <c r="T64" t="str">
        <f t="shared" si="6"/>
        <v/>
      </c>
    </row>
    <row r="65" spans="1:20" x14ac:dyDescent="0.25">
      <c r="A65" t="str">
        <f t="shared" si="0"/>
        <v/>
      </c>
      <c r="B65" t="str">
        <f t="shared" si="1"/>
        <v/>
      </c>
      <c r="C65" t="str">
        <f>IF(P65="","",'PSS Sheet'!AK69)</f>
        <v/>
      </c>
      <c r="D65" t="str">
        <f>IF(P65="","",'PSS Sheet'!AI69)</f>
        <v/>
      </c>
      <c r="E65" t="str">
        <f>IF(P65="","",'PSS Sheet'!AJ69)</f>
        <v/>
      </c>
      <c r="H65" t="str">
        <f t="shared" si="2"/>
        <v/>
      </c>
      <c r="I65" t="str">
        <f>IF(P65="","",'SEB Sheet'!F$12)</f>
        <v/>
      </c>
      <c r="J65" t="str">
        <f t="shared" si="3"/>
        <v/>
      </c>
      <c r="K65" s="87" t="str">
        <f>IF(P65="","",'SEB Sheet'!$F$11)</f>
        <v/>
      </c>
      <c r="L65" t="str">
        <f t="shared" si="4"/>
        <v/>
      </c>
      <c r="M65" t="str">
        <f>IF(P65="","",'SEB Sheet'!$F$10)</f>
        <v/>
      </c>
      <c r="N65" t="str">
        <f t="shared" si="5"/>
        <v/>
      </c>
      <c r="P65" t="str">
        <f>'PSS Sheet'!AL69</f>
        <v/>
      </c>
      <c r="Q65" t="str">
        <f>IF(P65="","",(VLOOKUP(P65,NSX!$B$4:$E$63,2,FALSE)))</f>
        <v/>
      </c>
      <c r="R65" t="str">
        <f>IF(P65="","",(VLOOKUP(P65,NSX!$B$4:$E$63,3,FALSE)))</f>
        <v/>
      </c>
      <c r="S65" t="str">
        <f>IF(P65="","",(VLOOKUP(P65,NSX!$B$4:$E$63,4,FALSE)))</f>
        <v/>
      </c>
      <c r="T65" t="str">
        <f t="shared" si="6"/>
        <v/>
      </c>
    </row>
    <row r="66" spans="1:20" x14ac:dyDescent="0.25">
      <c r="A66" t="str">
        <f t="shared" si="0"/>
        <v/>
      </c>
      <c r="B66" t="str">
        <f t="shared" si="1"/>
        <v/>
      </c>
      <c r="C66" t="str">
        <f>IF(P66="","",'PSS Sheet'!AK70)</f>
        <v/>
      </c>
      <c r="D66" t="str">
        <f>IF(P66="","",'PSS Sheet'!AI70)</f>
        <v/>
      </c>
      <c r="E66" t="str">
        <f>IF(P66="","",'PSS Sheet'!AJ70)</f>
        <v/>
      </c>
      <c r="H66" t="str">
        <f t="shared" si="2"/>
        <v/>
      </c>
      <c r="I66" t="str">
        <f>IF(P66="","",'SEB Sheet'!F$12)</f>
        <v/>
      </c>
      <c r="J66" t="str">
        <f t="shared" si="3"/>
        <v/>
      </c>
      <c r="K66" s="87" t="str">
        <f>IF(P66="","",'SEB Sheet'!$F$11)</f>
        <v/>
      </c>
      <c r="L66" t="str">
        <f t="shared" si="4"/>
        <v/>
      </c>
      <c r="M66" t="str">
        <f>IF(P66="","",'SEB Sheet'!$F$10)</f>
        <v/>
      </c>
      <c r="N66" t="str">
        <f t="shared" si="5"/>
        <v/>
      </c>
      <c r="P66" t="str">
        <f>'PSS Sheet'!AL70</f>
        <v/>
      </c>
      <c r="Q66" t="str">
        <f>IF(P66="","",(VLOOKUP(P66,NSX!$B$4:$E$63,2,FALSE)))</f>
        <v/>
      </c>
      <c r="R66" t="str">
        <f>IF(P66="","",(VLOOKUP(P66,NSX!$B$4:$E$63,3,FALSE)))</f>
        <v/>
      </c>
      <c r="S66" t="str">
        <f>IF(P66="","",(VLOOKUP(P66,NSX!$B$4:$E$63,4,FALSE)))</f>
        <v/>
      </c>
      <c r="T66" t="str">
        <f t="shared" si="6"/>
        <v/>
      </c>
    </row>
    <row r="67" spans="1:20" x14ac:dyDescent="0.25">
      <c r="A67" t="str">
        <f t="shared" si="0"/>
        <v/>
      </c>
      <c r="B67" t="str">
        <f t="shared" si="1"/>
        <v/>
      </c>
      <c r="C67" t="str">
        <f>IF(P67="","",'PSS Sheet'!AK71)</f>
        <v/>
      </c>
      <c r="D67" t="str">
        <f>IF(P67="","",'PSS Sheet'!AI71)</f>
        <v/>
      </c>
      <c r="E67" t="str">
        <f>IF(P67="","",'PSS Sheet'!AJ71)</f>
        <v/>
      </c>
      <c r="H67" t="str">
        <f t="shared" si="2"/>
        <v/>
      </c>
      <c r="I67" t="str">
        <f>IF(P67="","",'SEB Sheet'!F$12)</f>
        <v/>
      </c>
      <c r="J67" t="str">
        <f t="shared" si="3"/>
        <v/>
      </c>
      <c r="K67" s="87" t="str">
        <f>IF(P67="","",'SEB Sheet'!$F$11)</f>
        <v/>
      </c>
      <c r="L67" t="str">
        <f t="shared" si="4"/>
        <v/>
      </c>
      <c r="M67" t="str">
        <f>IF(P67="","",'SEB Sheet'!$F$10)</f>
        <v/>
      </c>
      <c r="N67" t="str">
        <f t="shared" si="5"/>
        <v/>
      </c>
      <c r="P67" t="str">
        <f>'PSS Sheet'!AL71</f>
        <v/>
      </c>
      <c r="Q67" t="str">
        <f>IF(P67="","",(VLOOKUP(P67,NSX!$B$4:$E$63,2,FALSE)))</f>
        <v/>
      </c>
      <c r="R67" t="str">
        <f>IF(P67="","",(VLOOKUP(P67,NSX!$B$4:$E$63,3,FALSE)))</f>
        <v/>
      </c>
      <c r="S67" t="str">
        <f>IF(P67="","",(VLOOKUP(P67,NSX!$B$4:$E$63,4,FALSE)))</f>
        <v/>
      </c>
      <c r="T67" t="str">
        <f t="shared" si="6"/>
        <v/>
      </c>
    </row>
    <row r="68" spans="1:20" x14ac:dyDescent="0.25">
      <c r="A68" t="str">
        <f t="shared" ref="A68:A131" si="7">IF(P68="","","approved")</f>
        <v/>
      </c>
      <c r="B68" t="str">
        <f t="shared" ref="B68:B131" si="8">IF(P68="","","823")</f>
        <v/>
      </c>
      <c r="C68" t="str">
        <f>IF(P68="","",'PSS Sheet'!AK72)</f>
        <v/>
      </c>
      <c r="D68" t="str">
        <f>IF(P68="","",'PSS Sheet'!AI72)</f>
        <v/>
      </c>
      <c r="E68" t="str">
        <f>IF(P68="","",'PSS Sheet'!AJ72)</f>
        <v/>
      </c>
      <c r="H68" t="str">
        <f t="shared" ref="H68:H131" si="9">IF(P68="","","GPS")</f>
        <v/>
      </c>
      <c r="I68" t="str">
        <f>IF(P68="","",'SEB Sheet'!F$12)</f>
        <v/>
      </c>
      <c r="J68" t="str">
        <f t="shared" ref="J68:J131" si="10">IF(P68="","","5-50m")</f>
        <v/>
      </c>
      <c r="K68" s="87" t="str">
        <f>IF(P68="","",'SEB Sheet'!$F$11)</f>
        <v/>
      </c>
      <c r="L68" t="str">
        <f t="shared" ref="L68:L131" si="11">IF(P68="","","D")</f>
        <v/>
      </c>
      <c r="M68" t="str">
        <f>IF(P68="","",'SEB Sheet'!$F$10)</f>
        <v/>
      </c>
      <c r="N68" t="str">
        <f t="shared" ref="N68:N131" si="12">IF(P68="","","P")</f>
        <v/>
      </c>
      <c r="P68" t="str">
        <f>'PSS Sheet'!AL72</f>
        <v/>
      </c>
      <c r="Q68" t="str">
        <f>IF(P68="","",(VLOOKUP(P68,NSX!$B$4:$E$63,2,FALSE)))</f>
        <v/>
      </c>
      <c r="R68" t="str">
        <f>IF(P68="","",(VLOOKUP(P68,NSX!$B$4:$E$63,3,FALSE)))</f>
        <v/>
      </c>
      <c r="S68" t="str">
        <f>IF(P68="","",(VLOOKUP(P68,NSX!$B$4:$E$63,4,FALSE)))</f>
        <v/>
      </c>
      <c r="T68" t="str">
        <f t="shared" ref="T68:T131" si="13">IF(P68="","","1")</f>
        <v/>
      </c>
    </row>
    <row r="69" spans="1:20" x14ac:dyDescent="0.25">
      <c r="A69" t="str">
        <f t="shared" si="7"/>
        <v/>
      </c>
      <c r="B69" t="str">
        <f t="shared" si="8"/>
        <v/>
      </c>
      <c r="C69" t="str">
        <f>IF(P69="","",'PSS Sheet'!AK73)</f>
        <v/>
      </c>
      <c r="D69" t="str">
        <f>IF(P69="","",'PSS Sheet'!AI73)</f>
        <v/>
      </c>
      <c r="E69" t="str">
        <f>IF(P69="","",'PSS Sheet'!AJ73)</f>
        <v/>
      </c>
      <c r="H69" t="str">
        <f t="shared" si="9"/>
        <v/>
      </c>
      <c r="I69" t="str">
        <f>IF(P69="","",'SEB Sheet'!F$12)</f>
        <v/>
      </c>
      <c r="J69" t="str">
        <f t="shared" si="10"/>
        <v/>
      </c>
      <c r="K69" s="87" t="str">
        <f>IF(P69="","",'SEB Sheet'!$F$11)</f>
        <v/>
      </c>
      <c r="L69" t="str">
        <f t="shared" si="11"/>
        <v/>
      </c>
      <c r="M69" t="str">
        <f>IF(P69="","",'SEB Sheet'!$F$10)</f>
        <v/>
      </c>
      <c r="N69" t="str">
        <f t="shared" si="12"/>
        <v/>
      </c>
      <c r="P69" t="str">
        <f>'PSS Sheet'!AL73</f>
        <v/>
      </c>
      <c r="Q69" t="str">
        <f>IF(P69="","",(VLOOKUP(P69,NSX!$B$4:$E$63,2,FALSE)))</f>
        <v/>
      </c>
      <c r="R69" t="str">
        <f>IF(P69="","",(VLOOKUP(P69,NSX!$B$4:$E$63,3,FALSE)))</f>
        <v/>
      </c>
      <c r="S69" t="str">
        <f>IF(P69="","",(VLOOKUP(P69,NSX!$B$4:$E$63,4,FALSE)))</f>
        <v/>
      </c>
      <c r="T69" t="str">
        <f t="shared" si="13"/>
        <v/>
      </c>
    </row>
    <row r="70" spans="1:20" x14ac:dyDescent="0.25">
      <c r="A70" t="str">
        <f t="shared" si="7"/>
        <v/>
      </c>
      <c r="B70" t="str">
        <f t="shared" si="8"/>
        <v/>
      </c>
      <c r="C70" t="str">
        <f>IF(P70="","",'PSS Sheet'!AK74)</f>
        <v/>
      </c>
      <c r="D70" t="str">
        <f>IF(P70="","",'PSS Sheet'!AI74)</f>
        <v/>
      </c>
      <c r="E70" t="str">
        <f>IF(P70="","",'PSS Sheet'!AJ74)</f>
        <v/>
      </c>
      <c r="H70" t="str">
        <f t="shared" si="9"/>
        <v/>
      </c>
      <c r="I70" t="str">
        <f>IF(P70="","",'SEB Sheet'!F$12)</f>
        <v/>
      </c>
      <c r="J70" t="str">
        <f t="shared" si="10"/>
        <v/>
      </c>
      <c r="K70" s="87" t="str">
        <f>IF(P70="","",'SEB Sheet'!$F$11)</f>
        <v/>
      </c>
      <c r="L70" t="str">
        <f t="shared" si="11"/>
        <v/>
      </c>
      <c r="M70" t="str">
        <f>IF(P70="","",'SEB Sheet'!$F$10)</f>
        <v/>
      </c>
      <c r="N70" t="str">
        <f t="shared" si="12"/>
        <v/>
      </c>
      <c r="P70" t="str">
        <f>'PSS Sheet'!AL74</f>
        <v/>
      </c>
      <c r="Q70" t="str">
        <f>IF(P70="","",(VLOOKUP(P70,NSX!$B$4:$E$63,2,FALSE)))</f>
        <v/>
      </c>
      <c r="R70" t="str">
        <f>IF(P70="","",(VLOOKUP(P70,NSX!$B$4:$E$63,3,FALSE)))</f>
        <v/>
      </c>
      <c r="S70" t="str">
        <f>IF(P70="","",(VLOOKUP(P70,NSX!$B$4:$E$63,4,FALSE)))</f>
        <v/>
      </c>
      <c r="T70" t="str">
        <f t="shared" si="13"/>
        <v/>
      </c>
    </row>
    <row r="71" spans="1:20" x14ac:dyDescent="0.25">
      <c r="A71" t="str">
        <f t="shared" si="7"/>
        <v/>
      </c>
      <c r="B71" t="str">
        <f t="shared" si="8"/>
        <v/>
      </c>
      <c r="C71" t="str">
        <f>IF(P71="","",'PSS Sheet'!AK75)</f>
        <v/>
      </c>
      <c r="D71" t="str">
        <f>IF(P71="","",'PSS Sheet'!AI75)</f>
        <v/>
      </c>
      <c r="E71" t="str">
        <f>IF(P71="","",'PSS Sheet'!AJ75)</f>
        <v/>
      </c>
      <c r="H71" t="str">
        <f t="shared" si="9"/>
        <v/>
      </c>
      <c r="I71" t="str">
        <f>IF(P71="","",'SEB Sheet'!F$12)</f>
        <v/>
      </c>
      <c r="J71" t="str">
        <f t="shared" si="10"/>
        <v/>
      </c>
      <c r="K71" s="87" t="str">
        <f>IF(P71="","",'SEB Sheet'!$F$11)</f>
        <v/>
      </c>
      <c r="L71" t="str">
        <f t="shared" si="11"/>
        <v/>
      </c>
      <c r="M71" t="str">
        <f>IF(P71="","",'SEB Sheet'!$F$10)</f>
        <v/>
      </c>
      <c r="N71" t="str">
        <f t="shared" si="12"/>
        <v/>
      </c>
      <c r="P71" t="str">
        <f>'PSS Sheet'!AL75</f>
        <v/>
      </c>
      <c r="Q71" t="str">
        <f>IF(P71="","",(VLOOKUP(P71,NSX!$B$4:$E$63,2,FALSE)))</f>
        <v/>
      </c>
      <c r="R71" t="str">
        <f>IF(P71="","",(VLOOKUP(P71,NSX!$B$4:$E$63,3,FALSE)))</f>
        <v/>
      </c>
      <c r="S71" t="str">
        <f>IF(P71="","",(VLOOKUP(P71,NSX!$B$4:$E$63,4,FALSE)))</f>
        <v/>
      </c>
      <c r="T71" t="str">
        <f t="shared" si="13"/>
        <v/>
      </c>
    </row>
    <row r="72" spans="1:20" x14ac:dyDescent="0.25">
      <c r="A72" t="str">
        <f t="shared" si="7"/>
        <v/>
      </c>
      <c r="B72" t="str">
        <f t="shared" si="8"/>
        <v/>
      </c>
      <c r="C72" t="str">
        <f>IF(P72="","",'PSS Sheet'!AK76)</f>
        <v/>
      </c>
      <c r="D72" t="str">
        <f>IF(P72="","",'PSS Sheet'!AI76)</f>
        <v/>
      </c>
      <c r="E72" t="str">
        <f>IF(P72="","",'PSS Sheet'!AJ76)</f>
        <v/>
      </c>
      <c r="H72" t="str">
        <f t="shared" si="9"/>
        <v/>
      </c>
      <c r="I72" t="str">
        <f>IF(P72="","",'SEB Sheet'!F$12)</f>
        <v/>
      </c>
      <c r="J72" t="str">
        <f t="shared" si="10"/>
        <v/>
      </c>
      <c r="K72" s="87" t="str">
        <f>IF(P72="","",'SEB Sheet'!$F$11)</f>
        <v/>
      </c>
      <c r="L72" t="str">
        <f t="shared" si="11"/>
        <v/>
      </c>
      <c r="M72" t="str">
        <f>IF(P72="","",'SEB Sheet'!$F$10)</f>
        <v/>
      </c>
      <c r="N72" t="str">
        <f t="shared" si="12"/>
        <v/>
      </c>
      <c r="P72" t="str">
        <f>'PSS Sheet'!AL76</f>
        <v/>
      </c>
      <c r="Q72" t="str">
        <f>IF(P72="","",(VLOOKUP(P72,NSX!$B$4:$E$63,2,FALSE)))</f>
        <v/>
      </c>
      <c r="R72" t="str">
        <f>IF(P72="","",(VLOOKUP(P72,NSX!$B$4:$E$63,3,FALSE)))</f>
        <v/>
      </c>
      <c r="S72" t="str">
        <f>IF(P72="","",(VLOOKUP(P72,NSX!$B$4:$E$63,4,FALSE)))</f>
        <v/>
      </c>
      <c r="T72" t="str">
        <f t="shared" si="13"/>
        <v/>
      </c>
    </row>
    <row r="73" spans="1:20" x14ac:dyDescent="0.25">
      <c r="A73" t="str">
        <f t="shared" si="7"/>
        <v/>
      </c>
      <c r="B73" t="str">
        <f t="shared" si="8"/>
        <v/>
      </c>
      <c r="C73" t="str">
        <f>IF(P73="","",'PSS Sheet'!AK77)</f>
        <v/>
      </c>
      <c r="D73" t="str">
        <f>IF(P73="","",'PSS Sheet'!AI77)</f>
        <v/>
      </c>
      <c r="E73" t="str">
        <f>IF(P73="","",'PSS Sheet'!AJ77)</f>
        <v/>
      </c>
      <c r="H73" t="str">
        <f t="shared" si="9"/>
        <v/>
      </c>
      <c r="I73" t="str">
        <f>IF(P73="","",'SEB Sheet'!F$12)</f>
        <v/>
      </c>
      <c r="J73" t="str">
        <f t="shared" si="10"/>
        <v/>
      </c>
      <c r="K73" s="87" t="str">
        <f>IF(P73="","",'SEB Sheet'!$F$11)</f>
        <v/>
      </c>
      <c r="L73" t="str">
        <f t="shared" si="11"/>
        <v/>
      </c>
      <c r="M73" t="str">
        <f>IF(P73="","",'SEB Sheet'!$F$10)</f>
        <v/>
      </c>
      <c r="N73" t="str">
        <f t="shared" si="12"/>
        <v/>
      </c>
      <c r="P73" t="str">
        <f>'PSS Sheet'!AL77</f>
        <v/>
      </c>
      <c r="Q73" t="str">
        <f>IF(P73="","",(VLOOKUP(P73,NSX!$B$4:$E$63,2,FALSE)))</f>
        <v/>
      </c>
      <c r="R73" t="str">
        <f>IF(P73="","",(VLOOKUP(P73,NSX!$B$4:$E$63,3,FALSE)))</f>
        <v/>
      </c>
      <c r="S73" t="str">
        <f>IF(P73="","",(VLOOKUP(P73,NSX!$B$4:$E$63,4,FALSE)))</f>
        <v/>
      </c>
      <c r="T73" t="str">
        <f t="shared" si="13"/>
        <v/>
      </c>
    </row>
    <row r="74" spans="1:20" x14ac:dyDescent="0.25">
      <c r="A74" t="str">
        <f t="shared" si="7"/>
        <v/>
      </c>
      <c r="B74" t="str">
        <f t="shared" si="8"/>
        <v/>
      </c>
      <c r="C74" t="str">
        <f>IF(P74="","",'PSS Sheet'!AK78)</f>
        <v/>
      </c>
      <c r="D74" t="str">
        <f>IF(P74="","",'PSS Sheet'!AI78)</f>
        <v/>
      </c>
      <c r="E74" t="str">
        <f>IF(P74="","",'PSS Sheet'!AJ78)</f>
        <v/>
      </c>
      <c r="H74" t="str">
        <f t="shared" si="9"/>
        <v/>
      </c>
      <c r="I74" t="str">
        <f>IF(P74="","",'SEB Sheet'!F$12)</f>
        <v/>
      </c>
      <c r="J74" t="str">
        <f t="shared" si="10"/>
        <v/>
      </c>
      <c r="K74" s="87" t="str">
        <f>IF(P74="","",'SEB Sheet'!$F$11)</f>
        <v/>
      </c>
      <c r="L74" t="str">
        <f t="shared" si="11"/>
        <v/>
      </c>
      <c r="M74" t="str">
        <f>IF(P74="","",'SEB Sheet'!$F$10)</f>
        <v/>
      </c>
      <c r="N74" t="str">
        <f t="shared" si="12"/>
        <v/>
      </c>
      <c r="P74" t="str">
        <f>'PSS Sheet'!AL78</f>
        <v/>
      </c>
      <c r="Q74" t="str">
        <f>IF(P74="","",(VLOOKUP(P74,NSX!$B$4:$E$63,2,FALSE)))</f>
        <v/>
      </c>
      <c r="R74" t="str">
        <f>IF(P74="","",(VLOOKUP(P74,NSX!$B$4:$E$63,3,FALSE)))</f>
        <v/>
      </c>
      <c r="S74" t="str">
        <f>IF(P74="","",(VLOOKUP(P74,NSX!$B$4:$E$63,4,FALSE)))</f>
        <v/>
      </c>
      <c r="T74" t="str">
        <f t="shared" si="13"/>
        <v/>
      </c>
    </row>
    <row r="75" spans="1:20" x14ac:dyDescent="0.25">
      <c r="A75" t="str">
        <f t="shared" si="7"/>
        <v/>
      </c>
      <c r="B75" t="str">
        <f t="shared" si="8"/>
        <v/>
      </c>
      <c r="C75" t="str">
        <f>IF(P75="","",'PSS Sheet'!AK79)</f>
        <v/>
      </c>
      <c r="D75" t="str">
        <f>IF(P75="","",'PSS Sheet'!AI79)</f>
        <v/>
      </c>
      <c r="E75" t="str">
        <f>IF(P75="","",'PSS Sheet'!AJ79)</f>
        <v/>
      </c>
      <c r="H75" t="str">
        <f t="shared" si="9"/>
        <v/>
      </c>
      <c r="I75" t="str">
        <f>IF(P75="","",'SEB Sheet'!F$12)</f>
        <v/>
      </c>
      <c r="J75" t="str">
        <f t="shared" si="10"/>
        <v/>
      </c>
      <c r="K75" s="87" t="str">
        <f>IF(P75="","",'SEB Sheet'!$F$11)</f>
        <v/>
      </c>
      <c r="L75" t="str">
        <f t="shared" si="11"/>
        <v/>
      </c>
      <c r="M75" t="str">
        <f>IF(P75="","",'SEB Sheet'!$F$10)</f>
        <v/>
      </c>
      <c r="N75" t="str">
        <f t="shared" si="12"/>
        <v/>
      </c>
      <c r="P75" t="str">
        <f>'PSS Sheet'!AL79</f>
        <v/>
      </c>
      <c r="Q75" t="str">
        <f>IF(P75="","",(VLOOKUP(P75,NSX!$B$4:$E$63,2,FALSE)))</f>
        <v/>
      </c>
      <c r="R75" t="str">
        <f>IF(P75="","",(VLOOKUP(P75,NSX!$B$4:$E$63,3,FALSE)))</f>
        <v/>
      </c>
      <c r="S75" t="str">
        <f>IF(P75="","",(VLOOKUP(P75,NSX!$B$4:$E$63,4,FALSE)))</f>
        <v/>
      </c>
      <c r="T75" t="str">
        <f t="shared" si="13"/>
        <v/>
      </c>
    </row>
    <row r="76" spans="1:20" x14ac:dyDescent="0.25">
      <c r="A76" t="str">
        <f t="shared" si="7"/>
        <v/>
      </c>
      <c r="B76" t="str">
        <f t="shared" si="8"/>
        <v/>
      </c>
      <c r="C76" t="str">
        <f>IF(P76="","",'PSS Sheet'!AK80)</f>
        <v/>
      </c>
      <c r="D76" t="str">
        <f>IF(P76="","",'PSS Sheet'!AI80)</f>
        <v/>
      </c>
      <c r="E76" t="str">
        <f>IF(P76="","",'PSS Sheet'!AJ80)</f>
        <v/>
      </c>
      <c r="H76" t="str">
        <f t="shared" si="9"/>
        <v/>
      </c>
      <c r="I76" t="str">
        <f>IF(P76="","",'SEB Sheet'!F$12)</f>
        <v/>
      </c>
      <c r="J76" t="str">
        <f t="shared" si="10"/>
        <v/>
      </c>
      <c r="K76" s="87" t="str">
        <f>IF(P76="","",'SEB Sheet'!$F$11)</f>
        <v/>
      </c>
      <c r="L76" t="str">
        <f t="shared" si="11"/>
        <v/>
      </c>
      <c r="M76" t="str">
        <f>IF(P76="","",'SEB Sheet'!$F$10)</f>
        <v/>
      </c>
      <c r="N76" t="str">
        <f t="shared" si="12"/>
        <v/>
      </c>
      <c r="P76" t="str">
        <f>'PSS Sheet'!AL80</f>
        <v/>
      </c>
      <c r="Q76" t="str">
        <f>IF(P76="","",(VLOOKUP(P76,NSX!$B$4:$E$63,2,FALSE)))</f>
        <v/>
      </c>
      <c r="R76" t="str">
        <f>IF(P76="","",(VLOOKUP(P76,NSX!$B$4:$E$63,3,FALSE)))</f>
        <v/>
      </c>
      <c r="S76" t="str">
        <f>IF(P76="","",(VLOOKUP(P76,NSX!$B$4:$E$63,4,FALSE)))</f>
        <v/>
      </c>
      <c r="T76" t="str">
        <f t="shared" si="13"/>
        <v/>
      </c>
    </row>
    <row r="77" spans="1:20" x14ac:dyDescent="0.25">
      <c r="A77" t="str">
        <f t="shared" si="7"/>
        <v/>
      </c>
      <c r="B77" t="str">
        <f t="shared" si="8"/>
        <v/>
      </c>
      <c r="C77" t="str">
        <f>IF(P77="","",'PSS Sheet'!AK81)</f>
        <v/>
      </c>
      <c r="D77" t="str">
        <f>IF(P77="","",'PSS Sheet'!AI81)</f>
        <v/>
      </c>
      <c r="E77" t="str">
        <f>IF(P77="","",'PSS Sheet'!AJ81)</f>
        <v/>
      </c>
      <c r="H77" t="str">
        <f t="shared" si="9"/>
        <v/>
      </c>
      <c r="I77" t="str">
        <f>IF(P77="","",'SEB Sheet'!F$12)</f>
        <v/>
      </c>
      <c r="J77" t="str">
        <f t="shared" si="10"/>
        <v/>
      </c>
      <c r="K77" s="87" t="str">
        <f>IF(P77="","",'SEB Sheet'!$F$11)</f>
        <v/>
      </c>
      <c r="L77" t="str">
        <f t="shared" si="11"/>
        <v/>
      </c>
      <c r="M77" t="str">
        <f>IF(P77="","",'SEB Sheet'!$F$10)</f>
        <v/>
      </c>
      <c r="N77" t="str">
        <f t="shared" si="12"/>
        <v/>
      </c>
      <c r="P77" t="str">
        <f>'PSS Sheet'!AL81</f>
        <v/>
      </c>
      <c r="Q77" t="str">
        <f>IF(P77="","",(VLOOKUP(P77,NSX!$B$4:$E$63,2,FALSE)))</f>
        <v/>
      </c>
      <c r="R77" t="str">
        <f>IF(P77="","",(VLOOKUP(P77,NSX!$B$4:$E$63,3,FALSE)))</f>
        <v/>
      </c>
      <c r="S77" t="str">
        <f>IF(P77="","",(VLOOKUP(P77,NSX!$B$4:$E$63,4,FALSE)))</f>
        <v/>
      </c>
      <c r="T77" t="str">
        <f t="shared" si="13"/>
        <v/>
      </c>
    </row>
    <row r="78" spans="1:20" x14ac:dyDescent="0.25">
      <c r="A78" t="str">
        <f t="shared" si="7"/>
        <v/>
      </c>
      <c r="B78" t="str">
        <f t="shared" si="8"/>
        <v/>
      </c>
      <c r="C78" t="str">
        <f>IF(P78="","",'PSS Sheet'!AK82)</f>
        <v/>
      </c>
      <c r="D78" t="str">
        <f>IF(P78="","",'PSS Sheet'!AI82)</f>
        <v/>
      </c>
      <c r="E78" t="str">
        <f>IF(P78="","",'PSS Sheet'!AJ82)</f>
        <v/>
      </c>
      <c r="H78" t="str">
        <f t="shared" si="9"/>
        <v/>
      </c>
      <c r="I78" t="str">
        <f>IF(P78="","",'SEB Sheet'!F$12)</f>
        <v/>
      </c>
      <c r="J78" t="str">
        <f t="shared" si="10"/>
        <v/>
      </c>
      <c r="K78" s="87" t="str">
        <f>IF(P78="","",'SEB Sheet'!$F$11)</f>
        <v/>
      </c>
      <c r="L78" t="str">
        <f t="shared" si="11"/>
        <v/>
      </c>
      <c r="M78" t="str">
        <f>IF(P78="","",'SEB Sheet'!$F$10)</f>
        <v/>
      </c>
      <c r="N78" t="str">
        <f t="shared" si="12"/>
        <v/>
      </c>
      <c r="P78" t="str">
        <f>'PSS Sheet'!AL82</f>
        <v/>
      </c>
      <c r="Q78" t="str">
        <f>IF(P78="","",(VLOOKUP(P78,NSX!$B$4:$E$63,2,FALSE)))</f>
        <v/>
      </c>
      <c r="R78" t="str">
        <f>IF(P78="","",(VLOOKUP(P78,NSX!$B$4:$E$63,3,FALSE)))</f>
        <v/>
      </c>
      <c r="S78" t="str">
        <f>IF(P78="","",(VLOOKUP(P78,NSX!$B$4:$E$63,4,FALSE)))</f>
        <v/>
      </c>
      <c r="T78" t="str">
        <f t="shared" si="13"/>
        <v/>
      </c>
    </row>
    <row r="79" spans="1:20" x14ac:dyDescent="0.25">
      <c r="A79" t="str">
        <f t="shared" si="7"/>
        <v/>
      </c>
      <c r="B79" t="str">
        <f t="shared" si="8"/>
        <v/>
      </c>
      <c r="C79" t="str">
        <f>IF(P79="","",'PSS Sheet'!AK83)</f>
        <v/>
      </c>
      <c r="D79" t="str">
        <f>IF(P79="","",'PSS Sheet'!AI83)</f>
        <v/>
      </c>
      <c r="E79" t="str">
        <f>IF(P79="","",'PSS Sheet'!AJ83)</f>
        <v/>
      </c>
      <c r="H79" t="str">
        <f t="shared" si="9"/>
        <v/>
      </c>
      <c r="I79" t="str">
        <f>IF(P79="","",'SEB Sheet'!F$12)</f>
        <v/>
      </c>
      <c r="J79" t="str">
        <f t="shared" si="10"/>
        <v/>
      </c>
      <c r="K79" s="87" t="str">
        <f>IF(P79="","",'SEB Sheet'!$F$11)</f>
        <v/>
      </c>
      <c r="L79" t="str">
        <f t="shared" si="11"/>
        <v/>
      </c>
      <c r="M79" t="str">
        <f>IF(P79="","",'SEB Sheet'!$F$10)</f>
        <v/>
      </c>
      <c r="N79" t="str">
        <f t="shared" si="12"/>
        <v/>
      </c>
      <c r="P79" t="str">
        <f>'PSS Sheet'!AL83</f>
        <v/>
      </c>
      <c r="Q79" t="str">
        <f>IF(P79="","",(VLOOKUP(P79,NSX!$B$4:$E$63,2,FALSE)))</f>
        <v/>
      </c>
      <c r="R79" t="str">
        <f>IF(P79="","",(VLOOKUP(P79,NSX!$B$4:$E$63,3,FALSE)))</f>
        <v/>
      </c>
      <c r="S79" t="str">
        <f>IF(P79="","",(VLOOKUP(P79,NSX!$B$4:$E$63,4,FALSE)))</f>
        <v/>
      </c>
      <c r="T79" t="str">
        <f t="shared" si="13"/>
        <v/>
      </c>
    </row>
    <row r="80" spans="1:20" x14ac:dyDescent="0.25">
      <c r="A80" t="str">
        <f t="shared" si="7"/>
        <v/>
      </c>
      <c r="B80" t="str">
        <f t="shared" si="8"/>
        <v/>
      </c>
      <c r="C80" t="str">
        <f>IF(P80="","",'PSS Sheet'!AK84)</f>
        <v/>
      </c>
      <c r="D80" t="str">
        <f>IF(P80="","",'PSS Sheet'!AI84)</f>
        <v/>
      </c>
      <c r="E80" t="str">
        <f>IF(P80="","",'PSS Sheet'!AJ84)</f>
        <v/>
      </c>
      <c r="H80" t="str">
        <f t="shared" si="9"/>
        <v/>
      </c>
      <c r="I80" t="str">
        <f>IF(P80="","",'SEB Sheet'!F$12)</f>
        <v/>
      </c>
      <c r="J80" t="str">
        <f t="shared" si="10"/>
        <v/>
      </c>
      <c r="K80" s="87" t="str">
        <f>IF(P80="","",'SEB Sheet'!$F$11)</f>
        <v/>
      </c>
      <c r="L80" t="str">
        <f t="shared" si="11"/>
        <v/>
      </c>
      <c r="M80" t="str">
        <f>IF(P80="","",'SEB Sheet'!$F$10)</f>
        <v/>
      </c>
      <c r="N80" t="str">
        <f t="shared" si="12"/>
        <v/>
      </c>
      <c r="P80" t="str">
        <f>'PSS Sheet'!AL84</f>
        <v/>
      </c>
      <c r="Q80" t="str">
        <f>IF(P80="","",(VLOOKUP(P80,NSX!$B$4:$E$63,2,FALSE)))</f>
        <v/>
      </c>
      <c r="R80" t="str">
        <f>IF(P80="","",(VLOOKUP(P80,NSX!$B$4:$E$63,3,FALSE)))</f>
        <v/>
      </c>
      <c r="S80" t="str">
        <f>IF(P80="","",(VLOOKUP(P80,NSX!$B$4:$E$63,4,FALSE)))</f>
        <v/>
      </c>
      <c r="T80" t="str">
        <f t="shared" si="13"/>
        <v/>
      </c>
    </row>
    <row r="81" spans="1:20" x14ac:dyDescent="0.25">
      <c r="A81" t="str">
        <f t="shared" si="7"/>
        <v/>
      </c>
      <c r="B81" t="str">
        <f t="shared" si="8"/>
        <v/>
      </c>
      <c r="C81" t="str">
        <f>IF(P81="","",'PSS Sheet'!AK85)</f>
        <v/>
      </c>
      <c r="D81" t="str">
        <f>IF(P81="","",'PSS Sheet'!AI85)</f>
        <v/>
      </c>
      <c r="E81" t="str">
        <f>IF(P81="","",'PSS Sheet'!AJ85)</f>
        <v/>
      </c>
      <c r="H81" t="str">
        <f t="shared" si="9"/>
        <v/>
      </c>
      <c r="I81" t="str">
        <f>IF(P81="","",'SEB Sheet'!F$12)</f>
        <v/>
      </c>
      <c r="J81" t="str">
        <f t="shared" si="10"/>
        <v/>
      </c>
      <c r="K81" s="87" t="str">
        <f>IF(P81="","",'SEB Sheet'!$F$11)</f>
        <v/>
      </c>
      <c r="L81" t="str">
        <f t="shared" si="11"/>
        <v/>
      </c>
      <c r="M81" t="str">
        <f>IF(P81="","",'SEB Sheet'!$F$10)</f>
        <v/>
      </c>
      <c r="N81" t="str">
        <f t="shared" si="12"/>
        <v/>
      </c>
      <c r="P81" t="str">
        <f>'PSS Sheet'!AL85</f>
        <v/>
      </c>
      <c r="Q81" t="str">
        <f>IF(P81="","",(VLOOKUP(P81,NSX!$B$4:$E$63,2,FALSE)))</f>
        <v/>
      </c>
      <c r="R81" t="str">
        <f>IF(P81="","",(VLOOKUP(P81,NSX!$B$4:$E$63,3,FALSE)))</f>
        <v/>
      </c>
      <c r="S81" t="str">
        <f>IF(P81="","",(VLOOKUP(P81,NSX!$B$4:$E$63,4,FALSE)))</f>
        <v/>
      </c>
      <c r="T81" t="str">
        <f t="shared" si="13"/>
        <v/>
      </c>
    </row>
    <row r="82" spans="1:20" x14ac:dyDescent="0.25">
      <c r="A82" t="str">
        <f t="shared" si="7"/>
        <v/>
      </c>
      <c r="B82" t="str">
        <f t="shared" si="8"/>
        <v/>
      </c>
      <c r="C82" t="str">
        <f>IF(P82="","",'PSS Sheet'!AK86)</f>
        <v/>
      </c>
      <c r="D82" t="str">
        <f>IF(P82="","",'PSS Sheet'!AI86)</f>
        <v/>
      </c>
      <c r="E82" t="str">
        <f>IF(P82="","",'PSS Sheet'!AJ86)</f>
        <v/>
      </c>
      <c r="H82" t="str">
        <f t="shared" si="9"/>
        <v/>
      </c>
      <c r="I82" t="str">
        <f>IF(P82="","",'SEB Sheet'!F$12)</f>
        <v/>
      </c>
      <c r="J82" t="str">
        <f t="shared" si="10"/>
        <v/>
      </c>
      <c r="K82" s="87" t="str">
        <f>IF(P82="","",'SEB Sheet'!$F$11)</f>
        <v/>
      </c>
      <c r="L82" t="str">
        <f t="shared" si="11"/>
        <v/>
      </c>
      <c r="M82" t="str">
        <f>IF(P82="","",'SEB Sheet'!$F$10)</f>
        <v/>
      </c>
      <c r="N82" t="str">
        <f t="shared" si="12"/>
        <v/>
      </c>
      <c r="P82" t="str">
        <f>'PSS Sheet'!AL86</f>
        <v/>
      </c>
      <c r="Q82" t="str">
        <f>IF(P82="","",(VLOOKUP(P82,NSX!$B$4:$E$63,2,FALSE)))</f>
        <v/>
      </c>
      <c r="R82" t="str">
        <f>IF(P82="","",(VLOOKUP(P82,NSX!$B$4:$E$63,3,FALSE)))</f>
        <v/>
      </c>
      <c r="S82" t="str">
        <f>IF(P82="","",(VLOOKUP(P82,NSX!$B$4:$E$63,4,FALSE)))</f>
        <v/>
      </c>
      <c r="T82" t="str">
        <f t="shared" si="13"/>
        <v/>
      </c>
    </row>
    <row r="83" spans="1:20" x14ac:dyDescent="0.25">
      <c r="A83" t="str">
        <f t="shared" si="7"/>
        <v/>
      </c>
      <c r="B83" t="str">
        <f t="shared" si="8"/>
        <v/>
      </c>
      <c r="C83" t="str">
        <f>IF(P83="","",'PSS Sheet'!AK87)</f>
        <v/>
      </c>
      <c r="D83" t="str">
        <f>IF(P83="","",'PSS Sheet'!AI87)</f>
        <v/>
      </c>
      <c r="E83" t="str">
        <f>IF(P83="","",'PSS Sheet'!AJ87)</f>
        <v/>
      </c>
      <c r="H83" t="str">
        <f t="shared" si="9"/>
        <v/>
      </c>
      <c r="I83" t="str">
        <f>IF(P83="","",'SEB Sheet'!F$12)</f>
        <v/>
      </c>
      <c r="J83" t="str">
        <f t="shared" si="10"/>
        <v/>
      </c>
      <c r="K83" s="87" t="str">
        <f>IF(P83="","",'SEB Sheet'!$F$11)</f>
        <v/>
      </c>
      <c r="L83" t="str">
        <f t="shared" si="11"/>
        <v/>
      </c>
      <c r="M83" t="str">
        <f>IF(P83="","",'SEB Sheet'!$F$10)</f>
        <v/>
      </c>
      <c r="N83" t="str">
        <f t="shared" si="12"/>
        <v/>
      </c>
      <c r="P83" t="str">
        <f>'PSS Sheet'!AL87</f>
        <v/>
      </c>
      <c r="Q83" t="str">
        <f>IF(P83="","",(VLOOKUP(P83,NSX!$B$4:$E$63,2,FALSE)))</f>
        <v/>
      </c>
      <c r="R83" t="str">
        <f>IF(P83="","",(VLOOKUP(P83,NSX!$B$4:$E$63,3,FALSE)))</f>
        <v/>
      </c>
      <c r="S83" t="str">
        <f>IF(P83="","",(VLOOKUP(P83,NSX!$B$4:$E$63,4,FALSE)))</f>
        <v/>
      </c>
      <c r="T83" t="str">
        <f t="shared" si="13"/>
        <v/>
      </c>
    </row>
    <row r="84" spans="1:20" x14ac:dyDescent="0.25">
      <c r="A84" t="str">
        <f t="shared" si="7"/>
        <v/>
      </c>
      <c r="B84" t="str">
        <f t="shared" si="8"/>
        <v/>
      </c>
      <c r="C84" t="str">
        <f>IF(P84="","",'PSS Sheet'!AK88)</f>
        <v/>
      </c>
      <c r="D84" t="str">
        <f>IF(P84="","",'PSS Sheet'!AI88)</f>
        <v/>
      </c>
      <c r="E84" t="str">
        <f>IF(P84="","",'PSS Sheet'!AJ88)</f>
        <v/>
      </c>
      <c r="H84" t="str">
        <f t="shared" si="9"/>
        <v/>
      </c>
      <c r="I84" t="str">
        <f>IF(P84="","",'SEB Sheet'!F$12)</f>
        <v/>
      </c>
      <c r="J84" t="str">
        <f t="shared" si="10"/>
        <v/>
      </c>
      <c r="K84" s="87" t="str">
        <f>IF(P84="","",'SEB Sheet'!$F$11)</f>
        <v/>
      </c>
      <c r="L84" t="str">
        <f t="shared" si="11"/>
        <v/>
      </c>
      <c r="M84" t="str">
        <f>IF(P84="","",'SEB Sheet'!$F$10)</f>
        <v/>
      </c>
      <c r="N84" t="str">
        <f t="shared" si="12"/>
        <v/>
      </c>
      <c r="P84" t="str">
        <f>'PSS Sheet'!AL88</f>
        <v/>
      </c>
      <c r="Q84" t="str">
        <f>IF(P84="","",(VLOOKUP(P84,NSX!$B$4:$E$63,2,FALSE)))</f>
        <v/>
      </c>
      <c r="R84" t="str">
        <f>IF(P84="","",(VLOOKUP(P84,NSX!$B$4:$E$63,3,FALSE)))</f>
        <v/>
      </c>
      <c r="S84" t="str">
        <f>IF(P84="","",(VLOOKUP(P84,NSX!$B$4:$E$63,4,FALSE)))</f>
        <v/>
      </c>
      <c r="T84" t="str">
        <f t="shared" si="13"/>
        <v/>
      </c>
    </row>
    <row r="85" spans="1:20" x14ac:dyDescent="0.25">
      <c r="A85" t="str">
        <f t="shared" si="7"/>
        <v/>
      </c>
      <c r="B85" t="str">
        <f t="shared" si="8"/>
        <v/>
      </c>
      <c r="C85" t="str">
        <f>IF(P85="","",'PSS Sheet'!AK89)</f>
        <v/>
      </c>
      <c r="D85" t="str">
        <f>IF(P85="","",'PSS Sheet'!AI89)</f>
        <v/>
      </c>
      <c r="E85" t="str">
        <f>IF(P85="","",'PSS Sheet'!AJ89)</f>
        <v/>
      </c>
      <c r="H85" t="str">
        <f t="shared" si="9"/>
        <v/>
      </c>
      <c r="I85" t="str">
        <f>IF(P85="","",'SEB Sheet'!F$12)</f>
        <v/>
      </c>
      <c r="J85" t="str">
        <f t="shared" si="10"/>
        <v/>
      </c>
      <c r="K85" s="87" t="str">
        <f>IF(P85="","",'SEB Sheet'!$F$11)</f>
        <v/>
      </c>
      <c r="L85" t="str">
        <f t="shared" si="11"/>
        <v/>
      </c>
      <c r="M85" t="str">
        <f>IF(P85="","",'SEB Sheet'!$F$10)</f>
        <v/>
      </c>
      <c r="N85" t="str">
        <f t="shared" si="12"/>
        <v/>
      </c>
      <c r="P85" t="str">
        <f>'PSS Sheet'!AL89</f>
        <v/>
      </c>
      <c r="Q85" t="str">
        <f>IF(P85="","",(VLOOKUP(P85,NSX!$B$4:$E$63,2,FALSE)))</f>
        <v/>
      </c>
      <c r="R85" t="str">
        <f>IF(P85="","",(VLOOKUP(P85,NSX!$B$4:$E$63,3,FALSE)))</f>
        <v/>
      </c>
      <c r="S85" t="str">
        <f>IF(P85="","",(VLOOKUP(P85,NSX!$B$4:$E$63,4,FALSE)))</f>
        <v/>
      </c>
      <c r="T85" t="str">
        <f t="shared" si="13"/>
        <v/>
      </c>
    </row>
    <row r="86" spans="1:20" x14ac:dyDescent="0.25">
      <c r="A86" t="str">
        <f t="shared" si="7"/>
        <v/>
      </c>
      <c r="B86" t="str">
        <f t="shared" si="8"/>
        <v/>
      </c>
      <c r="C86" t="str">
        <f>IF(P86="","",'PSS Sheet'!AK90)</f>
        <v/>
      </c>
      <c r="D86" t="str">
        <f>IF(P86="","",'PSS Sheet'!AI90)</f>
        <v/>
      </c>
      <c r="E86" t="str">
        <f>IF(P86="","",'PSS Sheet'!AJ90)</f>
        <v/>
      </c>
      <c r="H86" t="str">
        <f t="shared" si="9"/>
        <v/>
      </c>
      <c r="I86" t="str">
        <f>IF(P86="","",'SEB Sheet'!F$12)</f>
        <v/>
      </c>
      <c r="J86" t="str">
        <f t="shared" si="10"/>
        <v/>
      </c>
      <c r="K86" s="87" t="str">
        <f>IF(P86="","",'SEB Sheet'!$F$11)</f>
        <v/>
      </c>
      <c r="L86" t="str">
        <f t="shared" si="11"/>
        <v/>
      </c>
      <c r="M86" t="str">
        <f>IF(P86="","",'SEB Sheet'!$F$10)</f>
        <v/>
      </c>
      <c r="N86" t="str">
        <f t="shared" si="12"/>
        <v/>
      </c>
      <c r="P86" t="str">
        <f>'PSS Sheet'!AL90</f>
        <v/>
      </c>
      <c r="Q86" t="str">
        <f>IF(P86="","",(VLOOKUP(P86,NSX!$B$4:$E$63,2,FALSE)))</f>
        <v/>
      </c>
      <c r="R86" t="str">
        <f>IF(P86="","",(VLOOKUP(P86,NSX!$B$4:$E$63,3,FALSE)))</f>
        <v/>
      </c>
      <c r="S86" t="str">
        <f>IF(P86="","",(VLOOKUP(P86,NSX!$B$4:$E$63,4,FALSE)))</f>
        <v/>
      </c>
      <c r="T86" t="str">
        <f t="shared" si="13"/>
        <v/>
      </c>
    </row>
    <row r="87" spans="1:20" x14ac:dyDescent="0.25">
      <c r="A87" t="str">
        <f t="shared" si="7"/>
        <v/>
      </c>
      <c r="B87" t="str">
        <f t="shared" si="8"/>
        <v/>
      </c>
      <c r="C87" t="str">
        <f>IF(P87="","",'PSS Sheet'!AK91)</f>
        <v/>
      </c>
      <c r="D87" t="str">
        <f>IF(P87="","",'PSS Sheet'!AI91)</f>
        <v/>
      </c>
      <c r="E87" t="str">
        <f>IF(P87="","",'PSS Sheet'!AJ91)</f>
        <v/>
      </c>
      <c r="H87" t="str">
        <f t="shared" si="9"/>
        <v/>
      </c>
      <c r="I87" t="str">
        <f>IF(P87="","",'SEB Sheet'!F$12)</f>
        <v/>
      </c>
      <c r="J87" t="str">
        <f t="shared" si="10"/>
        <v/>
      </c>
      <c r="K87" s="87" t="str">
        <f>IF(P87="","",'SEB Sheet'!$F$11)</f>
        <v/>
      </c>
      <c r="L87" t="str">
        <f t="shared" si="11"/>
        <v/>
      </c>
      <c r="M87" t="str">
        <f>IF(P87="","",'SEB Sheet'!$F$10)</f>
        <v/>
      </c>
      <c r="N87" t="str">
        <f t="shared" si="12"/>
        <v/>
      </c>
      <c r="P87" t="str">
        <f>'PSS Sheet'!AL91</f>
        <v/>
      </c>
      <c r="Q87" t="str">
        <f>IF(P87="","",(VLOOKUP(P87,NSX!$B$4:$E$63,2,FALSE)))</f>
        <v/>
      </c>
      <c r="R87" t="str">
        <f>IF(P87="","",(VLOOKUP(P87,NSX!$B$4:$E$63,3,FALSE)))</f>
        <v/>
      </c>
      <c r="S87" t="str">
        <f>IF(P87="","",(VLOOKUP(P87,NSX!$B$4:$E$63,4,FALSE)))</f>
        <v/>
      </c>
      <c r="T87" t="str">
        <f t="shared" si="13"/>
        <v/>
      </c>
    </row>
    <row r="88" spans="1:20" x14ac:dyDescent="0.25">
      <c r="A88" t="str">
        <f t="shared" si="7"/>
        <v/>
      </c>
      <c r="B88" t="str">
        <f t="shared" si="8"/>
        <v/>
      </c>
      <c r="C88" t="str">
        <f>IF(P88="","",'PSS Sheet'!AK92)</f>
        <v/>
      </c>
      <c r="D88" t="str">
        <f>IF(P88="","",'PSS Sheet'!AI92)</f>
        <v/>
      </c>
      <c r="E88" t="str">
        <f>IF(P88="","",'PSS Sheet'!AJ92)</f>
        <v/>
      </c>
      <c r="H88" t="str">
        <f t="shared" si="9"/>
        <v/>
      </c>
      <c r="I88" t="str">
        <f>IF(P88="","",'SEB Sheet'!F$12)</f>
        <v/>
      </c>
      <c r="J88" t="str">
        <f t="shared" si="10"/>
        <v/>
      </c>
      <c r="K88" s="87" t="str">
        <f>IF(P88="","",'SEB Sheet'!$F$11)</f>
        <v/>
      </c>
      <c r="L88" t="str">
        <f t="shared" si="11"/>
        <v/>
      </c>
      <c r="M88" t="str">
        <f>IF(P88="","",'SEB Sheet'!$F$10)</f>
        <v/>
      </c>
      <c r="N88" t="str">
        <f t="shared" si="12"/>
        <v/>
      </c>
      <c r="P88" t="str">
        <f>'PSS Sheet'!AL92</f>
        <v/>
      </c>
      <c r="Q88" t="str">
        <f>IF(P88="","",(VLOOKUP(P88,NSX!$B$4:$E$63,2,FALSE)))</f>
        <v/>
      </c>
      <c r="R88" t="str">
        <f>IF(P88="","",(VLOOKUP(P88,NSX!$B$4:$E$63,3,FALSE)))</f>
        <v/>
      </c>
      <c r="S88" t="str">
        <f>IF(P88="","",(VLOOKUP(P88,NSX!$B$4:$E$63,4,FALSE)))</f>
        <v/>
      </c>
      <c r="T88" t="str">
        <f t="shared" si="13"/>
        <v/>
      </c>
    </row>
    <row r="89" spans="1:20" x14ac:dyDescent="0.25">
      <c r="A89" t="str">
        <f t="shared" si="7"/>
        <v/>
      </c>
      <c r="B89" t="str">
        <f t="shared" si="8"/>
        <v/>
      </c>
      <c r="C89" t="str">
        <f>IF(P89="","",'PSS Sheet'!AK93)</f>
        <v/>
      </c>
      <c r="D89" t="str">
        <f>IF(P89="","",'PSS Sheet'!AI93)</f>
        <v/>
      </c>
      <c r="E89" t="str">
        <f>IF(P89="","",'PSS Sheet'!AJ93)</f>
        <v/>
      </c>
      <c r="H89" t="str">
        <f t="shared" si="9"/>
        <v/>
      </c>
      <c r="I89" t="str">
        <f>IF(P89="","",'SEB Sheet'!F$12)</f>
        <v/>
      </c>
      <c r="J89" t="str">
        <f t="shared" si="10"/>
        <v/>
      </c>
      <c r="K89" s="87" t="str">
        <f>IF(P89="","",'SEB Sheet'!$F$11)</f>
        <v/>
      </c>
      <c r="L89" t="str">
        <f t="shared" si="11"/>
        <v/>
      </c>
      <c r="M89" t="str">
        <f>IF(P89="","",'SEB Sheet'!$F$10)</f>
        <v/>
      </c>
      <c r="N89" t="str">
        <f t="shared" si="12"/>
        <v/>
      </c>
      <c r="P89" t="str">
        <f>'PSS Sheet'!AL93</f>
        <v/>
      </c>
      <c r="Q89" t="str">
        <f>IF(P89="","",(VLOOKUP(P89,NSX!$B$4:$E$63,2,FALSE)))</f>
        <v/>
      </c>
      <c r="R89" t="str">
        <f>IF(P89="","",(VLOOKUP(P89,NSX!$B$4:$E$63,3,FALSE)))</f>
        <v/>
      </c>
      <c r="S89" t="str">
        <f>IF(P89="","",(VLOOKUP(P89,NSX!$B$4:$E$63,4,FALSE)))</f>
        <v/>
      </c>
      <c r="T89" t="str">
        <f t="shared" si="13"/>
        <v/>
      </c>
    </row>
    <row r="90" spans="1:20" x14ac:dyDescent="0.25">
      <c r="A90" t="str">
        <f t="shared" si="7"/>
        <v/>
      </c>
      <c r="B90" t="str">
        <f t="shared" si="8"/>
        <v/>
      </c>
      <c r="C90" t="str">
        <f>IF(P90="","",'PSS Sheet'!AK94)</f>
        <v/>
      </c>
      <c r="D90" t="str">
        <f>IF(P90="","",'PSS Sheet'!AI94)</f>
        <v/>
      </c>
      <c r="E90" t="str">
        <f>IF(P90="","",'PSS Sheet'!AJ94)</f>
        <v/>
      </c>
      <c r="H90" t="str">
        <f t="shared" si="9"/>
        <v/>
      </c>
      <c r="I90" t="str">
        <f>IF(P90="","",'SEB Sheet'!F$12)</f>
        <v/>
      </c>
      <c r="J90" t="str">
        <f t="shared" si="10"/>
        <v/>
      </c>
      <c r="K90" s="87" t="str">
        <f>IF(P90="","",'SEB Sheet'!$F$11)</f>
        <v/>
      </c>
      <c r="L90" t="str">
        <f t="shared" si="11"/>
        <v/>
      </c>
      <c r="M90" t="str">
        <f>IF(P90="","",'SEB Sheet'!$F$10)</f>
        <v/>
      </c>
      <c r="N90" t="str">
        <f t="shared" si="12"/>
        <v/>
      </c>
      <c r="P90" t="str">
        <f>'PSS Sheet'!AL94</f>
        <v/>
      </c>
      <c r="Q90" t="str">
        <f>IF(P90="","",(VLOOKUP(P90,NSX!$B$4:$E$63,2,FALSE)))</f>
        <v/>
      </c>
      <c r="R90" t="str">
        <f>IF(P90="","",(VLOOKUP(P90,NSX!$B$4:$E$63,3,FALSE)))</f>
        <v/>
      </c>
      <c r="S90" t="str">
        <f>IF(P90="","",(VLOOKUP(P90,NSX!$B$4:$E$63,4,FALSE)))</f>
        <v/>
      </c>
      <c r="T90" t="str">
        <f t="shared" si="13"/>
        <v/>
      </c>
    </row>
    <row r="91" spans="1:20" x14ac:dyDescent="0.25">
      <c r="A91" t="str">
        <f t="shared" si="7"/>
        <v/>
      </c>
      <c r="B91" t="str">
        <f t="shared" si="8"/>
        <v/>
      </c>
      <c r="C91" t="str">
        <f>IF(P91="","",'PSS Sheet'!AK95)</f>
        <v/>
      </c>
      <c r="D91" t="str">
        <f>IF(P91="","",'PSS Sheet'!AI95)</f>
        <v/>
      </c>
      <c r="E91" t="str">
        <f>IF(P91="","",'PSS Sheet'!AJ95)</f>
        <v/>
      </c>
      <c r="H91" t="str">
        <f t="shared" si="9"/>
        <v/>
      </c>
      <c r="I91" t="str">
        <f>IF(P91="","",'SEB Sheet'!F$12)</f>
        <v/>
      </c>
      <c r="J91" t="str">
        <f t="shared" si="10"/>
        <v/>
      </c>
      <c r="K91" s="87" t="str">
        <f>IF(P91="","",'SEB Sheet'!$F$11)</f>
        <v/>
      </c>
      <c r="L91" t="str">
        <f t="shared" si="11"/>
        <v/>
      </c>
      <c r="M91" t="str">
        <f>IF(P91="","",'SEB Sheet'!$F$10)</f>
        <v/>
      </c>
      <c r="N91" t="str">
        <f t="shared" si="12"/>
        <v/>
      </c>
      <c r="P91" t="str">
        <f>'PSS Sheet'!AL95</f>
        <v/>
      </c>
      <c r="Q91" t="str">
        <f>IF(P91="","",(VLOOKUP(P91,NSX!$B$4:$E$63,2,FALSE)))</f>
        <v/>
      </c>
      <c r="R91" t="str">
        <f>IF(P91="","",(VLOOKUP(P91,NSX!$B$4:$E$63,3,FALSE)))</f>
        <v/>
      </c>
      <c r="S91" t="str">
        <f>IF(P91="","",(VLOOKUP(P91,NSX!$B$4:$E$63,4,FALSE)))</f>
        <v/>
      </c>
      <c r="T91" t="str">
        <f t="shared" si="13"/>
        <v/>
      </c>
    </row>
    <row r="92" spans="1:20" x14ac:dyDescent="0.25">
      <c r="A92" t="str">
        <f t="shared" si="7"/>
        <v/>
      </c>
      <c r="B92" t="str">
        <f t="shared" si="8"/>
        <v/>
      </c>
      <c r="C92" t="str">
        <f>IF(P92="","",'PSS Sheet'!AK96)</f>
        <v/>
      </c>
      <c r="D92" t="str">
        <f>IF(P92="","",'PSS Sheet'!AI96)</f>
        <v/>
      </c>
      <c r="E92" t="str">
        <f>IF(P92="","",'PSS Sheet'!AJ96)</f>
        <v/>
      </c>
      <c r="H92" t="str">
        <f t="shared" si="9"/>
        <v/>
      </c>
      <c r="I92" t="str">
        <f>IF(P92="","",'SEB Sheet'!F$12)</f>
        <v/>
      </c>
      <c r="J92" t="str">
        <f t="shared" si="10"/>
        <v/>
      </c>
      <c r="K92" s="87" t="str">
        <f>IF(P92="","",'SEB Sheet'!$F$11)</f>
        <v/>
      </c>
      <c r="L92" t="str">
        <f t="shared" si="11"/>
        <v/>
      </c>
      <c r="M92" t="str">
        <f>IF(P92="","",'SEB Sheet'!$F$10)</f>
        <v/>
      </c>
      <c r="N92" t="str">
        <f t="shared" si="12"/>
        <v/>
      </c>
      <c r="P92" t="str">
        <f>'PSS Sheet'!AL96</f>
        <v/>
      </c>
      <c r="Q92" t="str">
        <f>IF(P92="","",(VLOOKUP(P92,NSX!$B$4:$E$63,2,FALSE)))</f>
        <v/>
      </c>
      <c r="R92" t="str">
        <f>IF(P92="","",(VLOOKUP(P92,NSX!$B$4:$E$63,3,FALSE)))</f>
        <v/>
      </c>
      <c r="S92" t="str">
        <f>IF(P92="","",(VLOOKUP(P92,NSX!$B$4:$E$63,4,FALSE)))</f>
        <v/>
      </c>
      <c r="T92" t="str">
        <f t="shared" si="13"/>
        <v/>
      </c>
    </row>
    <row r="93" spans="1:20" x14ac:dyDescent="0.25">
      <c r="A93" t="str">
        <f t="shared" si="7"/>
        <v/>
      </c>
      <c r="B93" t="str">
        <f t="shared" si="8"/>
        <v/>
      </c>
      <c r="C93" t="str">
        <f>IF(P93="","",'PSS Sheet'!AK97)</f>
        <v/>
      </c>
      <c r="D93" t="str">
        <f>IF(P93="","",'PSS Sheet'!AI97)</f>
        <v/>
      </c>
      <c r="E93" t="str">
        <f>IF(P93="","",'PSS Sheet'!AJ97)</f>
        <v/>
      </c>
      <c r="H93" t="str">
        <f t="shared" si="9"/>
        <v/>
      </c>
      <c r="I93" t="str">
        <f>IF(P93="","",'SEB Sheet'!F$12)</f>
        <v/>
      </c>
      <c r="J93" t="str">
        <f t="shared" si="10"/>
        <v/>
      </c>
      <c r="K93" s="87" t="str">
        <f>IF(P93="","",'SEB Sheet'!$F$11)</f>
        <v/>
      </c>
      <c r="L93" t="str">
        <f t="shared" si="11"/>
        <v/>
      </c>
      <c r="M93" t="str">
        <f>IF(P93="","",'SEB Sheet'!$F$10)</f>
        <v/>
      </c>
      <c r="N93" t="str">
        <f t="shared" si="12"/>
        <v/>
      </c>
      <c r="P93" t="str">
        <f>'PSS Sheet'!AL97</f>
        <v/>
      </c>
      <c r="Q93" t="str">
        <f>IF(P93="","",(VLOOKUP(P93,NSX!$B$4:$E$63,2,FALSE)))</f>
        <v/>
      </c>
      <c r="R93" t="str">
        <f>IF(P93="","",(VLOOKUP(P93,NSX!$B$4:$E$63,3,FALSE)))</f>
        <v/>
      </c>
      <c r="S93" t="str">
        <f>IF(P93="","",(VLOOKUP(P93,NSX!$B$4:$E$63,4,FALSE)))</f>
        <v/>
      </c>
      <c r="T93" t="str">
        <f t="shared" si="13"/>
        <v/>
      </c>
    </row>
    <row r="94" spans="1:20" x14ac:dyDescent="0.25">
      <c r="A94" t="str">
        <f t="shared" si="7"/>
        <v/>
      </c>
      <c r="B94" t="str">
        <f t="shared" si="8"/>
        <v/>
      </c>
      <c r="C94" t="str">
        <f>IF(P94="","",'PSS Sheet'!AK98)</f>
        <v/>
      </c>
      <c r="D94" t="str">
        <f>IF(P94="","",'PSS Sheet'!AI98)</f>
        <v/>
      </c>
      <c r="E94" t="str">
        <f>IF(P94="","",'PSS Sheet'!AJ98)</f>
        <v/>
      </c>
      <c r="H94" t="str">
        <f t="shared" si="9"/>
        <v/>
      </c>
      <c r="I94" t="str">
        <f>IF(P94="","",'SEB Sheet'!F$12)</f>
        <v/>
      </c>
      <c r="J94" t="str">
        <f t="shared" si="10"/>
        <v/>
      </c>
      <c r="K94" s="87" t="str">
        <f>IF(P94="","",'SEB Sheet'!$F$11)</f>
        <v/>
      </c>
      <c r="L94" t="str">
        <f t="shared" si="11"/>
        <v/>
      </c>
      <c r="M94" t="str">
        <f>IF(P94="","",'SEB Sheet'!$F$10)</f>
        <v/>
      </c>
      <c r="N94" t="str">
        <f t="shared" si="12"/>
        <v/>
      </c>
      <c r="P94" t="str">
        <f>'PSS Sheet'!AL98</f>
        <v/>
      </c>
      <c r="Q94" t="str">
        <f>IF(P94="","",(VLOOKUP(P94,NSX!$B$4:$E$63,2,FALSE)))</f>
        <v/>
      </c>
      <c r="R94" t="str">
        <f>IF(P94="","",(VLOOKUP(P94,NSX!$B$4:$E$63,3,FALSE)))</f>
        <v/>
      </c>
      <c r="S94" t="str">
        <f>IF(P94="","",(VLOOKUP(P94,NSX!$B$4:$E$63,4,FALSE)))</f>
        <v/>
      </c>
      <c r="T94" t="str">
        <f t="shared" si="13"/>
        <v/>
      </c>
    </row>
    <row r="95" spans="1:20" x14ac:dyDescent="0.25">
      <c r="A95" t="str">
        <f t="shared" si="7"/>
        <v/>
      </c>
      <c r="B95" t="str">
        <f t="shared" si="8"/>
        <v/>
      </c>
      <c r="C95" t="str">
        <f>IF(P95="","",'PSS Sheet'!AK99)</f>
        <v/>
      </c>
      <c r="D95" t="str">
        <f>IF(P95="","",'PSS Sheet'!AI99)</f>
        <v/>
      </c>
      <c r="E95" t="str">
        <f>IF(P95="","",'PSS Sheet'!AJ99)</f>
        <v/>
      </c>
      <c r="H95" t="str">
        <f t="shared" si="9"/>
        <v/>
      </c>
      <c r="I95" t="str">
        <f>IF(P95="","",'SEB Sheet'!F$12)</f>
        <v/>
      </c>
      <c r="J95" t="str">
        <f t="shared" si="10"/>
        <v/>
      </c>
      <c r="K95" s="87" t="str">
        <f>IF(P95="","",'SEB Sheet'!$F$11)</f>
        <v/>
      </c>
      <c r="L95" t="str">
        <f t="shared" si="11"/>
        <v/>
      </c>
      <c r="M95" t="str">
        <f>IF(P95="","",'SEB Sheet'!$F$10)</f>
        <v/>
      </c>
      <c r="N95" t="str">
        <f t="shared" si="12"/>
        <v/>
      </c>
      <c r="P95" t="str">
        <f>'PSS Sheet'!AL99</f>
        <v/>
      </c>
      <c r="Q95" t="str">
        <f>IF(P95="","",(VLOOKUP(P95,NSX!$B$4:$E$63,2,FALSE)))</f>
        <v/>
      </c>
      <c r="R95" t="str">
        <f>IF(P95="","",(VLOOKUP(P95,NSX!$B$4:$E$63,3,FALSE)))</f>
        <v/>
      </c>
      <c r="S95" t="str">
        <f>IF(P95="","",(VLOOKUP(P95,NSX!$B$4:$E$63,4,FALSE)))</f>
        <v/>
      </c>
      <c r="T95" t="str">
        <f t="shared" si="13"/>
        <v/>
      </c>
    </row>
    <row r="96" spans="1:20" x14ac:dyDescent="0.25">
      <c r="A96" t="str">
        <f t="shared" si="7"/>
        <v/>
      </c>
      <c r="B96" t="str">
        <f t="shared" si="8"/>
        <v/>
      </c>
      <c r="C96" t="str">
        <f>IF(P96="","",'PSS Sheet'!AK100)</f>
        <v/>
      </c>
      <c r="D96" t="str">
        <f>IF(P96="","",'PSS Sheet'!AI100)</f>
        <v/>
      </c>
      <c r="E96" t="str">
        <f>IF(P96="","",'PSS Sheet'!AJ100)</f>
        <v/>
      </c>
      <c r="H96" t="str">
        <f t="shared" si="9"/>
        <v/>
      </c>
      <c r="I96" t="str">
        <f>IF(P96="","",'SEB Sheet'!F$12)</f>
        <v/>
      </c>
      <c r="J96" t="str">
        <f t="shared" si="10"/>
        <v/>
      </c>
      <c r="K96" s="87" t="str">
        <f>IF(P96="","",'SEB Sheet'!$F$11)</f>
        <v/>
      </c>
      <c r="L96" t="str">
        <f t="shared" si="11"/>
        <v/>
      </c>
      <c r="M96" t="str">
        <f>IF(P96="","",'SEB Sheet'!$F$10)</f>
        <v/>
      </c>
      <c r="N96" t="str">
        <f t="shared" si="12"/>
        <v/>
      </c>
      <c r="P96" t="str">
        <f>'PSS Sheet'!AL100</f>
        <v/>
      </c>
      <c r="Q96" t="str">
        <f>IF(P96="","",(VLOOKUP(P96,NSX!$B$4:$E$63,2,FALSE)))</f>
        <v/>
      </c>
      <c r="R96" t="str">
        <f>IF(P96="","",(VLOOKUP(P96,NSX!$B$4:$E$63,3,FALSE)))</f>
        <v/>
      </c>
      <c r="S96" t="str">
        <f>IF(P96="","",(VLOOKUP(P96,NSX!$B$4:$E$63,4,FALSE)))</f>
        <v/>
      </c>
      <c r="T96" t="str">
        <f t="shared" si="13"/>
        <v/>
      </c>
    </row>
    <row r="97" spans="1:20" x14ac:dyDescent="0.25">
      <c r="A97" t="str">
        <f t="shared" si="7"/>
        <v/>
      </c>
      <c r="B97" t="str">
        <f t="shared" si="8"/>
        <v/>
      </c>
      <c r="C97" t="str">
        <f>IF(P97="","",'PSS Sheet'!AK101)</f>
        <v/>
      </c>
      <c r="D97" t="str">
        <f>IF(P97="","",'PSS Sheet'!AI101)</f>
        <v/>
      </c>
      <c r="E97" t="str">
        <f>IF(P97="","",'PSS Sheet'!AJ101)</f>
        <v/>
      </c>
      <c r="H97" t="str">
        <f t="shared" si="9"/>
        <v/>
      </c>
      <c r="I97" t="str">
        <f>IF(P97="","",'SEB Sheet'!F$12)</f>
        <v/>
      </c>
      <c r="J97" t="str">
        <f t="shared" si="10"/>
        <v/>
      </c>
      <c r="K97" s="87" t="str">
        <f>IF(P97="","",'SEB Sheet'!$F$11)</f>
        <v/>
      </c>
      <c r="L97" t="str">
        <f t="shared" si="11"/>
        <v/>
      </c>
      <c r="M97" t="str">
        <f>IF(P97="","",'SEB Sheet'!$F$10)</f>
        <v/>
      </c>
      <c r="N97" t="str">
        <f t="shared" si="12"/>
        <v/>
      </c>
      <c r="P97" t="str">
        <f>'PSS Sheet'!AL101</f>
        <v/>
      </c>
      <c r="Q97" t="str">
        <f>IF(P97="","",(VLOOKUP(P97,NSX!$B$4:$E$63,2,FALSE)))</f>
        <v/>
      </c>
      <c r="R97" t="str">
        <f>IF(P97="","",(VLOOKUP(P97,NSX!$B$4:$E$63,3,FALSE)))</f>
        <v/>
      </c>
      <c r="S97" t="str">
        <f>IF(P97="","",(VLOOKUP(P97,NSX!$B$4:$E$63,4,FALSE)))</f>
        <v/>
      </c>
      <c r="T97" t="str">
        <f t="shared" si="13"/>
        <v/>
      </c>
    </row>
    <row r="98" spans="1:20" x14ac:dyDescent="0.25">
      <c r="A98" t="str">
        <f t="shared" si="7"/>
        <v/>
      </c>
      <c r="B98" t="str">
        <f t="shared" si="8"/>
        <v/>
      </c>
      <c r="C98" t="str">
        <f>IF(P98="","",'PSS Sheet'!AK102)</f>
        <v/>
      </c>
      <c r="D98" t="str">
        <f>IF(P98="","",'PSS Sheet'!AI102)</f>
        <v/>
      </c>
      <c r="E98" t="str">
        <f>IF(P98="","",'PSS Sheet'!AJ102)</f>
        <v/>
      </c>
      <c r="H98" t="str">
        <f t="shared" si="9"/>
        <v/>
      </c>
      <c r="I98" t="str">
        <f>IF(P98="","",'SEB Sheet'!F$12)</f>
        <v/>
      </c>
      <c r="J98" t="str">
        <f t="shared" si="10"/>
        <v/>
      </c>
      <c r="K98" s="87" t="str">
        <f>IF(P98="","",'SEB Sheet'!$F$11)</f>
        <v/>
      </c>
      <c r="L98" t="str">
        <f t="shared" si="11"/>
        <v/>
      </c>
      <c r="M98" t="str">
        <f>IF(P98="","",'SEB Sheet'!$F$10)</f>
        <v/>
      </c>
      <c r="N98" t="str">
        <f t="shared" si="12"/>
        <v/>
      </c>
      <c r="P98" t="str">
        <f>'PSS Sheet'!AL102</f>
        <v/>
      </c>
      <c r="Q98" t="str">
        <f>IF(P98="","",(VLOOKUP(P98,NSX!$B$4:$E$63,2,FALSE)))</f>
        <v/>
      </c>
      <c r="R98" t="str">
        <f>IF(P98="","",(VLOOKUP(P98,NSX!$B$4:$E$63,3,FALSE)))</f>
        <v/>
      </c>
      <c r="S98" t="str">
        <f>IF(P98="","",(VLOOKUP(P98,NSX!$B$4:$E$63,4,FALSE)))</f>
        <v/>
      </c>
      <c r="T98" t="str">
        <f t="shared" si="13"/>
        <v/>
      </c>
    </row>
    <row r="99" spans="1:20" x14ac:dyDescent="0.25">
      <c r="A99" t="str">
        <f t="shared" si="7"/>
        <v/>
      </c>
      <c r="B99" t="str">
        <f t="shared" si="8"/>
        <v/>
      </c>
      <c r="C99" t="str">
        <f>IF(P99="","",'PSS Sheet'!AK103)</f>
        <v/>
      </c>
      <c r="D99" t="str">
        <f>IF(P99="","",'PSS Sheet'!AI103)</f>
        <v/>
      </c>
      <c r="E99" t="str">
        <f>IF(P99="","",'PSS Sheet'!AJ103)</f>
        <v/>
      </c>
      <c r="H99" t="str">
        <f t="shared" si="9"/>
        <v/>
      </c>
      <c r="I99" t="str">
        <f>IF(P99="","",'SEB Sheet'!F$12)</f>
        <v/>
      </c>
      <c r="J99" t="str">
        <f t="shared" si="10"/>
        <v/>
      </c>
      <c r="K99" s="87" t="str">
        <f>IF(P99="","",'SEB Sheet'!$F$11)</f>
        <v/>
      </c>
      <c r="L99" t="str">
        <f t="shared" si="11"/>
        <v/>
      </c>
      <c r="M99" t="str">
        <f>IF(P99="","",'SEB Sheet'!$F$10)</f>
        <v/>
      </c>
      <c r="N99" t="str">
        <f t="shared" si="12"/>
        <v/>
      </c>
      <c r="P99" t="str">
        <f>'PSS Sheet'!AL103</f>
        <v/>
      </c>
      <c r="Q99" t="str">
        <f>IF(P99="","",(VLOOKUP(P99,NSX!$B$4:$E$63,2,FALSE)))</f>
        <v/>
      </c>
      <c r="R99" t="str">
        <f>IF(P99="","",(VLOOKUP(P99,NSX!$B$4:$E$63,3,FALSE)))</f>
        <v/>
      </c>
      <c r="S99" t="str">
        <f>IF(P99="","",(VLOOKUP(P99,NSX!$B$4:$E$63,4,FALSE)))</f>
        <v/>
      </c>
      <c r="T99" t="str">
        <f t="shared" si="13"/>
        <v/>
      </c>
    </row>
    <row r="100" spans="1:20" x14ac:dyDescent="0.25">
      <c r="A100" t="str">
        <f t="shared" si="7"/>
        <v/>
      </c>
      <c r="B100" t="str">
        <f t="shared" si="8"/>
        <v/>
      </c>
      <c r="C100" t="str">
        <f>IF(P100="","",'PSS Sheet'!AK104)</f>
        <v/>
      </c>
      <c r="D100" t="str">
        <f>IF(P100="","",'PSS Sheet'!AI104)</f>
        <v/>
      </c>
      <c r="E100" t="str">
        <f>IF(P100="","",'PSS Sheet'!AJ104)</f>
        <v/>
      </c>
      <c r="H100" t="str">
        <f t="shared" si="9"/>
        <v/>
      </c>
      <c r="I100" t="str">
        <f>IF(P100="","",'SEB Sheet'!F$12)</f>
        <v/>
      </c>
      <c r="J100" t="str">
        <f t="shared" si="10"/>
        <v/>
      </c>
      <c r="K100" s="87" t="str">
        <f>IF(P100="","",'SEB Sheet'!$F$11)</f>
        <v/>
      </c>
      <c r="L100" t="str">
        <f t="shared" si="11"/>
        <v/>
      </c>
      <c r="M100" t="str">
        <f>IF(P100="","",'SEB Sheet'!$F$10)</f>
        <v/>
      </c>
      <c r="N100" t="str">
        <f t="shared" si="12"/>
        <v/>
      </c>
      <c r="P100" t="str">
        <f>'PSS Sheet'!AL104</f>
        <v/>
      </c>
      <c r="Q100" t="str">
        <f>IF(P100="","",(VLOOKUP(P100,NSX!$B$4:$E$63,2,FALSE)))</f>
        <v/>
      </c>
      <c r="R100" t="str">
        <f>IF(P100="","",(VLOOKUP(P100,NSX!$B$4:$E$63,3,FALSE)))</f>
        <v/>
      </c>
      <c r="S100" t="str">
        <f>IF(P100="","",(VLOOKUP(P100,NSX!$B$4:$E$63,4,FALSE)))</f>
        <v/>
      </c>
      <c r="T100" t="str">
        <f t="shared" si="13"/>
        <v/>
      </c>
    </row>
    <row r="101" spans="1:20" x14ac:dyDescent="0.25">
      <c r="A101" t="str">
        <f t="shared" si="7"/>
        <v/>
      </c>
      <c r="B101" t="str">
        <f t="shared" si="8"/>
        <v/>
      </c>
      <c r="C101" t="str">
        <f>IF(P101="","",'PSS Sheet'!AK105)</f>
        <v/>
      </c>
      <c r="D101" t="str">
        <f>IF(P101="","",'PSS Sheet'!AI105)</f>
        <v/>
      </c>
      <c r="E101" t="str">
        <f>IF(P101="","",'PSS Sheet'!AJ105)</f>
        <v/>
      </c>
      <c r="H101" t="str">
        <f t="shared" si="9"/>
        <v/>
      </c>
      <c r="I101" t="str">
        <f>IF(P101="","",'SEB Sheet'!F$12)</f>
        <v/>
      </c>
      <c r="J101" t="str">
        <f t="shared" si="10"/>
        <v/>
      </c>
      <c r="K101" s="87" t="str">
        <f>IF(P101="","",'SEB Sheet'!$F$11)</f>
        <v/>
      </c>
      <c r="L101" t="str">
        <f t="shared" si="11"/>
        <v/>
      </c>
      <c r="M101" t="str">
        <f>IF(P101="","",'SEB Sheet'!$F$10)</f>
        <v/>
      </c>
      <c r="N101" t="str">
        <f t="shared" si="12"/>
        <v/>
      </c>
      <c r="P101" t="str">
        <f>'PSS Sheet'!AL105</f>
        <v/>
      </c>
      <c r="Q101" t="str">
        <f>IF(P101="","",(VLOOKUP(P101,NSX!$B$4:$E$63,2,FALSE)))</f>
        <v/>
      </c>
      <c r="R101" t="str">
        <f>IF(P101="","",(VLOOKUP(P101,NSX!$B$4:$E$63,3,FALSE)))</f>
        <v/>
      </c>
      <c r="S101" t="str">
        <f>IF(P101="","",(VLOOKUP(P101,NSX!$B$4:$E$63,4,FALSE)))</f>
        <v/>
      </c>
      <c r="T101" t="str">
        <f t="shared" si="13"/>
        <v/>
      </c>
    </row>
    <row r="102" spans="1:20" x14ac:dyDescent="0.25">
      <c r="A102" t="str">
        <f t="shared" si="7"/>
        <v/>
      </c>
      <c r="B102" t="str">
        <f t="shared" si="8"/>
        <v/>
      </c>
      <c r="C102" t="str">
        <f>IF(P102="","",'PSS Sheet'!AK106)</f>
        <v/>
      </c>
      <c r="D102" t="str">
        <f>IF(P102="","",'PSS Sheet'!AI106)</f>
        <v/>
      </c>
      <c r="E102" t="str">
        <f>IF(P102="","",'PSS Sheet'!AJ106)</f>
        <v/>
      </c>
      <c r="H102" t="str">
        <f t="shared" si="9"/>
        <v/>
      </c>
      <c r="I102" t="str">
        <f>IF(P102="","",'SEB Sheet'!F$12)</f>
        <v/>
      </c>
      <c r="J102" t="str">
        <f t="shared" si="10"/>
        <v/>
      </c>
      <c r="K102" s="87" t="str">
        <f>IF(P102="","",'SEB Sheet'!$F$11)</f>
        <v/>
      </c>
      <c r="L102" t="str">
        <f t="shared" si="11"/>
        <v/>
      </c>
      <c r="M102" t="str">
        <f>IF(P102="","",'SEB Sheet'!$F$10)</f>
        <v/>
      </c>
      <c r="N102" t="str">
        <f t="shared" si="12"/>
        <v/>
      </c>
      <c r="P102" t="str">
        <f>'PSS Sheet'!AL106</f>
        <v/>
      </c>
      <c r="Q102" t="str">
        <f>IF(P102="","",(VLOOKUP(P102,NSX!$B$4:$E$63,2,FALSE)))</f>
        <v/>
      </c>
      <c r="R102" t="str">
        <f>IF(P102="","",(VLOOKUP(P102,NSX!$B$4:$E$63,3,FALSE)))</f>
        <v/>
      </c>
      <c r="S102" t="str">
        <f>IF(P102="","",(VLOOKUP(P102,NSX!$B$4:$E$63,4,FALSE)))</f>
        <v/>
      </c>
      <c r="T102" t="str">
        <f t="shared" si="13"/>
        <v/>
      </c>
    </row>
    <row r="103" spans="1:20" x14ac:dyDescent="0.25">
      <c r="A103" t="str">
        <f t="shared" si="7"/>
        <v/>
      </c>
      <c r="B103" t="str">
        <f t="shared" si="8"/>
        <v/>
      </c>
      <c r="C103" t="str">
        <f>IF(P103="","",'PSS Sheet'!AK107)</f>
        <v/>
      </c>
      <c r="D103" t="str">
        <f>IF(P103="","",'PSS Sheet'!AI107)</f>
        <v/>
      </c>
      <c r="E103" t="str">
        <f>IF(P103="","",'PSS Sheet'!AJ107)</f>
        <v/>
      </c>
      <c r="H103" t="str">
        <f t="shared" si="9"/>
        <v/>
      </c>
      <c r="I103" t="str">
        <f>IF(P103="","",'SEB Sheet'!F$12)</f>
        <v/>
      </c>
      <c r="J103" t="str">
        <f t="shared" si="10"/>
        <v/>
      </c>
      <c r="K103" s="87" t="str">
        <f>IF(P103="","",'SEB Sheet'!$F$11)</f>
        <v/>
      </c>
      <c r="L103" t="str">
        <f t="shared" si="11"/>
        <v/>
      </c>
      <c r="M103" t="str">
        <f>IF(P103="","",'SEB Sheet'!$F$10)</f>
        <v/>
      </c>
      <c r="N103" t="str">
        <f t="shared" si="12"/>
        <v/>
      </c>
      <c r="P103" t="str">
        <f>'PSS Sheet'!AL107</f>
        <v/>
      </c>
      <c r="Q103" t="str">
        <f>IF(P103="","",(VLOOKUP(P103,NSX!$B$4:$E$63,2,FALSE)))</f>
        <v/>
      </c>
      <c r="R103" t="str">
        <f>IF(P103="","",(VLOOKUP(P103,NSX!$B$4:$E$63,3,FALSE)))</f>
        <v/>
      </c>
      <c r="S103" t="str">
        <f>IF(P103="","",(VLOOKUP(P103,NSX!$B$4:$E$63,4,FALSE)))</f>
        <v/>
      </c>
      <c r="T103" t="str">
        <f t="shared" si="13"/>
        <v/>
      </c>
    </row>
    <row r="104" spans="1:20" x14ac:dyDescent="0.25">
      <c r="A104" t="str">
        <f t="shared" si="7"/>
        <v/>
      </c>
      <c r="B104" t="str">
        <f t="shared" si="8"/>
        <v/>
      </c>
      <c r="C104" t="str">
        <f>IF(P104="","",'PSS Sheet'!AK108)</f>
        <v/>
      </c>
      <c r="D104" t="str">
        <f>IF(P104="","",'PSS Sheet'!AI108)</f>
        <v/>
      </c>
      <c r="E104" t="str">
        <f>IF(P104="","",'PSS Sheet'!AJ108)</f>
        <v/>
      </c>
      <c r="H104" t="str">
        <f t="shared" si="9"/>
        <v/>
      </c>
      <c r="I104" t="str">
        <f>IF(P104="","",'SEB Sheet'!F$12)</f>
        <v/>
      </c>
      <c r="J104" t="str">
        <f t="shared" si="10"/>
        <v/>
      </c>
      <c r="K104" s="87" t="str">
        <f>IF(P104="","",'SEB Sheet'!$F$11)</f>
        <v/>
      </c>
      <c r="L104" t="str">
        <f t="shared" si="11"/>
        <v/>
      </c>
      <c r="M104" t="str">
        <f>IF(P104="","",'SEB Sheet'!$F$10)</f>
        <v/>
      </c>
      <c r="N104" t="str">
        <f t="shared" si="12"/>
        <v/>
      </c>
      <c r="P104" t="str">
        <f>'PSS Sheet'!AL108</f>
        <v/>
      </c>
      <c r="Q104" t="str">
        <f>IF(P104="","",(VLOOKUP(P104,NSX!$B$4:$E$63,2,FALSE)))</f>
        <v/>
      </c>
      <c r="R104" t="str">
        <f>IF(P104="","",(VLOOKUP(P104,NSX!$B$4:$E$63,3,FALSE)))</f>
        <v/>
      </c>
      <c r="S104" t="str">
        <f>IF(P104="","",(VLOOKUP(P104,NSX!$B$4:$E$63,4,FALSE)))</f>
        <v/>
      </c>
      <c r="T104" t="str">
        <f t="shared" si="13"/>
        <v/>
      </c>
    </row>
    <row r="105" spans="1:20" x14ac:dyDescent="0.25">
      <c r="A105" t="str">
        <f t="shared" si="7"/>
        <v/>
      </c>
      <c r="B105" t="str">
        <f t="shared" si="8"/>
        <v/>
      </c>
      <c r="C105" t="str">
        <f>IF(P105="","",'PSS Sheet'!AK109)</f>
        <v/>
      </c>
      <c r="D105" t="str">
        <f>IF(P105="","",'PSS Sheet'!AI109)</f>
        <v/>
      </c>
      <c r="E105" t="str">
        <f>IF(P105="","",'PSS Sheet'!AJ109)</f>
        <v/>
      </c>
      <c r="H105" t="str">
        <f t="shared" si="9"/>
        <v/>
      </c>
      <c r="I105" t="str">
        <f>IF(P105="","",'SEB Sheet'!F$12)</f>
        <v/>
      </c>
      <c r="J105" t="str">
        <f t="shared" si="10"/>
        <v/>
      </c>
      <c r="K105" s="87" t="str">
        <f>IF(P105="","",'SEB Sheet'!$F$11)</f>
        <v/>
      </c>
      <c r="L105" t="str">
        <f t="shared" si="11"/>
        <v/>
      </c>
      <c r="M105" t="str">
        <f>IF(P105="","",'SEB Sheet'!$F$10)</f>
        <v/>
      </c>
      <c r="N105" t="str">
        <f t="shared" si="12"/>
        <v/>
      </c>
      <c r="P105" t="str">
        <f>'PSS Sheet'!AL109</f>
        <v/>
      </c>
      <c r="Q105" t="str">
        <f>IF(P105="","",(VLOOKUP(P105,NSX!$B$4:$E$63,2,FALSE)))</f>
        <v/>
      </c>
      <c r="R105" t="str">
        <f>IF(P105="","",(VLOOKUP(P105,NSX!$B$4:$E$63,3,FALSE)))</f>
        <v/>
      </c>
      <c r="S105" t="str">
        <f>IF(P105="","",(VLOOKUP(P105,NSX!$B$4:$E$63,4,FALSE)))</f>
        <v/>
      </c>
      <c r="T105" t="str">
        <f t="shared" si="13"/>
        <v/>
      </c>
    </row>
    <row r="106" spans="1:20" x14ac:dyDescent="0.25">
      <c r="A106" t="str">
        <f t="shared" si="7"/>
        <v/>
      </c>
      <c r="B106" t="str">
        <f t="shared" si="8"/>
        <v/>
      </c>
      <c r="C106" t="str">
        <f>IF(P106="","",'PSS Sheet'!AK110)</f>
        <v/>
      </c>
      <c r="D106" t="str">
        <f>IF(P106="","",'PSS Sheet'!AI110)</f>
        <v/>
      </c>
      <c r="E106" t="str">
        <f>IF(P106="","",'PSS Sheet'!AJ110)</f>
        <v/>
      </c>
      <c r="H106" t="str">
        <f t="shared" si="9"/>
        <v/>
      </c>
      <c r="I106" t="str">
        <f>IF(P106="","",'SEB Sheet'!F$12)</f>
        <v/>
      </c>
      <c r="J106" t="str">
        <f t="shared" si="10"/>
        <v/>
      </c>
      <c r="K106" s="87" t="str">
        <f>IF(P106="","",'SEB Sheet'!$F$11)</f>
        <v/>
      </c>
      <c r="L106" t="str">
        <f t="shared" si="11"/>
        <v/>
      </c>
      <c r="M106" t="str">
        <f>IF(P106="","",'SEB Sheet'!$F$10)</f>
        <v/>
      </c>
      <c r="N106" t="str">
        <f t="shared" si="12"/>
        <v/>
      </c>
      <c r="P106" t="str">
        <f>'PSS Sheet'!AL110</f>
        <v/>
      </c>
      <c r="Q106" t="str">
        <f>IF(P106="","",(VLOOKUP(P106,NSX!$B$4:$E$63,2,FALSE)))</f>
        <v/>
      </c>
      <c r="R106" t="str">
        <f>IF(P106="","",(VLOOKUP(P106,NSX!$B$4:$E$63,3,FALSE)))</f>
        <v/>
      </c>
      <c r="S106" t="str">
        <f>IF(P106="","",(VLOOKUP(P106,NSX!$B$4:$E$63,4,FALSE)))</f>
        <v/>
      </c>
      <c r="T106" t="str">
        <f t="shared" si="13"/>
        <v/>
      </c>
    </row>
    <row r="107" spans="1:20" x14ac:dyDescent="0.25">
      <c r="A107" t="str">
        <f t="shared" si="7"/>
        <v/>
      </c>
      <c r="B107" t="str">
        <f t="shared" si="8"/>
        <v/>
      </c>
      <c r="C107" t="str">
        <f>IF(P107="","",'PSS Sheet'!AK111)</f>
        <v/>
      </c>
      <c r="D107" t="str">
        <f>IF(P107="","",'PSS Sheet'!AI111)</f>
        <v/>
      </c>
      <c r="E107" t="str">
        <f>IF(P107="","",'PSS Sheet'!AJ111)</f>
        <v/>
      </c>
      <c r="H107" t="str">
        <f t="shared" si="9"/>
        <v/>
      </c>
      <c r="I107" t="str">
        <f>IF(P107="","",'SEB Sheet'!F$12)</f>
        <v/>
      </c>
      <c r="J107" t="str">
        <f t="shared" si="10"/>
        <v/>
      </c>
      <c r="K107" s="87" t="str">
        <f>IF(P107="","",'SEB Sheet'!$F$11)</f>
        <v/>
      </c>
      <c r="L107" t="str">
        <f t="shared" si="11"/>
        <v/>
      </c>
      <c r="M107" t="str">
        <f>IF(P107="","",'SEB Sheet'!$F$10)</f>
        <v/>
      </c>
      <c r="N107" t="str">
        <f t="shared" si="12"/>
        <v/>
      </c>
      <c r="P107" t="str">
        <f>'PSS Sheet'!AL111</f>
        <v/>
      </c>
      <c r="Q107" t="str">
        <f>IF(P107="","",(VLOOKUP(P107,NSX!$B$4:$E$63,2,FALSE)))</f>
        <v/>
      </c>
      <c r="R107" t="str">
        <f>IF(P107="","",(VLOOKUP(P107,NSX!$B$4:$E$63,3,FALSE)))</f>
        <v/>
      </c>
      <c r="S107" t="str">
        <f>IF(P107="","",(VLOOKUP(P107,NSX!$B$4:$E$63,4,FALSE)))</f>
        <v/>
      </c>
      <c r="T107" t="str">
        <f t="shared" si="13"/>
        <v/>
      </c>
    </row>
    <row r="108" spans="1:20" x14ac:dyDescent="0.25">
      <c r="A108" t="str">
        <f t="shared" si="7"/>
        <v/>
      </c>
      <c r="B108" t="str">
        <f t="shared" si="8"/>
        <v/>
      </c>
      <c r="C108" t="str">
        <f>IF(P108="","",'PSS Sheet'!AK112)</f>
        <v/>
      </c>
      <c r="D108" t="str">
        <f>IF(P108="","",'PSS Sheet'!AI112)</f>
        <v/>
      </c>
      <c r="E108" t="str">
        <f>IF(P108="","",'PSS Sheet'!AJ112)</f>
        <v/>
      </c>
      <c r="H108" t="str">
        <f t="shared" si="9"/>
        <v/>
      </c>
      <c r="I108" t="str">
        <f>IF(P108="","",'SEB Sheet'!F$12)</f>
        <v/>
      </c>
      <c r="J108" t="str">
        <f t="shared" si="10"/>
        <v/>
      </c>
      <c r="K108" s="87" t="str">
        <f>IF(P108="","",'SEB Sheet'!$F$11)</f>
        <v/>
      </c>
      <c r="L108" t="str">
        <f t="shared" si="11"/>
        <v/>
      </c>
      <c r="M108" t="str">
        <f>IF(P108="","",'SEB Sheet'!$F$10)</f>
        <v/>
      </c>
      <c r="N108" t="str">
        <f t="shared" si="12"/>
        <v/>
      </c>
      <c r="P108" t="str">
        <f>'PSS Sheet'!AL112</f>
        <v/>
      </c>
      <c r="Q108" t="str">
        <f>IF(P108="","",(VLOOKUP(P108,NSX!$B$4:$E$63,2,FALSE)))</f>
        <v/>
      </c>
      <c r="R108" t="str">
        <f>IF(P108="","",(VLOOKUP(P108,NSX!$B$4:$E$63,3,FALSE)))</f>
        <v/>
      </c>
      <c r="S108" t="str">
        <f>IF(P108="","",(VLOOKUP(P108,NSX!$B$4:$E$63,4,FALSE)))</f>
        <v/>
      </c>
      <c r="T108" t="str">
        <f t="shared" si="13"/>
        <v/>
      </c>
    </row>
    <row r="109" spans="1:20" x14ac:dyDescent="0.25">
      <c r="A109" t="str">
        <f t="shared" si="7"/>
        <v/>
      </c>
      <c r="B109" t="str">
        <f t="shared" si="8"/>
        <v/>
      </c>
      <c r="C109" t="str">
        <f>IF(P109="","",'PSS Sheet'!AK113)</f>
        <v/>
      </c>
      <c r="D109" t="str">
        <f>IF(P109="","",'PSS Sheet'!AI113)</f>
        <v/>
      </c>
      <c r="E109" t="str">
        <f>IF(P109="","",'PSS Sheet'!AJ113)</f>
        <v/>
      </c>
      <c r="H109" t="str">
        <f t="shared" si="9"/>
        <v/>
      </c>
      <c r="I109" t="str">
        <f>IF(P109="","",'SEB Sheet'!F$12)</f>
        <v/>
      </c>
      <c r="J109" t="str">
        <f t="shared" si="10"/>
        <v/>
      </c>
      <c r="K109" s="87" t="str">
        <f>IF(P109="","",'SEB Sheet'!$F$11)</f>
        <v/>
      </c>
      <c r="L109" t="str">
        <f t="shared" si="11"/>
        <v/>
      </c>
      <c r="M109" t="str">
        <f>IF(P109="","",'SEB Sheet'!$F$10)</f>
        <v/>
      </c>
      <c r="N109" t="str">
        <f t="shared" si="12"/>
        <v/>
      </c>
      <c r="P109" t="str">
        <f>'PSS Sheet'!AL113</f>
        <v/>
      </c>
      <c r="Q109" t="str">
        <f>IF(P109="","",(VLOOKUP(P109,NSX!$B$4:$E$63,2,FALSE)))</f>
        <v/>
      </c>
      <c r="R109" t="str">
        <f>IF(P109="","",(VLOOKUP(P109,NSX!$B$4:$E$63,3,FALSE)))</f>
        <v/>
      </c>
      <c r="S109" t="str">
        <f>IF(P109="","",(VLOOKUP(P109,NSX!$B$4:$E$63,4,FALSE)))</f>
        <v/>
      </c>
      <c r="T109" t="str">
        <f t="shared" si="13"/>
        <v/>
      </c>
    </row>
    <row r="110" spans="1:20" x14ac:dyDescent="0.25">
      <c r="A110" t="str">
        <f t="shared" si="7"/>
        <v/>
      </c>
      <c r="B110" t="str">
        <f t="shared" si="8"/>
        <v/>
      </c>
      <c r="C110" t="str">
        <f>IF(P110="","",'PSS Sheet'!AK114)</f>
        <v/>
      </c>
      <c r="D110" t="str">
        <f>IF(P110="","",'PSS Sheet'!AI114)</f>
        <v/>
      </c>
      <c r="E110" t="str">
        <f>IF(P110="","",'PSS Sheet'!AJ114)</f>
        <v/>
      </c>
      <c r="H110" t="str">
        <f t="shared" si="9"/>
        <v/>
      </c>
      <c r="I110" t="str">
        <f>IF(P110="","",'SEB Sheet'!F$12)</f>
        <v/>
      </c>
      <c r="J110" t="str">
        <f t="shared" si="10"/>
        <v/>
      </c>
      <c r="K110" s="87" t="str">
        <f>IF(P110="","",'SEB Sheet'!$F$11)</f>
        <v/>
      </c>
      <c r="L110" t="str">
        <f t="shared" si="11"/>
        <v/>
      </c>
      <c r="M110" t="str">
        <f>IF(P110="","",'SEB Sheet'!$F$10)</f>
        <v/>
      </c>
      <c r="N110" t="str">
        <f t="shared" si="12"/>
        <v/>
      </c>
      <c r="P110" t="str">
        <f>'PSS Sheet'!AL114</f>
        <v/>
      </c>
      <c r="Q110" t="str">
        <f>IF(P110="","",(VLOOKUP(P110,NSX!$B$4:$E$63,2,FALSE)))</f>
        <v/>
      </c>
      <c r="R110" t="str">
        <f>IF(P110="","",(VLOOKUP(P110,NSX!$B$4:$E$63,3,FALSE)))</f>
        <v/>
      </c>
      <c r="S110" t="str">
        <f>IF(P110="","",(VLOOKUP(P110,NSX!$B$4:$E$63,4,FALSE)))</f>
        <v/>
      </c>
      <c r="T110" t="str">
        <f t="shared" si="13"/>
        <v/>
      </c>
    </row>
    <row r="111" spans="1:20" x14ac:dyDescent="0.25">
      <c r="A111" t="str">
        <f t="shared" si="7"/>
        <v/>
      </c>
      <c r="B111" t="str">
        <f t="shared" si="8"/>
        <v/>
      </c>
      <c r="C111" t="str">
        <f>IF(P111="","",'PSS Sheet'!AK115)</f>
        <v/>
      </c>
      <c r="D111" t="str">
        <f>IF(P111="","",'PSS Sheet'!AI115)</f>
        <v/>
      </c>
      <c r="E111" t="str">
        <f>IF(P111="","",'PSS Sheet'!AJ115)</f>
        <v/>
      </c>
      <c r="H111" t="str">
        <f t="shared" si="9"/>
        <v/>
      </c>
      <c r="I111" t="str">
        <f>IF(P111="","",'SEB Sheet'!F$12)</f>
        <v/>
      </c>
      <c r="J111" t="str">
        <f t="shared" si="10"/>
        <v/>
      </c>
      <c r="K111" s="87" t="str">
        <f>IF(P111="","",'SEB Sheet'!$F$11)</f>
        <v/>
      </c>
      <c r="L111" t="str">
        <f t="shared" si="11"/>
        <v/>
      </c>
      <c r="M111" t="str">
        <f>IF(P111="","",'SEB Sheet'!$F$10)</f>
        <v/>
      </c>
      <c r="N111" t="str">
        <f t="shared" si="12"/>
        <v/>
      </c>
      <c r="P111" t="str">
        <f>'PSS Sheet'!AL115</f>
        <v/>
      </c>
      <c r="Q111" t="str">
        <f>IF(P111="","",(VLOOKUP(P111,NSX!$B$4:$E$63,2,FALSE)))</f>
        <v/>
      </c>
      <c r="R111" t="str">
        <f>IF(P111="","",(VLOOKUP(P111,NSX!$B$4:$E$63,3,FALSE)))</f>
        <v/>
      </c>
      <c r="S111" t="str">
        <f>IF(P111="","",(VLOOKUP(P111,NSX!$B$4:$E$63,4,FALSE)))</f>
        <v/>
      </c>
      <c r="T111" t="str">
        <f t="shared" si="13"/>
        <v/>
      </c>
    </row>
    <row r="112" spans="1:20" x14ac:dyDescent="0.25">
      <c r="A112" t="str">
        <f t="shared" si="7"/>
        <v/>
      </c>
      <c r="B112" t="str">
        <f t="shared" si="8"/>
        <v/>
      </c>
      <c r="C112" t="str">
        <f>IF(P112="","",'PSS Sheet'!AK116)</f>
        <v/>
      </c>
      <c r="D112" t="str">
        <f>IF(P112="","",'PSS Sheet'!AI116)</f>
        <v/>
      </c>
      <c r="E112" t="str">
        <f>IF(P112="","",'PSS Sheet'!AJ116)</f>
        <v/>
      </c>
      <c r="H112" t="str">
        <f t="shared" si="9"/>
        <v/>
      </c>
      <c r="I112" t="str">
        <f>IF(P112="","",'SEB Sheet'!F$12)</f>
        <v/>
      </c>
      <c r="J112" t="str">
        <f t="shared" si="10"/>
        <v/>
      </c>
      <c r="K112" s="87" t="str">
        <f>IF(P112="","",'SEB Sheet'!$F$11)</f>
        <v/>
      </c>
      <c r="L112" t="str">
        <f t="shared" si="11"/>
        <v/>
      </c>
      <c r="M112" t="str">
        <f>IF(P112="","",'SEB Sheet'!$F$10)</f>
        <v/>
      </c>
      <c r="N112" t="str">
        <f t="shared" si="12"/>
        <v/>
      </c>
      <c r="P112" t="str">
        <f>'PSS Sheet'!AL116</f>
        <v/>
      </c>
      <c r="Q112" t="str">
        <f>IF(P112="","",(VLOOKUP(P112,NSX!$B$4:$E$63,2,FALSE)))</f>
        <v/>
      </c>
      <c r="R112" t="str">
        <f>IF(P112="","",(VLOOKUP(P112,NSX!$B$4:$E$63,3,FALSE)))</f>
        <v/>
      </c>
      <c r="S112" t="str">
        <f>IF(P112="","",(VLOOKUP(P112,NSX!$B$4:$E$63,4,FALSE)))</f>
        <v/>
      </c>
      <c r="T112" t="str">
        <f t="shared" si="13"/>
        <v/>
      </c>
    </row>
    <row r="113" spans="1:20" x14ac:dyDescent="0.25">
      <c r="A113" t="str">
        <f t="shared" si="7"/>
        <v/>
      </c>
      <c r="B113" t="str">
        <f t="shared" si="8"/>
        <v/>
      </c>
      <c r="C113" t="str">
        <f>IF(P113="","",'PSS Sheet'!AK117)</f>
        <v/>
      </c>
      <c r="D113" t="str">
        <f>IF(P113="","",'PSS Sheet'!AI117)</f>
        <v/>
      </c>
      <c r="E113" t="str">
        <f>IF(P113="","",'PSS Sheet'!AJ117)</f>
        <v/>
      </c>
      <c r="H113" t="str">
        <f t="shared" si="9"/>
        <v/>
      </c>
      <c r="I113" t="str">
        <f>IF(P113="","",'SEB Sheet'!F$12)</f>
        <v/>
      </c>
      <c r="J113" t="str">
        <f t="shared" si="10"/>
        <v/>
      </c>
      <c r="K113" s="87" t="str">
        <f>IF(P113="","",'SEB Sheet'!$F$11)</f>
        <v/>
      </c>
      <c r="L113" t="str">
        <f t="shared" si="11"/>
        <v/>
      </c>
      <c r="M113" t="str">
        <f>IF(P113="","",'SEB Sheet'!$F$10)</f>
        <v/>
      </c>
      <c r="N113" t="str">
        <f t="shared" si="12"/>
        <v/>
      </c>
      <c r="P113" t="str">
        <f>'PSS Sheet'!AL117</f>
        <v/>
      </c>
      <c r="Q113" t="str">
        <f>IF(P113="","",(VLOOKUP(P113,NSX!$B$4:$E$63,2,FALSE)))</f>
        <v/>
      </c>
      <c r="R113" t="str">
        <f>IF(P113="","",(VLOOKUP(P113,NSX!$B$4:$E$63,3,FALSE)))</f>
        <v/>
      </c>
      <c r="S113" t="str">
        <f>IF(P113="","",(VLOOKUP(P113,NSX!$B$4:$E$63,4,FALSE)))</f>
        <v/>
      </c>
      <c r="T113" t="str">
        <f t="shared" si="13"/>
        <v/>
      </c>
    </row>
    <row r="114" spans="1:20" x14ac:dyDescent="0.25">
      <c r="A114" t="str">
        <f t="shared" si="7"/>
        <v/>
      </c>
      <c r="B114" t="str">
        <f t="shared" si="8"/>
        <v/>
      </c>
      <c r="C114" t="str">
        <f>IF(P114="","",'PSS Sheet'!AK118)</f>
        <v/>
      </c>
      <c r="D114" t="str">
        <f>IF(P114="","",'PSS Sheet'!AI118)</f>
        <v/>
      </c>
      <c r="E114" t="str">
        <f>IF(P114="","",'PSS Sheet'!AJ118)</f>
        <v/>
      </c>
      <c r="H114" t="str">
        <f t="shared" si="9"/>
        <v/>
      </c>
      <c r="I114" t="str">
        <f>IF(P114="","",'SEB Sheet'!F$12)</f>
        <v/>
      </c>
      <c r="J114" t="str">
        <f t="shared" si="10"/>
        <v/>
      </c>
      <c r="K114" s="87" t="str">
        <f>IF(P114="","",'SEB Sheet'!$F$11)</f>
        <v/>
      </c>
      <c r="L114" t="str">
        <f t="shared" si="11"/>
        <v/>
      </c>
      <c r="M114" t="str">
        <f>IF(P114="","",'SEB Sheet'!$F$10)</f>
        <v/>
      </c>
      <c r="N114" t="str">
        <f t="shared" si="12"/>
        <v/>
      </c>
      <c r="P114" t="str">
        <f>'PSS Sheet'!AL118</f>
        <v/>
      </c>
      <c r="Q114" t="str">
        <f>IF(P114="","",(VLOOKUP(P114,NSX!$B$4:$E$63,2,FALSE)))</f>
        <v/>
      </c>
      <c r="R114" t="str">
        <f>IF(P114="","",(VLOOKUP(P114,NSX!$B$4:$E$63,3,FALSE)))</f>
        <v/>
      </c>
      <c r="S114" t="str">
        <f>IF(P114="","",(VLOOKUP(P114,NSX!$B$4:$E$63,4,FALSE)))</f>
        <v/>
      </c>
      <c r="T114" t="str">
        <f t="shared" si="13"/>
        <v/>
      </c>
    </row>
    <row r="115" spans="1:20" x14ac:dyDescent="0.25">
      <c r="A115" t="str">
        <f t="shared" si="7"/>
        <v/>
      </c>
      <c r="B115" t="str">
        <f t="shared" si="8"/>
        <v/>
      </c>
      <c r="C115" t="str">
        <f>IF(P115="","",'PSS Sheet'!AK119)</f>
        <v/>
      </c>
      <c r="D115" t="str">
        <f>IF(P115="","",'PSS Sheet'!AI119)</f>
        <v/>
      </c>
      <c r="E115" t="str">
        <f>IF(P115="","",'PSS Sheet'!AJ119)</f>
        <v/>
      </c>
      <c r="H115" t="str">
        <f t="shared" si="9"/>
        <v/>
      </c>
      <c r="I115" t="str">
        <f>IF(P115="","",'SEB Sheet'!F$12)</f>
        <v/>
      </c>
      <c r="J115" t="str">
        <f t="shared" si="10"/>
        <v/>
      </c>
      <c r="K115" s="87" t="str">
        <f>IF(P115="","",'SEB Sheet'!$F$11)</f>
        <v/>
      </c>
      <c r="L115" t="str">
        <f t="shared" si="11"/>
        <v/>
      </c>
      <c r="M115" t="str">
        <f>IF(P115="","",'SEB Sheet'!$F$10)</f>
        <v/>
      </c>
      <c r="N115" t="str">
        <f t="shared" si="12"/>
        <v/>
      </c>
      <c r="P115" t="str">
        <f>'PSS Sheet'!AL119</f>
        <v/>
      </c>
      <c r="Q115" t="str">
        <f>IF(P115="","",(VLOOKUP(P115,NSX!$B$4:$E$63,2,FALSE)))</f>
        <v/>
      </c>
      <c r="R115" t="str">
        <f>IF(P115="","",(VLOOKUP(P115,NSX!$B$4:$E$63,3,FALSE)))</f>
        <v/>
      </c>
      <c r="S115" t="str">
        <f>IF(P115="","",(VLOOKUP(P115,NSX!$B$4:$E$63,4,FALSE)))</f>
        <v/>
      </c>
      <c r="T115" t="str">
        <f t="shared" si="13"/>
        <v/>
      </c>
    </row>
    <row r="116" spans="1:20" x14ac:dyDescent="0.25">
      <c r="A116" t="str">
        <f t="shared" si="7"/>
        <v/>
      </c>
      <c r="B116" t="str">
        <f t="shared" si="8"/>
        <v/>
      </c>
      <c r="C116" t="str">
        <f>IF(P116="","",'PSS Sheet'!AK120)</f>
        <v/>
      </c>
      <c r="D116" t="str">
        <f>IF(P116="","",'PSS Sheet'!AI120)</f>
        <v/>
      </c>
      <c r="E116" t="str">
        <f>IF(P116="","",'PSS Sheet'!AJ120)</f>
        <v/>
      </c>
      <c r="H116" t="str">
        <f t="shared" si="9"/>
        <v/>
      </c>
      <c r="I116" t="str">
        <f>IF(P116="","",'SEB Sheet'!F$12)</f>
        <v/>
      </c>
      <c r="J116" t="str">
        <f t="shared" si="10"/>
        <v/>
      </c>
      <c r="K116" s="87" t="str">
        <f>IF(P116="","",'SEB Sheet'!$F$11)</f>
        <v/>
      </c>
      <c r="L116" t="str">
        <f t="shared" si="11"/>
        <v/>
      </c>
      <c r="M116" t="str">
        <f>IF(P116="","",'SEB Sheet'!$F$10)</f>
        <v/>
      </c>
      <c r="N116" t="str">
        <f t="shared" si="12"/>
        <v/>
      </c>
      <c r="P116" t="str">
        <f>'PSS Sheet'!AL120</f>
        <v/>
      </c>
      <c r="Q116" t="str">
        <f>IF(P116="","",(VLOOKUP(P116,NSX!$B$4:$E$63,2,FALSE)))</f>
        <v/>
      </c>
      <c r="R116" t="str">
        <f>IF(P116="","",(VLOOKUP(P116,NSX!$B$4:$E$63,3,FALSE)))</f>
        <v/>
      </c>
      <c r="S116" t="str">
        <f>IF(P116="","",(VLOOKUP(P116,NSX!$B$4:$E$63,4,FALSE)))</f>
        <v/>
      </c>
      <c r="T116" t="str">
        <f t="shared" si="13"/>
        <v/>
      </c>
    </row>
    <row r="117" spans="1:20" x14ac:dyDescent="0.25">
      <c r="A117" t="str">
        <f t="shared" si="7"/>
        <v/>
      </c>
      <c r="B117" t="str">
        <f t="shared" si="8"/>
        <v/>
      </c>
      <c r="C117" t="str">
        <f>IF(P117="","",'PSS Sheet'!AK121)</f>
        <v/>
      </c>
      <c r="D117" t="str">
        <f>IF(P117="","",'PSS Sheet'!AI121)</f>
        <v/>
      </c>
      <c r="E117" t="str">
        <f>IF(P117="","",'PSS Sheet'!AJ121)</f>
        <v/>
      </c>
      <c r="H117" t="str">
        <f t="shared" si="9"/>
        <v/>
      </c>
      <c r="I117" t="str">
        <f>IF(P117="","",'SEB Sheet'!F$12)</f>
        <v/>
      </c>
      <c r="J117" t="str">
        <f t="shared" si="10"/>
        <v/>
      </c>
      <c r="K117" s="87" t="str">
        <f>IF(P117="","",'SEB Sheet'!$F$11)</f>
        <v/>
      </c>
      <c r="L117" t="str">
        <f t="shared" si="11"/>
        <v/>
      </c>
      <c r="M117" t="str">
        <f>IF(P117="","",'SEB Sheet'!$F$10)</f>
        <v/>
      </c>
      <c r="N117" t="str">
        <f t="shared" si="12"/>
        <v/>
      </c>
      <c r="P117" t="str">
        <f>'PSS Sheet'!AL121</f>
        <v/>
      </c>
      <c r="Q117" t="str">
        <f>IF(P117="","",(VLOOKUP(P117,NSX!$B$4:$E$63,2,FALSE)))</f>
        <v/>
      </c>
      <c r="R117" t="str">
        <f>IF(P117="","",(VLOOKUP(P117,NSX!$B$4:$E$63,3,FALSE)))</f>
        <v/>
      </c>
      <c r="S117" t="str">
        <f>IF(P117="","",(VLOOKUP(P117,NSX!$B$4:$E$63,4,FALSE)))</f>
        <v/>
      </c>
      <c r="T117" t="str">
        <f t="shared" si="13"/>
        <v/>
      </c>
    </row>
    <row r="118" spans="1:20" x14ac:dyDescent="0.25">
      <c r="A118" t="str">
        <f t="shared" si="7"/>
        <v/>
      </c>
      <c r="B118" t="str">
        <f t="shared" si="8"/>
        <v/>
      </c>
      <c r="C118" t="str">
        <f>IF(P118="","",'PSS Sheet'!AK122)</f>
        <v/>
      </c>
      <c r="D118" t="str">
        <f>IF(P118="","",'PSS Sheet'!AI122)</f>
        <v/>
      </c>
      <c r="E118" t="str">
        <f>IF(P118="","",'PSS Sheet'!AJ122)</f>
        <v/>
      </c>
      <c r="H118" t="str">
        <f t="shared" si="9"/>
        <v/>
      </c>
      <c r="I118" t="str">
        <f>IF(P118="","",'SEB Sheet'!F$12)</f>
        <v/>
      </c>
      <c r="J118" t="str">
        <f t="shared" si="10"/>
        <v/>
      </c>
      <c r="K118" s="87" t="str">
        <f>IF(P118="","",'SEB Sheet'!$F$11)</f>
        <v/>
      </c>
      <c r="L118" t="str">
        <f t="shared" si="11"/>
        <v/>
      </c>
      <c r="M118" t="str">
        <f>IF(P118="","",'SEB Sheet'!$F$10)</f>
        <v/>
      </c>
      <c r="N118" t="str">
        <f t="shared" si="12"/>
        <v/>
      </c>
      <c r="P118" t="str">
        <f>'PSS Sheet'!AL122</f>
        <v/>
      </c>
      <c r="Q118" t="str">
        <f>IF(P118="","",(VLOOKUP(P118,NSX!$B$4:$E$63,2,FALSE)))</f>
        <v/>
      </c>
      <c r="R118" t="str">
        <f>IF(P118="","",(VLOOKUP(P118,NSX!$B$4:$E$63,3,FALSE)))</f>
        <v/>
      </c>
      <c r="S118" t="str">
        <f>IF(P118="","",(VLOOKUP(P118,NSX!$B$4:$E$63,4,FALSE)))</f>
        <v/>
      </c>
      <c r="T118" t="str">
        <f t="shared" si="13"/>
        <v/>
      </c>
    </row>
    <row r="119" spans="1:20" x14ac:dyDescent="0.25">
      <c r="A119" t="str">
        <f t="shared" si="7"/>
        <v/>
      </c>
      <c r="B119" t="str">
        <f t="shared" si="8"/>
        <v/>
      </c>
      <c r="C119" t="str">
        <f>IF(P119="","",'PSS Sheet'!AK123)</f>
        <v/>
      </c>
      <c r="D119" t="str">
        <f>IF(P119="","",'PSS Sheet'!AI123)</f>
        <v/>
      </c>
      <c r="E119" t="str">
        <f>IF(P119="","",'PSS Sheet'!AJ123)</f>
        <v/>
      </c>
      <c r="H119" t="str">
        <f t="shared" si="9"/>
        <v/>
      </c>
      <c r="I119" t="str">
        <f>IF(P119="","",'SEB Sheet'!F$12)</f>
        <v/>
      </c>
      <c r="J119" t="str">
        <f t="shared" si="10"/>
        <v/>
      </c>
      <c r="K119" s="87" t="str">
        <f>IF(P119="","",'SEB Sheet'!$F$11)</f>
        <v/>
      </c>
      <c r="L119" t="str">
        <f t="shared" si="11"/>
        <v/>
      </c>
      <c r="M119" t="str">
        <f>IF(P119="","",'SEB Sheet'!$F$10)</f>
        <v/>
      </c>
      <c r="N119" t="str">
        <f t="shared" si="12"/>
        <v/>
      </c>
      <c r="P119" t="str">
        <f>'PSS Sheet'!AL123</f>
        <v/>
      </c>
      <c r="Q119" t="str">
        <f>IF(P119="","",(VLOOKUP(P119,NSX!$B$4:$E$63,2,FALSE)))</f>
        <v/>
      </c>
      <c r="R119" t="str">
        <f>IF(P119="","",(VLOOKUP(P119,NSX!$B$4:$E$63,3,FALSE)))</f>
        <v/>
      </c>
      <c r="S119" t="str">
        <f>IF(P119="","",(VLOOKUP(P119,NSX!$B$4:$E$63,4,FALSE)))</f>
        <v/>
      </c>
      <c r="T119" t="str">
        <f t="shared" si="13"/>
        <v/>
      </c>
    </row>
    <row r="120" spans="1:20" x14ac:dyDescent="0.25">
      <c r="A120" t="str">
        <f t="shared" si="7"/>
        <v/>
      </c>
      <c r="B120" t="str">
        <f t="shared" si="8"/>
        <v/>
      </c>
      <c r="C120" t="str">
        <f>IF(P120="","",'PSS Sheet'!AK124)</f>
        <v/>
      </c>
      <c r="D120" t="str">
        <f>IF(P120="","",'PSS Sheet'!AI124)</f>
        <v/>
      </c>
      <c r="E120" t="str">
        <f>IF(P120="","",'PSS Sheet'!AJ124)</f>
        <v/>
      </c>
      <c r="H120" t="str">
        <f t="shared" si="9"/>
        <v/>
      </c>
      <c r="I120" t="str">
        <f>IF(P120="","",'SEB Sheet'!F$12)</f>
        <v/>
      </c>
      <c r="J120" t="str">
        <f t="shared" si="10"/>
        <v/>
      </c>
      <c r="K120" s="87" t="str">
        <f>IF(P120="","",'SEB Sheet'!$F$11)</f>
        <v/>
      </c>
      <c r="L120" t="str">
        <f t="shared" si="11"/>
        <v/>
      </c>
      <c r="M120" t="str">
        <f>IF(P120="","",'SEB Sheet'!$F$10)</f>
        <v/>
      </c>
      <c r="N120" t="str">
        <f t="shared" si="12"/>
        <v/>
      </c>
      <c r="P120" t="str">
        <f>'PSS Sheet'!AL124</f>
        <v/>
      </c>
      <c r="Q120" t="str">
        <f>IF(P120="","",(VLOOKUP(P120,NSX!$B$4:$E$63,2,FALSE)))</f>
        <v/>
      </c>
      <c r="R120" t="str">
        <f>IF(P120="","",(VLOOKUP(P120,NSX!$B$4:$E$63,3,FALSE)))</f>
        <v/>
      </c>
      <c r="S120" t="str">
        <f>IF(P120="","",(VLOOKUP(P120,NSX!$B$4:$E$63,4,FALSE)))</f>
        <v/>
      </c>
      <c r="T120" t="str">
        <f t="shared" si="13"/>
        <v/>
      </c>
    </row>
    <row r="121" spans="1:20" x14ac:dyDescent="0.25">
      <c r="A121" t="str">
        <f t="shared" si="7"/>
        <v/>
      </c>
      <c r="B121" t="str">
        <f t="shared" si="8"/>
        <v/>
      </c>
      <c r="C121" t="str">
        <f>IF(P121="","",'PSS Sheet'!AK125)</f>
        <v/>
      </c>
      <c r="D121" t="str">
        <f>IF(P121="","",'PSS Sheet'!AI125)</f>
        <v/>
      </c>
      <c r="E121" t="str">
        <f>IF(P121="","",'PSS Sheet'!AJ125)</f>
        <v/>
      </c>
      <c r="H121" t="str">
        <f t="shared" si="9"/>
        <v/>
      </c>
      <c r="I121" t="str">
        <f>IF(P121="","",'SEB Sheet'!F$12)</f>
        <v/>
      </c>
      <c r="J121" t="str">
        <f t="shared" si="10"/>
        <v/>
      </c>
      <c r="K121" s="87" t="str">
        <f>IF(P121="","",'SEB Sheet'!$F$11)</f>
        <v/>
      </c>
      <c r="L121" t="str">
        <f t="shared" si="11"/>
        <v/>
      </c>
      <c r="M121" t="str">
        <f>IF(P121="","",'SEB Sheet'!$F$10)</f>
        <v/>
      </c>
      <c r="N121" t="str">
        <f t="shared" si="12"/>
        <v/>
      </c>
      <c r="P121" t="str">
        <f>'PSS Sheet'!AL125</f>
        <v/>
      </c>
      <c r="Q121" t="str">
        <f>IF(P121="","",(VLOOKUP(P121,NSX!$B$4:$E$63,2,FALSE)))</f>
        <v/>
      </c>
      <c r="R121" t="str">
        <f>IF(P121="","",(VLOOKUP(P121,NSX!$B$4:$E$63,3,FALSE)))</f>
        <v/>
      </c>
      <c r="S121" t="str">
        <f>IF(P121="","",(VLOOKUP(P121,NSX!$B$4:$E$63,4,FALSE)))</f>
        <v/>
      </c>
      <c r="T121" t="str">
        <f t="shared" si="13"/>
        <v/>
      </c>
    </row>
    <row r="122" spans="1:20" x14ac:dyDescent="0.25">
      <c r="A122" t="str">
        <f t="shared" si="7"/>
        <v/>
      </c>
      <c r="B122" t="str">
        <f t="shared" si="8"/>
        <v/>
      </c>
      <c r="C122" t="str">
        <f>IF(P122="","",'PSS Sheet'!AK126)</f>
        <v/>
      </c>
      <c r="D122" t="str">
        <f>IF(P122="","",'PSS Sheet'!AI126)</f>
        <v/>
      </c>
      <c r="E122" t="str">
        <f>IF(P122="","",'PSS Sheet'!AJ126)</f>
        <v/>
      </c>
      <c r="H122" t="str">
        <f t="shared" si="9"/>
        <v/>
      </c>
      <c r="I122" t="str">
        <f>IF(P122="","",'SEB Sheet'!F$12)</f>
        <v/>
      </c>
      <c r="J122" t="str">
        <f t="shared" si="10"/>
        <v/>
      </c>
      <c r="K122" s="87" t="str">
        <f>IF(P122="","",'SEB Sheet'!$F$11)</f>
        <v/>
      </c>
      <c r="L122" t="str">
        <f t="shared" si="11"/>
        <v/>
      </c>
      <c r="M122" t="str">
        <f>IF(P122="","",'SEB Sheet'!$F$10)</f>
        <v/>
      </c>
      <c r="N122" t="str">
        <f t="shared" si="12"/>
        <v/>
      </c>
      <c r="P122" t="str">
        <f>'PSS Sheet'!AL126</f>
        <v/>
      </c>
      <c r="Q122" t="str">
        <f>IF(P122="","",(VLOOKUP(P122,NSX!$B$4:$E$63,2,FALSE)))</f>
        <v/>
      </c>
      <c r="R122" t="str">
        <f>IF(P122="","",(VLOOKUP(P122,NSX!$B$4:$E$63,3,FALSE)))</f>
        <v/>
      </c>
      <c r="S122" t="str">
        <f>IF(P122="","",(VLOOKUP(P122,NSX!$B$4:$E$63,4,FALSE)))</f>
        <v/>
      </c>
      <c r="T122" t="str">
        <f t="shared" si="13"/>
        <v/>
      </c>
    </row>
    <row r="123" spans="1:20" x14ac:dyDescent="0.25">
      <c r="A123" t="str">
        <f t="shared" si="7"/>
        <v/>
      </c>
      <c r="B123" t="str">
        <f t="shared" si="8"/>
        <v/>
      </c>
      <c r="C123" t="str">
        <f>IF(P123="","",'PSS Sheet'!AK127)</f>
        <v/>
      </c>
      <c r="D123" t="str">
        <f>IF(P123="","",'PSS Sheet'!AI127)</f>
        <v/>
      </c>
      <c r="E123" t="str">
        <f>IF(P123="","",'PSS Sheet'!AJ127)</f>
        <v/>
      </c>
      <c r="H123" t="str">
        <f t="shared" si="9"/>
        <v/>
      </c>
      <c r="I123" t="str">
        <f>IF(P123="","",'SEB Sheet'!F$12)</f>
        <v/>
      </c>
      <c r="J123" t="str">
        <f t="shared" si="10"/>
        <v/>
      </c>
      <c r="K123" s="87" t="str">
        <f>IF(P123="","",'SEB Sheet'!$F$11)</f>
        <v/>
      </c>
      <c r="L123" t="str">
        <f t="shared" si="11"/>
        <v/>
      </c>
      <c r="M123" t="str">
        <f>IF(P123="","",'SEB Sheet'!$F$10)</f>
        <v/>
      </c>
      <c r="N123" t="str">
        <f t="shared" si="12"/>
        <v/>
      </c>
      <c r="P123" t="str">
        <f>'PSS Sheet'!AL127</f>
        <v/>
      </c>
      <c r="Q123" t="str">
        <f>IF(P123="","",(VLOOKUP(P123,NSX!$B$4:$E$63,2,FALSE)))</f>
        <v/>
      </c>
      <c r="R123" t="str">
        <f>IF(P123="","",(VLOOKUP(P123,NSX!$B$4:$E$63,3,FALSE)))</f>
        <v/>
      </c>
      <c r="S123" t="str">
        <f>IF(P123="","",(VLOOKUP(P123,NSX!$B$4:$E$63,4,FALSE)))</f>
        <v/>
      </c>
      <c r="T123" t="str">
        <f t="shared" si="13"/>
        <v/>
      </c>
    </row>
    <row r="124" spans="1:20" x14ac:dyDescent="0.25">
      <c r="A124" t="str">
        <f t="shared" si="7"/>
        <v/>
      </c>
      <c r="B124" t="str">
        <f t="shared" si="8"/>
        <v/>
      </c>
      <c r="C124" t="str">
        <f>IF(P124="","",'PSS Sheet'!AK128)</f>
        <v/>
      </c>
      <c r="D124" t="str">
        <f>IF(P124="","",'PSS Sheet'!AI128)</f>
        <v/>
      </c>
      <c r="E124" t="str">
        <f>IF(P124="","",'PSS Sheet'!AJ128)</f>
        <v/>
      </c>
      <c r="H124" t="str">
        <f t="shared" si="9"/>
        <v/>
      </c>
      <c r="I124" t="str">
        <f>IF(P124="","",'SEB Sheet'!F$12)</f>
        <v/>
      </c>
      <c r="J124" t="str">
        <f t="shared" si="10"/>
        <v/>
      </c>
      <c r="K124" s="87" t="str">
        <f>IF(P124="","",'SEB Sheet'!$F$11)</f>
        <v/>
      </c>
      <c r="L124" t="str">
        <f t="shared" si="11"/>
        <v/>
      </c>
      <c r="M124" t="str">
        <f>IF(P124="","",'SEB Sheet'!$F$10)</f>
        <v/>
      </c>
      <c r="N124" t="str">
        <f t="shared" si="12"/>
        <v/>
      </c>
      <c r="P124" t="str">
        <f>'PSS Sheet'!AL128</f>
        <v/>
      </c>
      <c r="Q124" t="str">
        <f>IF(P124="","",(VLOOKUP(P124,NSX!$B$4:$E$63,2,FALSE)))</f>
        <v/>
      </c>
      <c r="R124" t="str">
        <f>IF(P124="","",(VLOOKUP(P124,NSX!$B$4:$E$63,3,FALSE)))</f>
        <v/>
      </c>
      <c r="S124" t="str">
        <f>IF(P124="","",(VLOOKUP(P124,NSX!$B$4:$E$63,4,FALSE)))</f>
        <v/>
      </c>
      <c r="T124" t="str">
        <f t="shared" si="13"/>
        <v/>
      </c>
    </row>
    <row r="125" spans="1:20" x14ac:dyDescent="0.25">
      <c r="A125" t="str">
        <f t="shared" si="7"/>
        <v/>
      </c>
      <c r="B125" t="str">
        <f t="shared" si="8"/>
        <v/>
      </c>
      <c r="C125" t="str">
        <f>IF(P125="","",'PSS Sheet'!AK129)</f>
        <v/>
      </c>
      <c r="D125" t="str">
        <f>IF(P125="","",'PSS Sheet'!AI129)</f>
        <v/>
      </c>
      <c r="E125" t="str">
        <f>IF(P125="","",'PSS Sheet'!AJ129)</f>
        <v/>
      </c>
      <c r="H125" t="str">
        <f t="shared" si="9"/>
        <v/>
      </c>
      <c r="I125" t="str">
        <f>IF(P125="","",'SEB Sheet'!F$12)</f>
        <v/>
      </c>
      <c r="J125" t="str">
        <f t="shared" si="10"/>
        <v/>
      </c>
      <c r="K125" s="87" t="str">
        <f>IF(P125="","",'SEB Sheet'!$F$11)</f>
        <v/>
      </c>
      <c r="L125" t="str">
        <f t="shared" si="11"/>
        <v/>
      </c>
      <c r="M125" t="str">
        <f>IF(P125="","",'SEB Sheet'!$F$10)</f>
        <v/>
      </c>
      <c r="N125" t="str">
        <f t="shared" si="12"/>
        <v/>
      </c>
      <c r="P125" t="str">
        <f>'PSS Sheet'!AL129</f>
        <v/>
      </c>
      <c r="Q125" t="str">
        <f>IF(P125="","",(VLOOKUP(P125,NSX!$B$4:$E$63,2,FALSE)))</f>
        <v/>
      </c>
      <c r="R125" t="str">
        <f>IF(P125="","",(VLOOKUP(P125,NSX!$B$4:$E$63,3,FALSE)))</f>
        <v/>
      </c>
      <c r="S125" t="str">
        <f>IF(P125="","",(VLOOKUP(P125,NSX!$B$4:$E$63,4,FALSE)))</f>
        <v/>
      </c>
      <c r="T125" t="str">
        <f t="shared" si="13"/>
        <v/>
      </c>
    </row>
    <row r="126" spans="1:20" x14ac:dyDescent="0.25">
      <c r="A126" t="str">
        <f t="shared" si="7"/>
        <v/>
      </c>
      <c r="B126" t="str">
        <f t="shared" si="8"/>
        <v/>
      </c>
      <c r="C126" t="str">
        <f>IF(P126="","",'PSS Sheet'!AK130)</f>
        <v/>
      </c>
      <c r="D126" t="str">
        <f>IF(P126="","",'PSS Sheet'!AI130)</f>
        <v/>
      </c>
      <c r="E126" t="str">
        <f>IF(P126="","",'PSS Sheet'!AJ130)</f>
        <v/>
      </c>
      <c r="H126" t="str">
        <f t="shared" si="9"/>
        <v/>
      </c>
      <c r="I126" t="str">
        <f>IF(P126="","",'SEB Sheet'!F$12)</f>
        <v/>
      </c>
      <c r="J126" t="str">
        <f t="shared" si="10"/>
        <v/>
      </c>
      <c r="K126" s="87" t="str">
        <f>IF(P126="","",'SEB Sheet'!$F$11)</f>
        <v/>
      </c>
      <c r="L126" t="str">
        <f t="shared" si="11"/>
        <v/>
      </c>
      <c r="M126" t="str">
        <f>IF(P126="","",'SEB Sheet'!$F$10)</f>
        <v/>
      </c>
      <c r="N126" t="str">
        <f t="shared" si="12"/>
        <v/>
      </c>
      <c r="P126" t="str">
        <f>'PSS Sheet'!AL130</f>
        <v/>
      </c>
      <c r="Q126" t="str">
        <f>IF(P126="","",(VLOOKUP(P126,NSX!$B$4:$E$63,2,FALSE)))</f>
        <v/>
      </c>
      <c r="R126" t="str">
        <f>IF(P126="","",(VLOOKUP(P126,NSX!$B$4:$E$63,3,FALSE)))</f>
        <v/>
      </c>
      <c r="S126" t="str">
        <f>IF(P126="","",(VLOOKUP(P126,NSX!$B$4:$E$63,4,FALSE)))</f>
        <v/>
      </c>
      <c r="T126" t="str">
        <f t="shared" si="13"/>
        <v/>
      </c>
    </row>
    <row r="127" spans="1:20" x14ac:dyDescent="0.25">
      <c r="A127" t="str">
        <f t="shared" si="7"/>
        <v/>
      </c>
      <c r="B127" t="str">
        <f t="shared" si="8"/>
        <v/>
      </c>
      <c r="C127" t="str">
        <f>IF(P127="","",'PSS Sheet'!AK131)</f>
        <v/>
      </c>
      <c r="D127" t="str">
        <f>IF(P127="","",'PSS Sheet'!AI131)</f>
        <v/>
      </c>
      <c r="E127" t="str">
        <f>IF(P127="","",'PSS Sheet'!AJ131)</f>
        <v/>
      </c>
      <c r="H127" t="str">
        <f t="shared" si="9"/>
        <v/>
      </c>
      <c r="I127" t="str">
        <f>IF(P127="","",'SEB Sheet'!F$12)</f>
        <v/>
      </c>
      <c r="J127" t="str">
        <f t="shared" si="10"/>
        <v/>
      </c>
      <c r="K127" s="87" t="str">
        <f>IF(P127="","",'SEB Sheet'!$F$11)</f>
        <v/>
      </c>
      <c r="L127" t="str">
        <f t="shared" si="11"/>
        <v/>
      </c>
      <c r="M127" t="str">
        <f>IF(P127="","",'SEB Sheet'!$F$10)</f>
        <v/>
      </c>
      <c r="N127" t="str">
        <f t="shared" si="12"/>
        <v/>
      </c>
      <c r="P127" t="str">
        <f>'PSS Sheet'!AL131</f>
        <v/>
      </c>
      <c r="Q127" t="str">
        <f>IF(P127="","",(VLOOKUP(P127,NSX!$B$4:$E$63,2,FALSE)))</f>
        <v/>
      </c>
      <c r="R127" t="str">
        <f>IF(P127="","",(VLOOKUP(P127,NSX!$B$4:$E$63,3,FALSE)))</f>
        <v/>
      </c>
      <c r="S127" t="str">
        <f>IF(P127="","",(VLOOKUP(P127,NSX!$B$4:$E$63,4,FALSE)))</f>
        <v/>
      </c>
      <c r="T127" t="str">
        <f t="shared" si="13"/>
        <v/>
      </c>
    </row>
    <row r="128" spans="1:20" x14ac:dyDescent="0.25">
      <c r="A128" t="str">
        <f t="shared" si="7"/>
        <v/>
      </c>
      <c r="B128" t="str">
        <f t="shared" si="8"/>
        <v/>
      </c>
      <c r="C128" t="str">
        <f>IF(P128="","",'PSS Sheet'!AK132)</f>
        <v/>
      </c>
      <c r="D128" t="str">
        <f>IF(P128="","",'PSS Sheet'!AI132)</f>
        <v/>
      </c>
      <c r="E128" t="str">
        <f>IF(P128="","",'PSS Sheet'!AJ132)</f>
        <v/>
      </c>
      <c r="H128" t="str">
        <f t="shared" si="9"/>
        <v/>
      </c>
      <c r="I128" t="str">
        <f>IF(P128="","",'SEB Sheet'!F$12)</f>
        <v/>
      </c>
      <c r="J128" t="str">
        <f t="shared" si="10"/>
        <v/>
      </c>
      <c r="K128" s="87" t="str">
        <f>IF(P128="","",'SEB Sheet'!$F$11)</f>
        <v/>
      </c>
      <c r="L128" t="str">
        <f t="shared" si="11"/>
        <v/>
      </c>
      <c r="M128" t="str">
        <f>IF(P128="","",'SEB Sheet'!$F$10)</f>
        <v/>
      </c>
      <c r="N128" t="str">
        <f t="shared" si="12"/>
        <v/>
      </c>
      <c r="P128" t="str">
        <f>'PSS Sheet'!AL132</f>
        <v/>
      </c>
      <c r="Q128" t="str">
        <f>IF(P128="","",(VLOOKUP(P128,NSX!$B$4:$E$63,2,FALSE)))</f>
        <v/>
      </c>
      <c r="R128" t="str">
        <f>IF(P128="","",(VLOOKUP(P128,NSX!$B$4:$E$63,3,FALSE)))</f>
        <v/>
      </c>
      <c r="S128" t="str">
        <f>IF(P128="","",(VLOOKUP(P128,NSX!$B$4:$E$63,4,FALSE)))</f>
        <v/>
      </c>
      <c r="T128" t="str">
        <f t="shared" si="13"/>
        <v/>
      </c>
    </row>
    <row r="129" spans="1:20" x14ac:dyDescent="0.25">
      <c r="A129" t="str">
        <f t="shared" si="7"/>
        <v/>
      </c>
      <c r="B129" t="str">
        <f t="shared" si="8"/>
        <v/>
      </c>
      <c r="C129" t="str">
        <f>IF(P129="","",'PSS Sheet'!AK133)</f>
        <v/>
      </c>
      <c r="D129" t="str">
        <f>IF(P129="","",'PSS Sheet'!AI133)</f>
        <v/>
      </c>
      <c r="E129" t="str">
        <f>IF(P129="","",'PSS Sheet'!AJ133)</f>
        <v/>
      </c>
      <c r="H129" t="str">
        <f t="shared" si="9"/>
        <v/>
      </c>
      <c r="I129" t="str">
        <f>IF(P129="","",'SEB Sheet'!F$12)</f>
        <v/>
      </c>
      <c r="J129" t="str">
        <f t="shared" si="10"/>
        <v/>
      </c>
      <c r="K129" s="87" t="str">
        <f>IF(P129="","",'SEB Sheet'!$F$11)</f>
        <v/>
      </c>
      <c r="L129" t="str">
        <f t="shared" si="11"/>
        <v/>
      </c>
      <c r="M129" t="str">
        <f>IF(P129="","",'SEB Sheet'!$F$10)</f>
        <v/>
      </c>
      <c r="N129" t="str">
        <f t="shared" si="12"/>
        <v/>
      </c>
      <c r="P129" t="str">
        <f>'PSS Sheet'!AL133</f>
        <v/>
      </c>
      <c r="Q129" t="str">
        <f>IF(P129="","",(VLOOKUP(P129,NSX!$B$4:$E$63,2,FALSE)))</f>
        <v/>
      </c>
      <c r="R129" t="str">
        <f>IF(P129="","",(VLOOKUP(P129,NSX!$B$4:$E$63,3,FALSE)))</f>
        <v/>
      </c>
      <c r="S129" t="str">
        <f>IF(P129="","",(VLOOKUP(P129,NSX!$B$4:$E$63,4,FALSE)))</f>
        <v/>
      </c>
      <c r="T129" t="str">
        <f t="shared" si="13"/>
        <v/>
      </c>
    </row>
    <row r="130" spans="1:20" x14ac:dyDescent="0.25">
      <c r="A130" t="str">
        <f t="shared" si="7"/>
        <v/>
      </c>
      <c r="B130" t="str">
        <f t="shared" si="8"/>
        <v/>
      </c>
      <c r="C130" t="str">
        <f>IF(P130="","",'PSS Sheet'!AK134)</f>
        <v/>
      </c>
      <c r="D130" t="str">
        <f>IF(P130="","",'PSS Sheet'!AI134)</f>
        <v/>
      </c>
      <c r="E130" t="str">
        <f>IF(P130="","",'PSS Sheet'!AJ134)</f>
        <v/>
      </c>
      <c r="H130" t="str">
        <f t="shared" si="9"/>
        <v/>
      </c>
      <c r="I130" t="str">
        <f>IF(P130="","",'SEB Sheet'!F$12)</f>
        <v/>
      </c>
      <c r="J130" t="str">
        <f t="shared" si="10"/>
        <v/>
      </c>
      <c r="K130" s="87" t="str">
        <f>IF(P130="","",'SEB Sheet'!$F$11)</f>
        <v/>
      </c>
      <c r="L130" t="str">
        <f t="shared" si="11"/>
        <v/>
      </c>
      <c r="M130" t="str">
        <f>IF(P130="","",'SEB Sheet'!$F$10)</f>
        <v/>
      </c>
      <c r="N130" t="str">
        <f t="shared" si="12"/>
        <v/>
      </c>
      <c r="P130" t="str">
        <f>'PSS Sheet'!AL134</f>
        <v/>
      </c>
      <c r="Q130" t="str">
        <f>IF(P130="","",(VLOOKUP(P130,NSX!$B$4:$E$63,2,FALSE)))</f>
        <v/>
      </c>
      <c r="R130" t="str">
        <f>IF(P130="","",(VLOOKUP(P130,NSX!$B$4:$E$63,3,FALSE)))</f>
        <v/>
      </c>
      <c r="S130" t="str">
        <f>IF(P130="","",(VLOOKUP(P130,NSX!$B$4:$E$63,4,FALSE)))</f>
        <v/>
      </c>
      <c r="T130" t="str">
        <f t="shared" si="13"/>
        <v/>
      </c>
    </row>
    <row r="131" spans="1:20" x14ac:dyDescent="0.25">
      <c r="A131" t="str">
        <f t="shared" si="7"/>
        <v/>
      </c>
      <c r="B131" t="str">
        <f t="shared" si="8"/>
        <v/>
      </c>
      <c r="C131" t="str">
        <f>IF(P131="","",'PSS Sheet'!AK135)</f>
        <v/>
      </c>
      <c r="D131" t="str">
        <f>IF(P131="","",'PSS Sheet'!AI135)</f>
        <v/>
      </c>
      <c r="E131" t="str">
        <f>IF(P131="","",'PSS Sheet'!AJ135)</f>
        <v/>
      </c>
      <c r="H131" t="str">
        <f t="shared" si="9"/>
        <v/>
      </c>
      <c r="I131" t="str">
        <f>IF(P131="","",'SEB Sheet'!F$12)</f>
        <v/>
      </c>
      <c r="J131" t="str">
        <f t="shared" si="10"/>
        <v/>
      </c>
      <c r="K131" s="87" t="str">
        <f>IF(P131="","",'SEB Sheet'!$F$11)</f>
        <v/>
      </c>
      <c r="L131" t="str">
        <f t="shared" si="11"/>
        <v/>
      </c>
      <c r="M131" t="str">
        <f>IF(P131="","",'SEB Sheet'!$F$10)</f>
        <v/>
      </c>
      <c r="N131" t="str">
        <f t="shared" si="12"/>
        <v/>
      </c>
      <c r="P131" t="str">
        <f>'PSS Sheet'!AL135</f>
        <v/>
      </c>
      <c r="Q131" t="str">
        <f>IF(P131="","",(VLOOKUP(P131,NSX!$B$4:$E$63,2,FALSE)))</f>
        <v/>
      </c>
      <c r="R131" t="str">
        <f>IF(P131="","",(VLOOKUP(P131,NSX!$B$4:$E$63,3,FALSE)))</f>
        <v/>
      </c>
      <c r="S131" t="str">
        <f>IF(P131="","",(VLOOKUP(P131,NSX!$B$4:$E$63,4,FALSE)))</f>
        <v/>
      </c>
      <c r="T131" t="str">
        <f t="shared" si="13"/>
        <v/>
      </c>
    </row>
    <row r="132" spans="1:20" x14ac:dyDescent="0.25">
      <c r="A132" t="str">
        <f t="shared" ref="A132:A195" si="14">IF(P132="","","approved")</f>
        <v/>
      </c>
      <c r="B132" t="str">
        <f t="shared" ref="B132:B195" si="15">IF(P132="","","823")</f>
        <v/>
      </c>
      <c r="C132" t="str">
        <f>IF(P132="","",'PSS Sheet'!AK136)</f>
        <v/>
      </c>
      <c r="D132" t="str">
        <f>IF(P132="","",'PSS Sheet'!AI136)</f>
        <v/>
      </c>
      <c r="E132" t="str">
        <f>IF(P132="","",'PSS Sheet'!AJ136)</f>
        <v/>
      </c>
      <c r="H132" t="str">
        <f t="shared" ref="H132:H195" si="16">IF(P132="","","GPS")</f>
        <v/>
      </c>
      <c r="I132" t="str">
        <f>IF(P132="","",'SEB Sheet'!F$12)</f>
        <v/>
      </c>
      <c r="J132" t="str">
        <f t="shared" ref="J132:J195" si="17">IF(P132="","","5-50m")</f>
        <v/>
      </c>
      <c r="K132" s="87" t="str">
        <f>IF(P132="","",'SEB Sheet'!$F$11)</f>
        <v/>
      </c>
      <c r="L132" t="str">
        <f t="shared" ref="L132:L195" si="18">IF(P132="","","D")</f>
        <v/>
      </c>
      <c r="M132" t="str">
        <f>IF(P132="","",'SEB Sheet'!$F$10)</f>
        <v/>
      </c>
      <c r="N132" t="str">
        <f t="shared" ref="N132:N195" si="19">IF(P132="","","P")</f>
        <v/>
      </c>
      <c r="P132" t="str">
        <f>'PSS Sheet'!AL136</f>
        <v/>
      </c>
      <c r="Q132" t="str">
        <f>IF(P132="","",(VLOOKUP(P132,NSX!$B$4:$E$63,2,FALSE)))</f>
        <v/>
      </c>
      <c r="R132" t="str">
        <f>IF(P132="","",(VLOOKUP(P132,NSX!$B$4:$E$63,3,FALSE)))</f>
        <v/>
      </c>
      <c r="S132" t="str">
        <f>IF(P132="","",(VLOOKUP(P132,NSX!$B$4:$E$63,4,FALSE)))</f>
        <v/>
      </c>
      <c r="T132" t="str">
        <f t="shared" ref="T132:T195" si="20">IF(P132="","","1")</f>
        <v/>
      </c>
    </row>
    <row r="133" spans="1:20" x14ac:dyDescent="0.25">
      <c r="A133" t="str">
        <f t="shared" si="14"/>
        <v/>
      </c>
      <c r="B133" t="str">
        <f t="shared" si="15"/>
        <v/>
      </c>
      <c r="C133" t="str">
        <f>IF(P133="","",'PSS Sheet'!AK137)</f>
        <v/>
      </c>
      <c r="D133" t="str">
        <f>IF(P133="","",'PSS Sheet'!AI137)</f>
        <v/>
      </c>
      <c r="E133" t="str">
        <f>IF(P133="","",'PSS Sheet'!AJ137)</f>
        <v/>
      </c>
      <c r="H133" t="str">
        <f t="shared" si="16"/>
        <v/>
      </c>
      <c r="I133" t="str">
        <f>IF(P133="","",'SEB Sheet'!F$12)</f>
        <v/>
      </c>
      <c r="J133" t="str">
        <f t="shared" si="17"/>
        <v/>
      </c>
      <c r="K133" s="87" t="str">
        <f>IF(P133="","",'SEB Sheet'!$F$11)</f>
        <v/>
      </c>
      <c r="L133" t="str">
        <f t="shared" si="18"/>
        <v/>
      </c>
      <c r="M133" t="str">
        <f>IF(P133="","",'SEB Sheet'!$F$10)</f>
        <v/>
      </c>
      <c r="N133" t="str">
        <f t="shared" si="19"/>
        <v/>
      </c>
      <c r="P133" t="str">
        <f>'PSS Sheet'!AL137</f>
        <v/>
      </c>
      <c r="Q133" t="str">
        <f>IF(P133="","",(VLOOKUP(P133,NSX!$B$4:$E$63,2,FALSE)))</f>
        <v/>
      </c>
      <c r="R133" t="str">
        <f>IF(P133="","",(VLOOKUP(P133,NSX!$B$4:$E$63,3,FALSE)))</f>
        <v/>
      </c>
      <c r="S133" t="str">
        <f>IF(P133="","",(VLOOKUP(P133,NSX!$B$4:$E$63,4,FALSE)))</f>
        <v/>
      </c>
      <c r="T133" t="str">
        <f t="shared" si="20"/>
        <v/>
      </c>
    </row>
    <row r="134" spans="1:20" x14ac:dyDescent="0.25">
      <c r="A134" t="str">
        <f t="shared" si="14"/>
        <v/>
      </c>
      <c r="B134" t="str">
        <f t="shared" si="15"/>
        <v/>
      </c>
      <c r="C134" t="str">
        <f>IF(P134="","",'PSS Sheet'!AK138)</f>
        <v/>
      </c>
      <c r="D134" t="str">
        <f>IF(P134="","",'PSS Sheet'!AI138)</f>
        <v/>
      </c>
      <c r="E134" t="str">
        <f>IF(P134="","",'PSS Sheet'!AJ138)</f>
        <v/>
      </c>
      <c r="H134" t="str">
        <f t="shared" si="16"/>
        <v/>
      </c>
      <c r="I134" t="str">
        <f>IF(P134="","",'SEB Sheet'!F$12)</f>
        <v/>
      </c>
      <c r="J134" t="str">
        <f t="shared" si="17"/>
        <v/>
      </c>
      <c r="K134" s="87" t="str">
        <f>IF(P134="","",'SEB Sheet'!$F$11)</f>
        <v/>
      </c>
      <c r="L134" t="str">
        <f t="shared" si="18"/>
        <v/>
      </c>
      <c r="M134" t="str">
        <f>IF(P134="","",'SEB Sheet'!$F$10)</f>
        <v/>
      </c>
      <c r="N134" t="str">
        <f t="shared" si="19"/>
        <v/>
      </c>
      <c r="P134" t="str">
        <f>'PSS Sheet'!AL138</f>
        <v/>
      </c>
      <c r="Q134" t="str">
        <f>IF(P134="","",(VLOOKUP(P134,NSX!$B$4:$E$63,2,FALSE)))</f>
        <v/>
      </c>
      <c r="R134" t="str">
        <f>IF(P134="","",(VLOOKUP(P134,NSX!$B$4:$E$63,3,FALSE)))</f>
        <v/>
      </c>
      <c r="S134" t="str">
        <f>IF(P134="","",(VLOOKUP(P134,NSX!$B$4:$E$63,4,FALSE)))</f>
        <v/>
      </c>
      <c r="T134" t="str">
        <f t="shared" si="20"/>
        <v/>
      </c>
    </row>
    <row r="135" spans="1:20" x14ac:dyDescent="0.25">
      <c r="A135" t="str">
        <f t="shared" si="14"/>
        <v/>
      </c>
      <c r="B135" t="str">
        <f t="shared" si="15"/>
        <v/>
      </c>
      <c r="C135" t="str">
        <f>IF(P135="","",'PSS Sheet'!AK139)</f>
        <v/>
      </c>
      <c r="D135" t="str">
        <f>IF(P135="","",'PSS Sheet'!AI139)</f>
        <v/>
      </c>
      <c r="E135" t="str">
        <f>IF(P135="","",'PSS Sheet'!AJ139)</f>
        <v/>
      </c>
      <c r="H135" t="str">
        <f t="shared" si="16"/>
        <v/>
      </c>
      <c r="I135" t="str">
        <f>IF(P135="","",'SEB Sheet'!F$12)</f>
        <v/>
      </c>
      <c r="J135" t="str">
        <f t="shared" si="17"/>
        <v/>
      </c>
      <c r="K135" s="87" t="str">
        <f>IF(P135="","",'SEB Sheet'!$F$11)</f>
        <v/>
      </c>
      <c r="L135" t="str">
        <f t="shared" si="18"/>
        <v/>
      </c>
      <c r="M135" t="str">
        <f>IF(P135="","",'SEB Sheet'!$F$10)</f>
        <v/>
      </c>
      <c r="N135" t="str">
        <f t="shared" si="19"/>
        <v/>
      </c>
      <c r="P135" t="str">
        <f>'PSS Sheet'!AL139</f>
        <v/>
      </c>
      <c r="Q135" t="str">
        <f>IF(P135="","",(VLOOKUP(P135,NSX!$B$4:$E$63,2,FALSE)))</f>
        <v/>
      </c>
      <c r="R135" t="str">
        <f>IF(P135="","",(VLOOKUP(P135,NSX!$B$4:$E$63,3,FALSE)))</f>
        <v/>
      </c>
      <c r="S135" t="str">
        <f>IF(P135="","",(VLOOKUP(P135,NSX!$B$4:$E$63,4,FALSE)))</f>
        <v/>
      </c>
      <c r="T135" t="str">
        <f t="shared" si="20"/>
        <v/>
      </c>
    </row>
    <row r="136" spans="1:20" x14ac:dyDescent="0.25">
      <c r="A136" t="str">
        <f t="shared" si="14"/>
        <v/>
      </c>
      <c r="B136" t="str">
        <f t="shared" si="15"/>
        <v/>
      </c>
      <c r="C136" t="str">
        <f>IF(P136="","",'PSS Sheet'!AK140)</f>
        <v/>
      </c>
      <c r="D136" t="str">
        <f>IF(P136="","",'PSS Sheet'!AI140)</f>
        <v/>
      </c>
      <c r="E136" t="str">
        <f>IF(P136="","",'PSS Sheet'!AJ140)</f>
        <v/>
      </c>
      <c r="H136" t="str">
        <f t="shared" si="16"/>
        <v/>
      </c>
      <c r="I136" t="str">
        <f>IF(P136="","",'SEB Sheet'!F$12)</f>
        <v/>
      </c>
      <c r="J136" t="str">
        <f t="shared" si="17"/>
        <v/>
      </c>
      <c r="K136" s="87" t="str">
        <f>IF(P136="","",'SEB Sheet'!$F$11)</f>
        <v/>
      </c>
      <c r="L136" t="str">
        <f t="shared" si="18"/>
        <v/>
      </c>
      <c r="M136" t="str">
        <f>IF(P136="","",'SEB Sheet'!$F$10)</f>
        <v/>
      </c>
      <c r="N136" t="str">
        <f t="shared" si="19"/>
        <v/>
      </c>
      <c r="P136" t="str">
        <f>'PSS Sheet'!AL140</f>
        <v/>
      </c>
      <c r="Q136" t="str">
        <f>IF(P136="","",(VLOOKUP(P136,NSX!$B$4:$E$63,2,FALSE)))</f>
        <v/>
      </c>
      <c r="R136" t="str">
        <f>IF(P136="","",(VLOOKUP(P136,NSX!$B$4:$E$63,3,FALSE)))</f>
        <v/>
      </c>
      <c r="S136" t="str">
        <f>IF(P136="","",(VLOOKUP(P136,NSX!$B$4:$E$63,4,FALSE)))</f>
        <v/>
      </c>
      <c r="T136" t="str">
        <f t="shared" si="20"/>
        <v/>
      </c>
    </row>
    <row r="137" spans="1:20" x14ac:dyDescent="0.25">
      <c r="A137" t="str">
        <f t="shared" si="14"/>
        <v/>
      </c>
      <c r="B137" t="str">
        <f t="shared" si="15"/>
        <v/>
      </c>
      <c r="C137" t="str">
        <f>IF(P137="","",'PSS Sheet'!AK141)</f>
        <v/>
      </c>
      <c r="D137" t="str">
        <f>IF(P137="","",'PSS Sheet'!AI141)</f>
        <v/>
      </c>
      <c r="E137" t="str">
        <f>IF(P137="","",'PSS Sheet'!AJ141)</f>
        <v/>
      </c>
      <c r="H137" t="str">
        <f t="shared" si="16"/>
        <v/>
      </c>
      <c r="I137" t="str">
        <f>IF(P137="","",'SEB Sheet'!F$12)</f>
        <v/>
      </c>
      <c r="J137" t="str">
        <f t="shared" si="17"/>
        <v/>
      </c>
      <c r="K137" s="87" t="str">
        <f>IF(P137="","",'SEB Sheet'!$F$11)</f>
        <v/>
      </c>
      <c r="L137" t="str">
        <f t="shared" si="18"/>
        <v/>
      </c>
      <c r="M137" t="str">
        <f>IF(P137="","",'SEB Sheet'!$F$10)</f>
        <v/>
      </c>
      <c r="N137" t="str">
        <f t="shared" si="19"/>
        <v/>
      </c>
      <c r="P137" t="str">
        <f>'PSS Sheet'!AL141</f>
        <v/>
      </c>
      <c r="Q137" t="str">
        <f>IF(P137="","",(VLOOKUP(P137,NSX!$B$4:$E$63,2,FALSE)))</f>
        <v/>
      </c>
      <c r="R137" t="str">
        <f>IF(P137="","",(VLOOKUP(P137,NSX!$B$4:$E$63,3,FALSE)))</f>
        <v/>
      </c>
      <c r="S137" t="str">
        <f>IF(P137="","",(VLOOKUP(P137,NSX!$B$4:$E$63,4,FALSE)))</f>
        <v/>
      </c>
      <c r="T137" t="str">
        <f t="shared" si="20"/>
        <v/>
      </c>
    </row>
    <row r="138" spans="1:20" x14ac:dyDescent="0.25">
      <c r="A138" t="str">
        <f t="shared" si="14"/>
        <v/>
      </c>
      <c r="B138" t="str">
        <f t="shared" si="15"/>
        <v/>
      </c>
      <c r="C138" t="str">
        <f>IF(P138="","",'PSS Sheet'!AK142)</f>
        <v/>
      </c>
      <c r="D138" t="str">
        <f>IF(P138="","",'PSS Sheet'!AI142)</f>
        <v/>
      </c>
      <c r="E138" t="str">
        <f>IF(P138="","",'PSS Sheet'!AJ142)</f>
        <v/>
      </c>
      <c r="H138" t="str">
        <f t="shared" si="16"/>
        <v/>
      </c>
      <c r="I138" t="str">
        <f>IF(P138="","",'SEB Sheet'!F$12)</f>
        <v/>
      </c>
      <c r="J138" t="str">
        <f t="shared" si="17"/>
        <v/>
      </c>
      <c r="K138" s="87" t="str">
        <f>IF(P138="","",'SEB Sheet'!$F$11)</f>
        <v/>
      </c>
      <c r="L138" t="str">
        <f t="shared" si="18"/>
        <v/>
      </c>
      <c r="M138" t="str">
        <f>IF(P138="","",'SEB Sheet'!$F$10)</f>
        <v/>
      </c>
      <c r="N138" t="str">
        <f t="shared" si="19"/>
        <v/>
      </c>
      <c r="P138" t="str">
        <f>'PSS Sheet'!AL142</f>
        <v/>
      </c>
      <c r="Q138" t="str">
        <f>IF(P138="","",(VLOOKUP(P138,NSX!$B$4:$E$63,2,FALSE)))</f>
        <v/>
      </c>
      <c r="R138" t="str">
        <f>IF(P138="","",(VLOOKUP(P138,NSX!$B$4:$E$63,3,FALSE)))</f>
        <v/>
      </c>
      <c r="S138" t="str">
        <f>IF(P138="","",(VLOOKUP(P138,NSX!$B$4:$E$63,4,FALSE)))</f>
        <v/>
      </c>
      <c r="T138" t="str">
        <f t="shared" si="20"/>
        <v/>
      </c>
    </row>
    <row r="139" spans="1:20" x14ac:dyDescent="0.25">
      <c r="A139" t="str">
        <f t="shared" si="14"/>
        <v/>
      </c>
      <c r="B139" t="str">
        <f t="shared" si="15"/>
        <v/>
      </c>
      <c r="C139" t="str">
        <f>IF(P139="","",'PSS Sheet'!AK143)</f>
        <v/>
      </c>
      <c r="D139" t="str">
        <f>IF(P139="","",'PSS Sheet'!AI143)</f>
        <v/>
      </c>
      <c r="E139" t="str">
        <f>IF(P139="","",'PSS Sheet'!AJ143)</f>
        <v/>
      </c>
      <c r="H139" t="str">
        <f t="shared" si="16"/>
        <v/>
      </c>
      <c r="I139" t="str">
        <f>IF(P139="","",'SEB Sheet'!F$12)</f>
        <v/>
      </c>
      <c r="J139" t="str">
        <f t="shared" si="17"/>
        <v/>
      </c>
      <c r="K139" s="87" t="str">
        <f>IF(P139="","",'SEB Sheet'!$F$11)</f>
        <v/>
      </c>
      <c r="L139" t="str">
        <f t="shared" si="18"/>
        <v/>
      </c>
      <c r="M139" t="str">
        <f>IF(P139="","",'SEB Sheet'!$F$10)</f>
        <v/>
      </c>
      <c r="N139" t="str">
        <f t="shared" si="19"/>
        <v/>
      </c>
      <c r="P139" t="str">
        <f>'PSS Sheet'!AL143</f>
        <v/>
      </c>
      <c r="Q139" t="str">
        <f>IF(P139="","",(VLOOKUP(P139,NSX!$B$4:$E$63,2,FALSE)))</f>
        <v/>
      </c>
      <c r="R139" t="str">
        <f>IF(P139="","",(VLOOKUP(P139,NSX!$B$4:$E$63,3,FALSE)))</f>
        <v/>
      </c>
      <c r="S139" t="str">
        <f>IF(P139="","",(VLOOKUP(P139,NSX!$B$4:$E$63,4,FALSE)))</f>
        <v/>
      </c>
      <c r="T139" t="str">
        <f t="shared" si="20"/>
        <v/>
      </c>
    </row>
    <row r="140" spans="1:20" x14ac:dyDescent="0.25">
      <c r="A140" t="str">
        <f t="shared" si="14"/>
        <v/>
      </c>
      <c r="B140" t="str">
        <f t="shared" si="15"/>
        <v/>
      </c>
      <c r="C140" t="str">
        <f>IF(P140="","",'PSS Sheet'!AK144)</f>
        <v/>
      </c>
      <c r="D140" t="str">
        <f>IF(P140="","",'PSS Sheet'!AI144)</f>
        <v/>
      </c>
      <c r="E140" t="str">
        <f>IF(P140="","",'PSS Sheet'!AJ144)</f>
        <v/>
      </c>
      <c r="H140" t="str">
        <f t="shared" si="16"/>
        <v/>
      </c>
      <c r="I140" t="str">
        <f>IF(P140="","",'SEB Sheet'!F$12)</f>
        <v/>
      </c>
      <c r="J140" t="str">
        <f t="shared" si="17"/>
        <v/>
      </c>
      <c r="K140" s="87" t="str">
        <f>IF(P140="","",'SEB Sheet'!$F$11)</f>
        <v/>
      </c>
      <c r="L140" t="str">
        <f t="shared" si="18"/>
        <v/>
      </c>
      <c r="M140" t="str">
        <f>IF(P140="","",'SEB Sheet'!$F$10)</f>
        <v/>
      </c>
      <c r="N140" t="str">
        <f t="shared" si="19"/>
        <v/>
      </c>
      <c r="P140" t="str">
        <f>'PSS Sheet'!AL144</f>
        <v/>
      </c>
      <c r="Q140" t="str">
        <f>IF(P140="","",(VLOOKUP(P140,NSX!$B$4:$E$63,2,FALSE)))</f>
        <v/>
      </c>
      <c r="R140" t="str">
        <f>IF(P140="","",(VLOOKUP(P140,NSX!$B$4:$E$63,3,FALSE)))</f>
        <v/>
      </c>
      <c r="S140" t="str">
        <f>IF(P140="","",(VLOOKUP(P140,NSX!$B$4:$E$63,4,FALSE)))</f>
        <v/>
      </c>
      <c r="T140" t="str">
        <f t="shared" si="20"/>
        <v/>
      </c>
    </row>
    <row r="141" spans="1:20" x14ac:dyDescent="0.25">
      <c r="A141" t="str">
        <f t="shared" si="14"/>
        <v/>
      </c>
      <c r="B141" t="str">
        <f t="shared" si="15"/>
        <v/>
      </c>
      <c r="C141" t="str">
        <f>IF(P141="","",'PSS Sheet'!AK145)</f>
        <v/>
      </c>
      <c r="D141" t="str">
        <f>IF(P141="","",'PSS Sheet'!AI145)</f>
        <v/>
      </c>
      <c r="E141" t="str">
        <f>IF(P141="","",'PSS Sheet'!AJ145)</f>
        <v/>
      </c>
      <c r="H141" t="str">
        <f t="shared" si="16"/>
        <v/>
      </c>
      <c r="I141" t="str">
        <f>IF(P141="","",'SEB Sheet'!F$12)</f>
        <v/>
      </c>
      <c r="J141" t="str">
        <f t="shared" si="17"/>
        <v/>
      </c>
      <c r="K141" s="87" t="str">
        <f>IF(P141="","",'SEB Sheet'!$F$11)</f>
        <v/>
      </c>
      <c r="L141" t="str">
        <f t="shared" si="18"/>
        <v/>
      </c>
      <c r="M141" t="str">
        <f>IF(P141="","",'SEB Sheet'!$F$10)</f>
        <v/>
      </c>
      <c r="N141" t="str">
        <f t="shared" si="19"/>
        <v/>
      </c>
      <c r="P141" t="str">
        <f>'PSS Sheet'!AL145</f>
        <v/>
      </c>
      <c r="Q141" t="str">
        <f>IF(P141="","",(VLOOKUP(P141,NSX!$B$4:$E$63,2,FALSE)))</f>
        <v/>
      </c>
      <c r="R141" t="str">
        <f>IF(P141="","",(VLOOKUP(P141,NSX!$B$4:$E$63,3,FALSE)))</f>
        <v/>
      </c>
      <c r="S141" t="str">
        <f>IF(P141="","",(VLOOKUP(P141,NSX!$B$4:$E$63,4,FALSE)))</f>
        <v/>
      </c>
      <c r="T141" t="str">
        <f t="shared" si="20"/>
        <v/>
      </c>
    </row>
    <row r="142" spans="1:20" x14ac:dyDescent="0.25">
      <c r="A142" t="str">
        <f t="shared" si="14"/>
        <v/>
      </c>
      <c r="B142" t="str">
        <f t="shared" si="15"/>
        <v/>
      </c>
      <c r="C142" t="str">
        <f>IF(P142="","",'PSS Sheet'!AK146)</f>
        <v/>
      </c>
      <c r="D142" t="str">
        <f>IF(P142="","",'PSS Sheet'!AI146)</f>
        <v/>
      </c>
      <c r="E142" t="str">
        <f>IF(P142="","",'PSS Sheet'!AJ146)</f>
        <v/>
      </c>
      <c r="H142" t="str">
        <f t="shared" si="16"/>
        <v/>
      </c>
      <c r="I142" t="str">
        <f>IF(P142="","",'SEB Sheet'!F$12)</f>
        <v/>
      </c>
      <c r="J142" t="str">
        <f t="shared" si="17"/>
        <v/>
      </c>
      <c r="K142" s="87" t="str">
        <f>IF(P142="","",'SEB Sheet'!$F$11)</f>
        <v/>
      </c>
      <c r="L142" t="str">
        <f t="shared" si="18"/>
        <v/>
      </c>
      <c r="M142" t="str">
        <f>IF(P142="","",'SEB Sheet'!$F$10)</f>
        <v/>
      </c>
      <c r="N142" t="str">
        <f t="shared" si="19"/>
        <v/>
      </c>
      <c r="P142" t="str">
        <f>'PSS Sheet'!AL146</f>
        <v/>
      </c>
      <c r="Q142" t="str">
        <f>IF(P142="","",(VLOOKUP(P142,NSX!$B$4:$E$63,2,FALSE)))</f>
        <v/>
      </c>
      <c r="R142" t="str">
        <f>IF(P142="","",(VLOOKUP(P142,NSX!$B$4:$E$63,3,FALSE)))</f>
        <v/>
      </c>
      <c r="S142" t="str">
        <f>IF(P142="","",(VLOOKUP(P142,NSX!$B$4:$E$63,4,FALSE)))</f>
        <v/>
      </c>
      <c r="T142" t="str">
        <f t="shared" si="20"/>
        <v/>
      </c>
    </row>
    <row r="143" spans="1:20" x14ac:dyDescent="0.25">
      <c r="A143" t="str">
        <f t="shared" si="14"/>
        <v/>
      </c>
      <c r="B143" t="str">
        <f t="shared" si="15"/>
        <v/>
      </c>
      <c r="C143" t="str">
        <f>IF(P143="","",'PSS Sheet'!AK147)</f>
        <v/>
      </c>
      <c r="D143" t="str">
        <f>IF(P143="","",'PSS Sheet'!AI147)</f>
        <v/>
      </c>
      <c r="E143" t="str">
        <f>IF(P143="","",'PSS Sheet'!AJ147)</f>
        <v/>
      </c>
      <c r="H143" t="str">
        <f t="shared" si="16"/>
        <v/>
      </c>
      <c r="I143" t="str">
        <f>IF(P143="","",'SEB Sheet'!F$12)</f>
        <v/>
      </c>
      <c r="J143" t="str">
        <f t="shared" si="17"/>
        <v/>
      </c>
      <c r="K143" s="87" t="str">
        <f>IF(P143="","",'SEB Sheet'!$F$11)</f>
        <v/>
      </c>
      <c r="L143" t="str">
        <f t="shared" si="18"/>
        <v/>
      </c>
      <c r="M143" t="str">
        <f>IF(P143="","",'SEB Sheet'!$F$10)</f>
        <v/>
      </c>
      <c r="N143" t="str">
        <f t="shared" si="19"/>
        <v/>
      </c>
      <c r="P143" t="str">
        <f>'PSS Sheet'!AL147</f>
        <v/>
      </c>
      <c r="Q143" t="str">
        <f>IF(P143="","",(VLOOKUP(P143,NSX!$B$4:$E$63,2,FALSE)))</f>
        <v/>
      </c>
      <c r="R143" t="str">
        <f>IF(P143="","",(VLOOKUP(P143,NSX!$B$4:$E$63,3,FALSE)))</f>
        <v/>
      </c>
      <c r="S143" t="str">
        <f>IF(P143="","",(VLOOKUP(P143,NSX!$B$4:$E$63,4,FALSE)))</f>
        <v/>
      </c>
      <c r="T143" t="str">
        <f t="shared" si="20"/>
        <v/>
      </c>
    </row>
    <row r="144" spans="1:20" x14ac:dyDescent="0.25">
      <c r="A144" t="str">
        <f t="shared" si="14"/>
        <v/>
      </c>
      <c r="B144" t="str">
        <f t="shared" si="15"/>
        <v/>
      </c>
      <c r="C144" t="str">
        <f>IF(P144="","",'PSS Sheet'!AK148)</f>
        <v/>
      </c>
      <c r="D144" t="str">
        <f>IF(P144="","",'PSS Sheet'!AI148)</f>
        <v/>
      </c>
      <c r="E144" t="str">
        <f>IF(P144="","",'PSS Sheet'!AJ148)</f>
        <v/>
      </c>
      <c r="H144" t="str">
        <f t="shared" si="16"/>
        <v/>
      </c>
      <c r="I144" t="str">
        <f>IF(P144="","",'SEB Sheet'!F$12)</f>
        <v/>
      </c>
      <c r="J144" t="str">
        <f t="shared" si="17"/>
        <v/>
      </c>
      <c r="K144" s="87" t="str">
        <f>IF(P144="","",'SEB Sheet'!$F$11)</f>
        <v/>
      </c>
      <c r="L144" t="str">
        <f t="shared" si="18"/>
        <v/>
      </c>
      <c r="M144" t="str">
        <f>IF(P144="","",'SEB Sheet'!$F$10)</f>
        <v/>
      </c>
      <c r="N144" t="str">
        <f t="shared" si="19"/>
        <v/>
      </c>
      <c r="P144" t="str">
        <f>'PSS Sheet'!AL148</f>
        <v/>
      </c>
      <c r="Q144" t="str">
        <f>IF(P144="","",(VLOOKUP(P144,NSX!$B$4:$E$63,2,FALSE)))</f>
        <v/>
      </c>
      <c r="R144" t="str">
        <f>IF(P144="","",(VLOOKUP(P144,NSX!$B$4:$E$63,3,FALSE)))</f>
        <v/>
      </c>
      <c r="S144" t="str">
        <f>IF(P144="","",(VLOOKUP(P144,NSX!$B$4:$E$63,4,FALSE)))</f>
        <v/>
      </c>
      <c r="T144" t="str">
        <f t="shared" si="20"/>
        <v/>
      </c>
    </row>
    <row r="145" spans="1:20" x14ac:dyDescent="0.25">
      <c r="A145" t="str">
        <f t="shared" si="14"/>
        <v/>
      </c>
      <c r="B145" t="str">
        <f t="shared" si="15"/>
        <v/>
      </c>
      <c r="C145" t="str">
        <f>IF(P145="","",'PSS Sheet'!AK149)</f>
        <v/>
      </c>
      <c r="D145" t="str">
        <f>IF(P145="","",'PSS Sheet'!AI149)</f>
        <v/>
      </c>
      <c r="E145" t="str">
        <f>IF(P145="","",'PSS Sheet'!AJ149)</f>
        <v/>
      </c>
      <c r="H145" t="str">
        <f t="shared" si="16"/>
        <v/>
      </c>
      <c r="I145" t="str">
        <f>IF(P145="","",'SEB Sheet'!F$12)</f>
        <v/>
      </c>
      <c r="J145" t="str">
        <f t="shared" si="17"/>
        <v/>
      </c>
      <c r="K145" s="87" t="str">
        <f>IF(P145="","",'SEB Sheet'!$F$11)</f>
        <v/>
      </c>
      <c r="L145" t="str">
        <f t="shared" si="18"/>
        <v/>
      </c>
      <c r="M145" t="str">
        <f>IF(P145="","",'SEB Sheet'!$F$10)</f>
        <v/>
      </c>
      <c r="N145" t="str">
        <f t="shared" si="19"/>
        <v/>
      </c>
      <c r="P145" t="str">
        <f>'PSS Sheet'!AL149</f>
        <v/>
      </c>
      <c r="Q145" t="str">
        <f>IF(P145="","",(VLOOKUP(P145,NSX!$B$4:$E$63,2,FALSE)))</f>
        <v/>
      </c>
      <c r="R145" t="str">
        <f>IF(P145="","",(VLOOKUP(P145,NSX!$B$4:$E$63,3,FALSE)))</f>
        <v/>
      </c>
      <c r="S145" t="str">
        <f>IF(P145="","",(VLOOKUP(P145,NSX!$B$4:$E$63,4,FALSE)))</f>
        <v/>
      </c>
      <c r="T145" t="str">
        <f t="shared" si="20"/>
        <v/>
      </c>
    </row>
    <row r="146" spans="1:20" x14ac:dyDescent="0.25">
      <c r="A146" t="str">
        <f t="shared" si="14"/>
        <v/>
      </c>
      <c r="B146" t="str">
        <f t="shared" si="15"/>
        <v/>
      </c>
      <c r="C146" t="str">
        <f>IF(P146="","",'PSS Sheet'!AK150)</f>
        <v/>
      </c>
      <c r="D146" t="str">
        <f>IF(P146="","",'PSS Sheet'!AI150)</f>
        <v/>
      </c>
      <c r="E146" t="str">
        <f>IF(P146="","",'PSS Sheet'!AJ150)</f>
        <v/>
      </c>
      <c r="H146" t="str">
        <f t="shared" si="16"/>
        <v/>
      </c>
      <c r="I146" t="str">
        <f>IF(P146="","",'SEB Sheet'!F$12)</f>
        <v/>
      </c>
      <c r="J146" t="str">
        <f t="shared" si="17"/>
        <v/>
      </c>
      <c r="K146" s="87" t="str">
        <f>IF(P146="","",'SEB Sheet'!$F$11)</f>
        <v/>
      </c>
      <c r="L146" t="str">
        <f t="shared" si="18"/>
        <v/>
      </c>
      <c r="M146" t="str">
        <f>IF(P146="","",'SEB Sheet'!$F$10)</f>
        <v/>
      </c>
      <c r="N146" t="str">
        <f t="shared" si="19"/>
        <v/>
      </c>
      <c r="P146" t="str">
        <f>'PSS Sheet'!AL150</f>
        <v/>
      </c>
      <c r="Q146" t="str">
        <f>IF(P146="","",(VLOOKUP(P146,NSX!$B$4:$E$63,2,FALSE)))</f>
        <v/>
      </c>
      <c r="R146" t="str">
        <f>IF(P146="","",(VLOOKUP(P146,NSX!$B$4:$E$63,3,FALSE)))</f>
        <v/>
      </c>
      <c r="S146" t="str">
        <f>IF(P146="","",(VLOOKUP(P146,NSX!$B$4:$E$63,4,FALSE)))</f>
        <v/>
      </c>
      <c r="T146" t="str">
        <f t="shared" si="20"/>
        <v/>
      </c>
    </row>
    <row r="147" spans="1:20" x14ac:dyDescent="0.25">
      <c r="A147" t="str">
        <f t="shared" si="14"/>
        <v/>
      </c>
      <c r="B147" t="str">
        <f t="shared" si="15"/>
        <v/>
      </c>
      <c r="C147" t="str">
        <f>IF(P147="","",'PSS Sheet'!AK151)</f>
        <v/>
      </c>
      <c r="D147" t="str">
        <f>IF(P147="","",'PSS Sheet'!AI151)</f>
        <v/>
      </c>
      <c r="E147" t="str">
        <f>IF(P147="","",'PSS Sheet'!AJ151)</f>
        <v/>
      </c>
      <c r="H147" t="str">
        <f t="shared" si="16"/>
        <v/>
      </c>
      <c r="I147" t="str">
        <f>IF(P147="","",'SEB Sheet'!F$12)</f>
        <v/>
      </c>
      <c r="J147" t="str">
        <f t="shared" si="17"/>
        <v/>
      </c>
      <c r="K147" s="87" t="str">
        <f>IF(P147="","",'SEB Sheet'!$F$11)</f>
        <v/>
      </c>
      <c r="L147" t="str">
        <f t="shared" si="18"/>
        <v/>
      </c>
      <c r="M147" t="str">
        <f>IF(P147="","",'SEB Sheet'!$F$10)</f>
        <v/>
      </c>
      <c r="N147" t="str">
        <f t="shared" si="19"/>
        <v/>
      </c>
      <c r="P147" t="str">
        <f>'PSS Sheet'!AL151</f>
        <v/>
      </c>
      <c r="Q147" t="str">
        <f>IF(P147="","",(VLOOKUP(P147,NSX!$B$4:$E$63,2,FALSE)))</f>
        <v/>
      </c>
      <c r="R147" t="str">
        <f>IF(P147="","",(VLOOKUP(P147,NSX!$B$4:$E$63,3,FALSE)))</f>
        <v/>
      </c>
      <c r="S147" t="str">
        <f>IF(P147="","",(VLOOKUP(P147,NSX!$B$4:$E$63,4,FALSE)))</f>
        <v/>
      </c>
      <c r="T147" t="str">
        <f t="shared" si="20"/>
        <v/>
      </c>
    </row>
    <row r="148" spans="1:20" x14ac:dyDescent="0.25">
      <c r="A148" t="str">
        <f t="shared" si="14"/>
        <v/>
      </c>
      <c r="B148" t="str">
        <f t="shared" si="15"/>
        <v/>
      </c>
      <c r="C148" t="str">
        <f>IF(P148="","",'PSS Sheet'!AK152)</f>
        <v/>
      </c>
      <c r="D148" t="str">
        <f>IF(P148="","",'PSS Sheet'!AI152)</f>
        <v/>
      </c>
      <c r="E148" t="str">
        <f>IF(P148="","",'PSS Sheet'!AJ152)</f>
        <v/>
      </c>
      <c r="H148" t="str">
        <f t="shared" si="16"/>
        <v/>
      </c>
      <c r="I148" t="str">
        <f>IF(P148="","",'SEB Sheet'!F$12)</f>
        <v/>
      </c>
      <c r="J148" t="str">
        <f t="shared" si="17"/>
        <v/>
      </c>
      <c r="K148" s="87" t="str">
        <f>IF(P148="","",'SEB Sheet'!$F$11)</f>
        <v/>
      </c>
      <c r="L148" t="str">
        <f t="shared" si="18"/>
        <v/>
      </c>
      <c r="M148" t="str">
        <f>IF(P148="","",'SEB Sheet'!$F$10)</f>
        <v/>
      </c>
      <c r="N148" t="str">
        <f t="shared" si="19"/>
        <v/>
      </c>
      <c r="P148" t="str">
        <f>'PSS Sheet'!AL152</f>
        <v/>
      </c>
      <c r="Q148" t="str">
        <f>IF(P148="","",(VLOOKUP(P148,NSX!$B$4:$E$63,2,FALSE)))</f>
        <v/>
      </c>
      <c r="R148" t="str">
        <f>IF(P148="","",(VLOOKUP(P148,NSX!$B$4:$E$63,3,FALSE)))</f>
        <v/>
      </c>
      <c r="S148" t="str">
        <f>IF(P148="","",(VLOOKUP(P148,NSX!$B$4:$E$63,4,FALSE)))</f>
        <v/>
      </c>
      <c r="T148" t="str">
        <f t="shared" si="20"/>
        <v/>
      </c>
    </row>
    <row r="149" spans="1:20" x14ac:dyDescent="0.25">
      <c r="A149" t="str">
        <f t="shared" si="14"/>
        <v/>
      </c>
      <c r="B149" t="str">
        <f t="shared" si="15"/>
        <v/>
      </c>
      <c r="C149" t="str">
        <f>IF(P149="","",'PSS Sheet'!AK153)</f>
        <v/>
      </c>
      <c r="D149" t="str">
        <f>IF(P149="","",'PSS Sheet'!AI153)</f>
        <v/>
      </c>
      <c r="E149" t="str">
        <f>IF(P149="","",'PSS Sheet'!AJ153)</f>
        <v/>
      </c>
      <c r="H149" t="str">
        <f t="shared" si="16"/>
        <v/>
      </c>
      <c r="I149" t="str">
        <f>IF(P149="","",'SEB Sheet'!F$12)</f>
        <v/>
      </c>
      <c r="J149" t="str">
        <f t="shared" si="17"/>
        <v/>
      </c>
      <c r="K149" s="87" t="str">
        <f>IF(P149="","",'SEB Sheet'!$F$11)</f>
        <v/>
      </c>
      <c r="L149" t="str">
        <f t="shared" si="18"/>
        <v/>
      </c>
      <c r="M149" t="str">
        <f>IF(P149="","",'SEB Sheet'!$F$10)</f>
        <v/>
      </c>
      <c r="N149" t="str">
        <f t="shared" si="19"/>
        <v/>
      </c>
      <c r="P149" t="str">
        <f>'PSS Sheet'!AL153</f>
        <v/>
      </c>
      <c r="Q149" t="str">
        <f>IF(P149="","",(VLOOKUP(P149,NSX!$B$4:$E$63,2,FALSE)))</f>
        <v/>
      </c>
      <c r="R149" t="str">
        <f>IF(P149="","",(VLOOKUP(P149,NSX!$B$4:$E$63,3,FALSE)))</f>
        <v/>
      </c>
      <c r="S149" t="str">
        <f>IF(P149="","",(VLOOKUP(P149,NSX!$B$4:$E$63,4,FALSE)))</f>
        <v/>
      </c>
      <c r="T149" t="str">
        <f t="shared" si="20"/>
        <v/>
      </c>
    </row>
    <row r="150" spans="1:20" x14ac:dyDescent="0.25">
      <c r="A150" t="str">
        <f t="shared" si="14"/>
        <v/>
      </c>
      <c r="B150" t="str">
        <f t="shared" si="15"/>
        <v/>
      </c>
      <c r="C150" t="str">
        <f>IF(P150="","",'PSS Sheet'!AK154)</f>
        <v/>
      </c>
      <c r="D150" t="str">
        <f>IF(P150="","",'PSS Sheet'!AI154)</f>
        <v/>
      </c>
      <c r="E150" t="str">
        <f>IF(P150="","",'PSS Sheet'!AJ154)</f>
        <v/>
      </c>
      <c r="H150" t="str">
        <f t="shared" si="16"/>
        <v/>
      </c>
      <c r="I150" t="str">
        <f>IF(P150="","",'SEB Sheet'!F$12)</f>
        <v/>
      </c>
      <c r="J150" t="str">
        <f t="shared" si="17"/>
        <v/>
      </c>
      <c r="K150" s="87" t="str">
        <f>IF(P150="","",'SEB Sheet'!$F$11)</f>
        <v/>
      </c>
      <c r="L150" t="str">
        <f t="shared" si="18"/>
        <v/>
      </c>
      <c r="M150" t="str">
        <f>IF(P150="","",'SEB Sheet'!$F$10)</f>
        <v/>
      </c>
      <c r="N150" t="str">
        <f t="shared" si="19"/>
        <v/>
      </c>
      <c r="P150" t="str">
        <f>'PSS Sheet'!AL154</f>
        <v/>
      </c>
      <c r="Q150" t="str">
        <f>IF(P150="","",(VLOOKUP(P150,NSX!$B$4:$E$63,2,FALSE)))</f>
        <v/>
      </c>
      <c r="R150" t="str">
        <f>IF(P150="","",(VLOOKUP(P150,NSX!$B$4:$E$63,3,FALSE)))</f>
        <v/>
      </c>
      <c r="S150" t="str">
        <f>IF(P150="","",(VLOOKUP(P150,NSX!$B$4:$E$63,4,FALSE)))</f>
        <v/>
      </c>
      <c r="T150" t="str">
        <f t="shared" si="20"/>
        <v/>
      </c>
    </row>
    <row r="151" spans="1:20" x14ac:dyDescent="0.25">
      <c r="A151" t="str">
        <f t="shared" si="14"/>
        <v/>
      </c>
      <c r="B151" t="str">
        <f t="shared" si="15"/>
        <v/>
      </c>
      <c r="C151" t="str">
        <f>IF(P151="","",'PSS Sheet'!AK155)</f>
        <v/>
      </c>
      <c r="D151" t="str">
        <f>IF(P151="","",'PSS Sheet'!AI155)</f>
        <v/>
      </c>
      <c r="E151" t="str">
        <f>IF(P151="","",'PSS Sheet'!AJ155)</f>
        <v/>
      </c>
      <c r="H151" t="str">
        <f t="shared" si="16"/>
        <v/>
      </c>
      <c r="I151" t="str">
        <f>IF(P151="","",'SEB Sheet'!F$12)</f>
        <v/>
      </c>
      <c r="J151" t="str">
        <f t="shared" si="17"/>
        <v/>
      </c>
      <c r="K151" s="87" t="str">
        <f>IF(P151="","",'SEB Sheet'!$F$11)</f>
        <v/>
      </c>
      <c r="L151" t="str">
        <f t="shared" si="18"/>
        <v/>
      </c>
      <c r="M151" t="str">
        <f>IF(P151="","",'SEB Sheet'!$F$10)</f>
        <v/>
      </c>
      <c r="N151" t="str">
        <f t="shared" si="19"/>
        <v/>
      </c>
      <c r="P151" t="str">
        <f>'PSS Sheet'!AL155</f>
        <v/>
      </c>
      <c r="Q151" t="str">
        <f>IF(P151="","",(VLOOKUP(P151,NSX!$B$4:$E$63,2,FALSE)))</f>
        <v/>
      </c>
      <c r="R151" t="str">
        <f>IF(P151="","",(VLOOKUP(P151,NSX!$B$4:$E$63,3,FALSE)))</f>
        <v/>
      </c>
      <c r="S151" t="str">
        <f>IF(P151="","",(VLOOKUP(P151,NSX!$B$4:$E$63,4,FALSE)))</f>
        <v/>
      </c>
      <c r="T151" t="str">
        <f t="shared" si="20"/>
        <v/>
      </c>
    </row>
    <row r="152" spans="1:20" x14ac:dyDescent="0.25">
      <c r="A152" t="str">
        <f t="shared" si="14"/>
        <v/>
      </c>
      <c r="B152" t="str">
        <f t="shared" si="15"/>
        <v/>
      </c>
      <c r="C152" t="str">
        <f>IF(P152="","",'PSS Sheet'!AK156)</f>
        <v/>
      </c>
      <c r="D152" t="str">
        <f>IF(P152="","",'PSS Sheet'!AI156)</f>
        <v/>
      </c>
      <c r="E152" t="str">
        <f>IF(P152="","",'PSS Sheet'!AJ156)</f>
        <v/>
      </c>
      <c r="H152" t="str">
        <f t="shared" si="16"/>
        <v/>
      </c>
      <c r="I152" t="str">
        <f>IF(P152="","",'SEB Sheet'!F$12)</f>
        <v/>
      </c>
      <c r="J152" t="str">
        <f t="shared" si="17"/>
        <v/>
      </c>
      <c r="K152" s="87" t="str">
        <f>IF(P152="","",'SEB Sheet'!$F$11)</f>
        <v/>
      </c>
      <c r="L152" t="str">
        <f t="shared" si="18"/>
        <v/>
      </c>
      <c r="M152" t="str">
        <f>IF(P152="","",'SEB Sheet'!$F$10)</f>
        <v/>
      </c>
      <c r="N152" t="str">
        <f t="shared" si="19"/>
        <v/>
      </c>
      <c r="P152" t="str">
        <f>'PSS Sheet'!AL156</f>
        <v/>
      </c>
      <c r="Q152" t="str">
        <f>IF(P152="","",(VLOOKUP(P152,NSX!$B$4:$E$63,2,FALSE)))</f>
        <v/>
      </c>
      <c r="R152" t="str">
        <f>IF(P152="","",(VLOOKUP(P152,NSX!$B$4:$E$63,3,FALSE)))</f>
        <v/>
      </c>
      <c r="S152" t="str">
        <f>IF(P152="","",(VLOOKUP(P152,NSX!$B$4:$E$63,4,FALSE)))</f>
        <v/>
      </c>
      <c r="T152" t="str">
        <f t="shared" si="20"/>
        <v/>
      </c>
    </row>
    <row r="153" spans="1:20" x14ac:dyDescent="0.25">
      <c r="A153" t="str">
        <f t="shared" si="14"/>
        <v/>
      </c>
      <c r="B153" t="str">
        <f t="shared" si="15"/>
        <v/>
      </c>
      <c r="C153" t="str">
        <f>IF(P153="","",'PSS Sheet'!AK157)</f>
        <v/>
      </c>
      <c r="D153" t="str">
        <f>IF(P153="","",'PSS Sheet'!AI157)</f>
        <v/>
      </c>
      <c r="E153" t="str">
        <f>IF(P153="","",'PSS Sheet'!AJ157)</f>
        <v/>
      </c>
      <c r="H153" t="str">
        <f t="shared" si="16"/>
        <v/>
      </c>
      <c r="I153" t="str">
        <f>IF(P153="","",'SEB Sheet'!F$12)</f>
        <v/>
      </c>
      <c r="J153" t="str">
        <f t="shared" si="17"/>
        <v/>
      </c>
      <c r="K153" s="87" t="str">
        <f>IF(P153="","",'SEB Sheet'!$F$11)</f>
        <v/>
      </c>
      <c r="L153" t="str">
        <f t="shared" si="18"/>
        <v/>
      </c>
      <c r="M153" t="str">
        <f>IF(P153="","",'SEB Sheet'!$F$10)</f>
        <v/>
      </c>
      <c r="N153" t="str">
        <f t="shared" si="19"/>
        <v/>
      </c>
      <c r="P153" t="str">
        <f>'PSS Sheet'!AL157</f>
        <v/>
      </c>
      <c r="Q153" t="str">
        <f>IF(P153="","",(VLOOKUP(P153,NSX!$B$4:$E$63,2,FALSE)))</f>
        <v/>
      </c>
      <c r="R153" t="str">
        <f>IF(P153="","",(VLOOKUP(P153,NSX!$B$4:$E$63,3,FALSE)))</f>
        <v/>
      </c>
      <c r="S153" t="str">
        <f>IF(P153="","",(VLOOKUP(P153,NSX!$B$4:$E$63,4,FALSE)))</f>
        <v/>
      </c>
      <c r="T153" t="str">
        <f t="shared" si="20"/>
        <v/>
      </c>
    </row>
    <row r="154" spans="1:20" x14ac:dyDescent="0.25">
      <c r="A154" t="str">
        <f t="shared" si="14"/>
        <v/>
      </c>
      <c r="B154" t="str">
        <f t="shared" si="15"/>
        <v/>
      </c>
      <c r="C154" t="str">
        <f>IF(P154="","",'PSS Sheet'!AK158)</f>
        <v/>
      </c>
      <c r="D154" t="str">
        <f>IF(P154="","",'PSS Sheet'!AI158)</f>
        <v/>
      </c>
      <c r="E154" t="str">
        <f>IF(P154="","",'PSS Sheet'!AJ158)</f>
        <v/>
      </c>
      <c r="H154" t="str">
        <f t="shared" si="16"/>
        <v/>
      </c>
      <c r="I154" t="str">
        <f>IF(P154="","",'SEB Sheet'!F$12)</f>
        <v/>
      </c>
      <c r="J154" t="str">
        <f t="shared" si="17"/>
        <v/>
      </c>
      <c r="K154" s="87" t="str">
        <f>IF(P154="","",'SEB Sheet'!$F$11)</f>
        <v/>
      </c>
      <c r="L154" t="str">
        <f t="shared" si="18"/>
        <v/>
      </c>
      <c r="M154" t="str">
        <f>IF(P154="","",'SEB Sheet'!$F$10)</f>
        <v/>
      </c>
      <c r="N154" t="str">
        <f t="shared" si="19"/>
        <v/>
      </c>
      <c r="P154" t="str">
        <f>'PSS Sheet'!AL158</f>
        <v/>
      </c>
      <c r="Q154" t="str">
        <f>IF(P154="","",(VLOOKUP(P154,NSX!$B$4:$E$63,2,FALSE)))</f>
        <v/>
      </c>
      <c r="R154" t="str">
        <f>IF(P154="","",(VLOOKUP(P154,NSX!$B$4:$E$63,3,FALSE)))</f>
        <v/>
      </c>
      <c r="S154" t="str">
        <f>IF(P154="","",(VLOOKUP(P154,NSX!$B$4:$E$63,4,FALSE)))</f>
        <v/>
      </c>
      <c r="T154" t="str">
        <f t="shared" si="20"/>
        <v/>
      </c>
    </row>
    <row r="155" spans="1:20" x14ac:dyDescent="0.25">
      <c r="A155" t="str">
        <f t="shared" si="14"/>
        <v/>
      </c>
      <c r="B155" t="str">
        <f t="shared" si="15"/>
        <v/>
      </c>
      <c r="C155" t="str">
        <f>IF(P155="","",'PSS Sheet'!AK159)</f>
        <v/>
      </c>
      <c r="D155" t="str">
        <f>IF(P155="","",'PSS Sheet'!AI159)</f>
        <v/>
      </c>
      <c r="E155" t="str">
        <f>IF(P155="","",'PSS Sheet'!AJ159)</f>
        <v/>
      </c>
      <c r="H155" t="str">
        <f t="shared" si="16"/>
        <v/>
      </c>
      <c r="I155" t="str">
        <f>IF(P155="","",'SEB Sheet'!F$12)</f>
        <v/>
      </c>
      <c r="J155" t="str">
        <f t="shared" si="17"/>
        <v/>
      </c>
      <c r="K155" s="87" t="str">
        <f>IF(P155="","",'SEB Sheet'!$F$11)</f>
        <v/>
      </c>
      <c r="L155" t="str">
        <f t="shared" si="18"/>
        <v/>
      </c>
      <c r="M155" t="str">
        <f>IF(P155="","",'SEB Sheet'!$F$10)</f>
        <v/>
      </c>
      <c r="N155" t="str">
        <f t="shared" si="19"/>
        <v/>
      </c>
      <c r="P155" t="str">
        <f>'PSS Sheet'!AL159</f>
        <v/>
      </c>
      <c r="Q155" t="str">
        <f>IF(P155="","",(VLOOKUP(P155,NSX!$B$4:$E$63,2,FALSE)))</f>
        <v/>
      </c>
      <c r="R155" t="str">
        <f>IF(P155="","",(VLOOKUP(P155,NSX!$B$4:$E$63,3,FALSE)))</f>
        <v/>
      </c>
      <c r="S155" t="str">
        <f>IF(P155="","",(VLOOKUP(P155,NSX!$B$4:$E$63,4,FALSE)))</f>
        <v/>
      </c>
      <c r="T155" t="str">
        <f t="shared" si="20"/>
        <v/>
      </c>
    </row>
    <row r="156" spans="1:20" x14ac:dyDescent="0.25">
      <c r="A156" t="str">
        <f t="shared" si="14"/>
        <v/>
      </c>
      <c r="B156" t="str">
        <f t="shared" si="15"/>
        <v/>
      </c>
      <c r="C156" t="str">
        <f>IF(P156="","",'PSS Sheet'!AK160)</f>
        <v/>
      </c>
      <c r="D156" t="str">
        <f>IF(P156="","",'PSS Sheet'!AI160)</f>
        <v/>
      </c>
      <c r="E156" t="str">
        <f>IF(P156="","",'PSS Sheet'!AJ160)</f>
        <v/>
      </c>
      <c r="H156" t="str">
        <f t="shared" si="16"/>
        <v/>
      </c>
      <c r="I156" t="str">
        <f>IF(P156="","",'SEB Sheet'!F$12)</f>
        <v/>
      </c>
      <c r="J156" t="str">
        <f t="shared" si="17"/>
        <v/>
      </c>
      <c r="K156" s="87" t="str">
        <f>IF(P156="","",'SEB Sheet'!$F$11)</f>
        <v/>
      </c>
      <c r="L156" t="str">
        <f t="shared" si="18"/>
        <v/>
      </c>
      <c r="M156" t="str">
        <f>IF(P156="","",'SEB Sheet'!$F$10)</f>
        <v/>
      </c>
      <c r="N156" t="str">
        <f t="shared" si="19"/>
        <v/>
      </c>
      <c r="P156" t="str">
        <f>'PSS Sheet'!AL160</f>
        <v/>
      </c>
      <c r="Q156" t="str">
        <f>IF(P156="","",(VLOOKUP(P156,NSX!$B$4:$E$63,2,FALSE)))</f>
        <v/>
      </c>
      <c r="R156" t="str">
        <f>IF(P156="","",(VLOOKUP(P156,NSX!$B$4:$E$63,3,FALSE)))</f>
        <v/>
      </c>
      <c r="S156" t="str">
        <f>IF(P156="","",(VLOOKUP(P156,NSX!$B$4:$E$63,4,FALSE)))</f>
        <v/>
      </c>
      <c r="T156" t="str">
        <f t="shared" si="20"/>
        <v/>
      </c>
    </row>
    <row r="157" spans="1:20" x14ac:dyDescent="0.25">
      <c r="A157" t="str">
        <f t="shared" si="14"/>
        <v/>
      </c>
      <c r="B157" t="str">
        <f t="shared" si="15"/>
        <v/>
      </c>
      <c r="C157" t="str">
        <f>IF(P157="","",'PSS Sheet'!AK161)</f>
        <v/>
      </c>
      <c r="D157" t="str">
        <f>IF(P157="","",'PSS Sheet'!AI161)</f>
        <v/>
      </c>
      <c r="E157" t="str">
        <f>IF(P157="","",'PSS Sheet'!AJ161)</f>
        <v/>
      </c>
      <c r="H157" t="str">
        <f t="shared" si="16"/>
        <v/>
      </c>
      <c r="I157" t="str">
        <f>IF(P157="","",'SEB Sheet'!F$12)</f>
        <v/>
      </c>
      <c r="J157" t="str">
        <f t="shared" si="17"/>
        <v/>
      </c>
      <c r="K157" s="87" t="str">
        <f>IF(P157="","",'SEB Sheet'!$F$11)</f>
        <v/>
      </c>
      <c r="L157" t="str">
        <f t="shared" si="18"/>
        <v/>
      </c>
      <c r="M157" t="str">
        <f>IF(P157="","",'SEB Sheet'!$F$10)</f>
        <v/>
      </c>
      <c r="N157" t="str">
        <f t="shared" si="19"/>
        <v/>
      </c>
      <c r="P157" t="str">
        <f>'PSS Sheet'!AL161</f>
        <v/>
      </c>
      <c r="Q157" t="str">
        <f>IF(P157="","",(VLOOKUP(P157,NSX!$B$4:$E$63,2,FALSE)))</f>
        <v/>
      </c>
      <c r="R157" t="str">
        <f>IF(P157="","",(VLOOKUP(P157,NSX!$B$4:$E$63,3,FALSE)))</f>
        <v/>
      </c>
      <c r="S157" t="str">
        <f>IF(P157="","",(VLOOKUP(P157,NSX!$B$4:$E$63,4,FALSE)))</f>
        <v/>
      </c>
      <c r="T157" t="str">
        <f t="shared" si="20"/>
        <v/>
      </c>
    </row>
    <row r="158" spans="1:20" x14ac:dyDescent="0.25">
      <c r="A158" t="str">
        <f t="shared" si="14"/>
        <v/>
      </c>
      <c r="B158" t="str">
        <f t="shared" si="15"/>
        <v/>
      </c>
      <c r="C158" t="str">
        <f>IF(P158="","",'PSS Sheet'!AK162)</f>
        <v/>
      </c>
      <c r="D158" t="str">
        <f>IF(P158="","",'PSS Sheet'!AI162)</f>
        <v/>
      </c>
      <c r="E158" t="str">
        <f>IF(P158="","",'PSS Sheet'!AJ162)</f>
        <v/>
      </c>
      <c r="H158" t="str">
        <f t="shared" si="16"/>
        <v/>
      </c>
      <c r="I158" t="str">
        <f>IF(P158="","",'SEB Sheet'!F$12)</f>
        <v/>
      </c>
      <c r="J158" t="str">
        <f t="shared" si="17"/>
        <v/>
      </c>
      <c r="K158" s="87" t="str">
        <f>IF(P158="","",'SEB Sheet'!$F$11)</f>
        <v/>
      </c>
      <c r="L158" t="str">
        <f t="shared" si="18"/>
        <v/>
      </c>
      <c r="M158" t="str">
        <f>IF(P158="","",'SEB Sheet'!$F$10)</f>
        <v/>
      </c>
      <c r="N158" t="str">
        <f t="shared" si="19"/>
        <v/>
      </c>
      <c r="P158" t="str">
        <f>'PSS Sheet'!AL162</f>
        <v/>
      </c>
      <c r="Q158" t="str">
        <f>IF(P158="","",(VLOOKUP(P158,NSX!$B$4:$E$63,2,FALSE)))</f>
        <v/>
      </c>
      <c r="R158" t="str">
        <f>IF(P158="","",(VLOOKUP(P158,NSX!$B$4:$E$63,3,FALSE)))</f>
        <v/>
      </c>
      <c r="S158" t="str">
        <f>IF(P158="","",(VLOOKUP(P158,NSX!$B$4:$E$63,4,FALSE)))</f>
        <v/>
      </c>
      <c r="T158" t="str">
        <f t="shared" si="20"/>
        <v/>
      </c>
    </row>
    <row r="159" spans="1:20" x14ac:dyDescent="0.25">
      <c r="A159" t="str">
        <f t="shared" si="14"/>
        <v/>
      </c>
      <c r="B159" t="str">
        <f t="shared" si="15"/>
        <v/>
      </c>
      <c r="C159" t="str">
        <f>IF(P159="","",'PSS Sheet'!AK163)</f>
        <v/>
      </c>
      <c r="D159" t="str">
        <f>IF(P159="","",'PSS Sheet'!AI163)</f>
        <v/>
      </c>
      <c r="E159" t="str">
        <f>IF(P159="","",'PSS Sheet'!AJ163)</f>
        <v/>
      </c>
      <c r="H159" t="str">
        <f t="shared" si="16"/>
        <v/>
      </c>
      <c r="I159" t="str">
        <f>IF(P159="","",'SEB Sheet'!F$12)</f>
        <v/>
      </c>
      <c r="J159" t="str">
        <f t="shared" si="17"/>
        <v/>
      </c>
      <c r="K159" s="87" t="str">
        <f>IF(P159="","",'SEB Sheet'!$F$11)</f>
        <v/>
      </c>
      <c r="L159" t="str">
        <f t="shared" si="18"/>
        <v/>
      </c>
      <c r="M159" t="str">
        <f>IF(P159="","",'SEB Sheet'!$F$10)</f>
        <v/>
      </c>
      <c r="N159" t="str">
        <f t="shared" si="19"/>
        <v/>
      </c>
      <c r="P159" t="str">
        <f>'PSS Sheet'!AL163</f>
        <v/>
      </c>
      <c r="Q159" t="str">
        <f>IF(P159="","",(VLOOKUP(P159,NSX!$B$4:$E$63,2,FALSE)))</f>
        <v/>
      </c>
      <c r="R159" t="str">
        <f>IF(P159="","",(VLOOKUP(P159,NSX!$B$4:$E$63,3,FALSE)))</f>
        <v/>
      </c>
      <c r="S159" t="str">
        <f>IF(P159="","",(VLOOKUP(P159,NSX!$B$4:$E$63,4,FALSE)))</f>
        <v/>
      </c>
      <c r="T159" t="str">
        <f t="shared" si="20"/>
        <v/>
      </c>
    </row>
    <row r="160" spans="1:20" x14ac:dyDescent="0.25">
      <c r="A160" t="str">
        <f t="shared" si="14"/>
        <v/>
      </c>
      <c r="B160" t="str">
        <f t="shared" si="15"/>
        <v/>
      </c>
      <c r="C160" t="str">
        <f>IF(P160="","",'PSS Sheet'!AK164)</f>
        <v/>
      </c>
      <c r="D160" t="str">
        <f>IF(P160="","",'PSS Sheet'!AI164)</f>
        <v/>
      </c>
      <c r="E160" t="str">
        <f>IF(P160="","",'PSS Sheet'!AJ164)</f>
        <v/>
      </c>
      <c r="H160" t="str">
        <f t="shared" si="16"/>
        <v/>
      </c>
      <c r="I160" t="str">
        <f>IF(P160="","",'SEB Sheet'!F$12)</f>
        <v/>
      </c>
      <c r="J160" t="str">
        <f t="shared" si="17"/>
        <v/>
      </c>
      <c r="K160" s="87" t="str">
        <f>IF(P160="","",'SEB Sheet'!$F$11)</f>
        <v/>
      </c>
      <c r="L160" t="str">
        <f t="shared" si="18"/>
        <v/>
      </c>
      <c r="M160" t="str">
        <f>IF(P160="","",'SEB Sheet'!$F$10)</f>
        <v/>
      </c>
      <c r="N160" t="str">
        <f t="shared" si="19"/>
        <v/>
      </c>
      <c r="P160" t="str">
        <f>'PSS Sheet'!AL164</f>
        <v/>
      </c>
      <c r="Q160" t="str">
        <f>IF(P160="","",(VLOOKUP(P160,NSX!$B$4:$E$63,2,FALSE)))</f>
        <v/>
      </c>
      <c r="R160" t="str">
        <f>IF(P160="","",(VLOOKUP(P160,NSX!$B$4:$E$63,3,FALSE)))</f>
        <v/>
      </c>
      <c r="S160" t="str">
        <f>IF(P160="","",(VLOOKUP(P160,NSX!$B$4:$E$63,4,FALSE)))</f>
        <v/>
      </c>
      <c r="T160" t="str">
        <f t="shared" si="20"/>
        <v/>
      </c>
    </row>
    <row r="161" spans="1:20" x14ac:dyDescent="0.25">
      <c r="A161" t="str">
        <f t="shared" si="14"/>
        <v/>
      </c>
      <c r="B161" t="str">
        <f t="shared" si="15"/>
        <v/>
      </c>
      <c r="C161" t="str">
        <f>IF(P161="","",'PSS Sheet'!AK165)</f>
        <v/>
      </c>
      <c r="D161" t="str">
        <f>IF(P161="","",'PSS Sheet'!AI165)</f>
        <v/>
      </c>
      <c r="E161" t="str">
        <f>IF(P161="","",'PSS Sheet'!AJ165)</f>
        <v/>
      </c>
      <c r="H161" t="str">
        <f t="shared" si="16"/>
        <v/>
      </c>
      <c r="I161" t="str">
        <f>IF(P161="","",'SEB Sheet'!F$12)</f>
        <v/>
      </c>
      <c r="J161" t="str">
        <f t="shared" si="17"/>
        <v/>
      </c>
      <c r="K161" s="87" t="str">
        <f>IF(P161="","",'SEB Sheet'!$F$11)</f>
        <v/>
      </c>
      <c r="L161" t="str">
        <f t="shared" si="18"/>
        <v/>
      </c>
      <c r="M161" t="str">
        <f>IF(P161="","",'SEB Sheet'!$F$10)</f>
        <v/>
      </c>
      <c r="N161" t="str">
        <f t="shared" si="19"/>
        <v/>
      </c>
      <c r="P161" t="str">
        <f>'PSS Sheet'!AL165</f>
        <v/>
      </c>
      <c r="Q161" t="str">
        <f>IF(P161="","",(VLOOKUP(P161,NSX!$B$4:$E$63,2,FALSE)))</f>
        <v/>
      </c>
      <c r="R161" t="str">
        <f>IF(P161="","",(VLOOKUP(P161,NSX!$B$4:$E$63,3,FALSE)))</f>
        <v/>
      </c>
      <c r="S161" t="str">
        <f>IF(P161="","",(VLOOKUP(P161,NSX!$B$4:$E$63,4,FALSE)))</f>
        <v/>
      </c>
      <c r="T161" t="str">
        <f t="shared" si="20"/>
        <v/>
      </c>
    </row>
    <row r="162" spans="1:20" x14ac:dyDescent="0.25">
      <c r="A162" t="str">
        <f t="shared" si="14"/>
        <v/>
      </c>
      <c r="B162" t="str">
        <f t="shared" si="15"/>
        <v/>
      </c>
      <c r="C162" t="str">
        <f>IF(P162="","",'PSS Sheet'!AK166)</f>
        <v/>
      </c>
      <c r="D162" t="str">
        <f>IF(P162="","",'PSS Sheet'!AI166)</f>
        <v/>
      </c>
      <c r="E162" t="str">
        <f>IF(P162="","",'PSS Sheet'!AJ166)</f>
        <v/>
      </c>
      <c r="H162" t="str">
        <f t="shared" si="16"/>
        <v/>
      </c>
      <c r="I162" t="str">
        <f>IF(P162="","",'SEB Sheet'!F$12)</f>
        <v/>
      </c>
      <c r="J162" t="str">
        <f t="shared" si="17"/>
        <v/>
      </c>
      <c r="K162" s="87" t="str">
        <f>IF(P162="","",'SEB Sheet'!$F$11)</f>
        <v/>
      </c>
      <c r="L162" t="str">
        <f t="shared" si="18"/>
        <v/>
      </c>
      <c r="M162" t="str">
        <f>IF(P162="","",'SEB Sheet'!$F$10)</f>
        <v/>
      </c>
      <c r="N162" t="str">
        <f t="shared" si="19"/>
        <v/>
      </c>
      <c r="P162" t="str">
        <f>'PSS Sheet'!AL166</f>
        <v/>
      </c>
      <c r="Q162" t="str">
        <f>IF(P162="","",(VLOOKUP(P162,NSX!$B$4:$E$63,2,FALSE)))</f>
        <v/>
      </c>
      <c r="R162" t="str">
        <f>IF(P162="","",(VLOOKUP(P162,NSX!$B$4:$E$63,3,FALSE)))</f>
        <v/>
      </c>
      <c r="S162" t="str">
        <f>IF(P162="","",(VLOOKUP(P162,NSX!$B$4:$E$63,4,FALSE)))</f>
        <v/>
      </c>
      <c r="T162" t="str">
        <f t="shared" si="20"/>
        <v/>
      </c>
    </row>
    <row r="163" spans="1:20" x14ac:dyDescent="0.25">
      <c r="A163" t="str">
        <f t="shared" si="14"/>
        <v/>
      </c>
      <c r="B163" t="str">
        <f t="shared" si="15"/>
        <v/>
      </c>
      <c r="C163" t="str">
        <f>IF(P163="","",'PSS Sheet'!AK167)</f>
        <v/>
      </c>
      <c r="D163" t="str">
        <f>IF(P163="","",'PSS Sheet'!AI167)</f>
        <v/>
      </c>
      <c r="E163" t="str">
        <f>IF(P163="","",'PSS Sheet'!AJ167)</f>
        <v/>
      </c>
      <c r="H163" t="str">
        <f t="shared" si="16"/>
        <v/>
      </c>
      <c r="I163" t="str">
        <f>IF(P163="","",'SEB Sheet'!F$12)</f>
        <v/>
      </c>
      <c r="J163" t="str">
        <f t="shared" si="17"/>
        <v/>
      </c>
      <c r="K163" s="87" t="str">
        <f>IF(P163="","",'SEB Sheet'!$F$11)</f>
        <v/>
      </c>
      <c r="L163" t="str">
        <f t="shared" si="18"/>
        <v/>
      </c>
      <c r="M163" t="str">
        <f>IF(P163="","",'SEB Sheet'!$F$10)</f>
        <v/>
      </c>
      <c r="N163" t="str">
        <f t="shared" si="19"/>
        <v/>
      </c>
      <c r="P163" t="str">
        <f>'PSS Sheet'!AL167</f>
        <v/>
      </c>
      <c r="Q163" t="str">
        <f>IF(P163="","",(VLOOKUP(P163,NSX!$B$4:$E$63,2,FALSE)))</f>
        <v/>
      </c>
      <c r="R163" t="str">
        <f>IF(P163="","",(VLOOKUP(P163,NSX!$B$4:$E$63,3,FALSE)))</f>
        <v/>
      </c>
      <c r="S163" t="str">
        <f>IF(P163="","",(VLOOKUP(P163,NSX!$B$4:$E$63,4,FALSE)))</f>
        <v/>
      </c>
      <c r="T163" t="str">
        <f t="shared" si="20"/>
        <v/>
      </c>
    </row>
    <row r="164" spans="1:20" x14ac:dyDescent="0.25">
      <c r="A164" t="str">
        <f t="shared" si="14"/>
        <v/>
      </c>
      <c r="B164" t="str">
        <f t="shared" si="15"/>
        <v/>
      </c>
      <c r="C164" t="str">
        <f>IF(P164="","",'PSS Sheet'!AK168)</f>
        <v/>
      </c>
      <c r="D164" t="str">
        <f>IF(P164="","",'PSS Sheet'!AI168)</f>
        <v/>
      </c>
      <c r="E164" t="str">
        <f>IF(P164="","",'PSS Sheet'!AJ168)</f>
        <v/>
      </c>
      <c r="H164" t="str">
        <f t="shared" si="16"/>
        <v/>
      </c>
      <c r="I164" t="str">
        <f>IF(P164="","",'SEB Sheet'!F$12)</f>
        <v/>
      </c>
      <c r="J164" t="str">
        <f t="shared" si="17"/>
        <v/>
      </c>
      <c r="K164" s="87" t="str">
        <f>IF(P164="","",'SEB Sheet'!$F$11)</f>
        <v/>
      </c>
      <c r="L164" t="str">
        <f t="shared" si="18"/>
        <v/>
      </c>
      <c r="M164" t="str">
        <f>IF(P164="","",'SEB Sheet'!$F$10)</f>
        <v/>
      </c>
      <c r="N164" t="str">
        <f t="shared" si="19"/>
        <v/>
      </c>
      <c r="P164" t="str">
        <f>'PSS Sheet'!AL168</f>
        <v/>
      </c>
      <c r="Q164" t="str">
        <f>IF(P164="","",(VLOOKUP(P164,NSX!$B$4:$E$63,2,FALSE)))</f>
        <v/>
      </c>
      <c r="R164" t="str">
        <f>IF(P164="","",(VLOOKUP(P164,NSX!$B$4:$E$63,3,FALSE)))</f>
        <v/>
      </c>
      <c r="S164" t="str">
        <f>IF(P164="","",(VLOOKUP(P164,NSX!$B$4:$E$63,4,FALSE)))</f>
        <v/>
      </c>
      <c r="T164" t="str">
        <f t="shared" si="20"/>
        <v/>
      </c>
    </row>
    <row r="165" spans="1:20" x14ac:dyDescent="0.25">
      <c r="A165" t="str">
        <f t="shared" si="14"/>
        <v/>
      </c>
      <c r="B165" t="str">
        <f t="shared" si="15"/>
        <v/>
      </c>
      <c r="C165" t="str">
        <f>IF(P165="","",'PSS Sheet'!AK169)</f>
        <v/>
      </c>
      <c r="D165" t="str">
        <f>IF(P165="","",'PSS Sheet'!AI169)</f>
        <v/>
      </c>
      <c r="E165" t="str">
        <f>IF(P165="","",'PSS Sheet'!AJ169)</f>
        <v/>
      </c>
      <c r="H165" t="str">
        <f t="shared" si="16"/>
        <v/>
      </c>
      <c r="I165" t="str">
        <f>IF(P165="","",'SEB Sheet'!F$12)</f>
        <v/>
      </c>
      <c r="J165" t="str">
        <f t="shared" si="17"/>
        <v/>
      </c>
      <c r="K165" s="87" t="str">
        <f>IF(P165="","",'SEB Sheet'!$F$11)</f>
        <v/>
      </c>
      <c r="L165" t="str">
        <f t="shared" si="18"/>
        <v/>
      </c>
      <c r="M165" t="str">
        <f>IF(P165="","",'SEB Sheet'!$F$10)</f>
        <v/>
      </c>
      <c r="N165" t="str">
        <f t="shared" si="19"/>
        <v/>
      </c>
      <c r="P165" t="str">
        <f>'PSS Sheet'!AL169</f>
        <v/>
      </c>
      <c r="Q165" t="str">
        <f>IF(P165="","",(VLOOKUP(P165,NSX!$B$4:$E$63,2,FALSE)))</f>
        <v/>
      </c>
      <c r="R165" t="str">
        <f>IF(P165="","",(VLOOKUP(P165,NSX!$B$4:$E$63,3,FALSE)))</f>
        <v/>
      </c>
      <c r="S165" t="str">
        <f>IF(P165="","",(VLOOKUP(P165,NSX!$B$4:$E$63,4,FALSE)))</f>
        <v/>
      </c>
      <c r="T165" t="str">
        <f t="shared" si="20"/>
        <v/>
      </c>
    </row>
    <row r="166" spans="1:20" x14ac:dyDescent="0.25">
      <c r="A166" t="str">
        <f t="shared" si="14"/>
        <v/>
      </c>
      <c r="B166" t="str">
        <f t="shared" si="15"/>
        <v/>
      </c>
      <c r="C166" t="str">
        <f>IF(P166="","",'PSS Sheet'!AK170)</f>
        <v/>
      </c>
      <c r="D166" t="str">
        <f>IF(P166="","",'PSS Sheet'!AI170)</f>
        <v/>
      </c>
      <c r="E166" t="str">
        <f>IF(P166="","",'PSS Sheet'!AJ170)</f>
        <v/>
      </c>
      <c r="H166" t="str">
        <f t="shared" si="16"/>
        <v/>
      </c>
      <c r="I166" t="str">
        <f>IF(P166="","",'SEB Sheet'!F$12)</f>
        <v/>
      </c>
      <c r="J166" t="str">
        <f t="shared" si="17"/>
        <v/>
      </c>
      <c r="K166" s="87" t="str">
        <f>IF(P166="","",'SEB Sheet'!$F$11)</f>
        <v/>
      </c>
      <c r="L166" t="str">
        <f t="shared" si="18"/>
        <v/>
      </c>
      <c r="M166" t="str">
        <f>IF(P166="","",'SEB Sheet'!$F$10)</f>
        <v/>
      </c>
      <c r="N166" t="str">
        <f t="shared" si="19"/>
        <v/>
      </c>
      <c r="P166" t="str">
        <f>'PSS Sheet'!AL170</f>
        <v/>
      </c>
      <c r="Q166" t="str">
        <f>IF(P166="","",(VLOOKUP(P166,NSX!$B$4:$E$63,2,FALSE)))</f>
        <v/>
      </c>
      <c r="R166" t="str">
        <f>IF(P166="","",(VLOOKUP(P166,NSX!$B$4:$E$63,3,FALSE)))</f>
        <v/>
      </c>
      <c r="S166" t="str">
        <f>IF(P166="","",(VLOOKUP(P166,NSX!$B$4:$E$63,4,FALSE)))</f>
        <v/>
      </c>
      <c r="T166" t="str">
        <f t="shared" si="20"/>
        <v/>
      </c>
    </row>
    <row r="167" spans="1:20" x14ac:dyDescent="0.25">
      <c r="A167" t="str">
        <f t="shared" si="14"/>
        <v/>
      </c>
      <c r="B167" t="str">
        <f t="shared" si="15"/>
        <v/>
      </c>
      <c r="C167" t="str">
        <f>IF(P167="","",'PSS Sheet'!AK171)</f>
        <v/>
      </c>
      <c r="D167" t="str">
        <f>IF(P167="","",'PSS Sheet'!AI171)</f>
        <v/>
      </c>
      <c r="E167" t="str">
        <f>IF(P167="","",'PSS Sheet'!AJ171)</f>
        <v/>
      </c>
      <c r="H167" t="str">
        <f t="shared" si="16"/>
        <v/>
      </c>
      <c r="I167" t="str">
        <f>IF(P167="","",'SEB Sheet'!F$12)</f>
        <v/>
      </c>
      <c r="J167" t="str">
        <f t="shared" si="17"/>
        <v/>
      </c>
      <c r="K167" s="87" t="str">
        <f>IF(P167="","",'SEB Sheet'!$F$11)</f>
        <v/>
      </c>
      <c r="L167" t="str">
        <f t="shared" si="18"/>
        <v/>
      </c>
      <c r="M167" t="str">
        <f>IF(P167="","",'SEB Sheet'!$F$10)</f>
        <v/>
      </c>
      <c r="N167" t="str">
        <f t="shared" si="19"/>
        <v/>
      </c>
      <c r="P167" t="str">
        <f>'PSS Sheet'!AL171</f>
        <v/>
      </c>
      <c r="Q167" t="str">
        <f>IF(P167="","",(VLOOKUP(P167,NSX!$B$4:$E$63,2,FALSE)))</f>
        <v/>
      </c>
      <c r="R167" t="str">
        <f>IF(P167="","",(VLOOKUP(P167,NSX!$B$4:$E$63,3,FALSE)))</f>
        <v/>
      </c>
      <c r="S167" t="str">
        <f>IF(P167="","",(VLOOKUP(P167,NSX!$B$4:$E$63,4,FALSE)))</f>
        <v/>
      </c>
      <c r="T167" t="str">
        <f t="shared" si="20"/>
        <v/>
      </c>
    </row>
    <row r="168" spans="1:20" x14ac:dyDescent="0.25">
      <c r="A168" t="str">
        <f t="shared" si="14"/>
        <v/>
      </c>
      <c r="B168" t="str">
        <f t="shared" si="15"/>
        <v/>
      </c>
      <c r="C168" t="str">
        <f>IF(P168="","",'PSS Sheet'!AK172)</f>
        <v/>
      </c>
      <c r="D168" t="str">
        <f>IF(P168="","",'PSS Sheet'!AI172)</f>
        <v/>
      </c>
      <c r="E168" t="str">
        <f>IF(P168="","",'PSS Sheet'!AJ172)</f>
        <v/>
      </c>
      <c r="H168" t="str">
        <f t="shared" si="16"/>
        <v/>
      </c>
      <c r="I168" t="str">
        <f>IF(P168="","",'SEB Sheet'!F$12)</f>
        <v/>
      </c>
      <c r="J168" t="str">
        <f t="shared" si="17"/>
        <v/>
      </c>
      <c r="K168" s="87" t="str">
        <f>IF(P168="","",'SEB Sheet'!$F$11)</f>
        <v/>
      </c>
      <c r="L168" t="str">
        <f t="shared" si="18"/>
        <v/>
      </c>
      <c r="M168" t="str">
        <f>IF(P168="","",'SEB Sheet'!$F$10)</f>
        <v/>
      </c>
      <c r="N168" t="str">
        <f t="shared" si="19"/>
        <v/>
      </c>
      <c r="P168" t="str">
        <f>'PSS Sheet'!AL172</f>
        <v/>
      </c>
      <c r="Q168" t="str">
        <f>IF(P168="","",(VLOOKUP(P168,NSX!$B$4:$E$63,2,FALSE)))</f>
        <v/>
      </c>
      <c r="R168" t="str">
        <f>IF(P168="","",(VLOOKUP(P168,NSX!$B$4:$E$63,3,FALSE)))</f>
        <v/>
      </c>
      <c r="S168" t="str">
        <f>IF(P168="","",(VLOOKUP(P168,NSX!$B$4:$E$63,4,FALSE)))</f>
        <v/>
      </c>
      <c r="T168" t="str">
        <f t="shared" si="20"/>
        <v/>
      </c>
    </row>
    <row r="169" spans="1:20" x14ac:dyDescent="0.25">
      <c r="A169" t="str">
        <f t="shared" si="14"/>
        <v/>
      </c>
      <c r="B169" t="str">
        <f t="shared" si="15"/>
        <v/>
      </c>
      <c r="C169" t="str">
        <f>IF(P169="","",'PSS Sheet'!AK173)</f>
        <v/>
      </c>
      <c r="D169" t="str">
        <f>IF(P169="","",'PSS Sheet'!AI173)</f>
        <v/>
      </c>
      <c r="E169" t="str">
        <f>IF(P169="","",'PSS Sheet'!AJ173)</f>
        <v/>
      </c>
      <c r="H169" t="str">
        <f t="shared" si="16"/>
        <v/>
      </c>
      <c r="I169" t="str">
        <f>IF(P169="","",'SEB Sheet'!F$12)</f>
        <v/>
      </c>
      <c r="J169" t="str">
        <f t="shared" si="17"/>
        <v/>
      </c>
      <c r="K169" s="87" t="str">
        <f>IF(P169="","",'SEB Sheet'!$F$11)</f>
        <v/>
      </c>
      <c r="L169" t="str">
        <f t="shared" si="18"/>
        <v/>
      </c>
      <c r="M169" t="str">
        <f>IF(P169="","",'SEB Sheet'!$F$10)</f>
        <v/>
      </c>
      <c r="N169" t="str">
        <f t="shared" si="19"/>
        <v/>
      </c>
      <c r="P169" t="str">
        <f>'PSS Sheet'!AL173</f>
        <v/>
      </c>
      <c r="Q169" t="str">
        <f>IF(P169="","",(VLOOKUP(P169,NSX!$B$4:$E$63,2,FALSE)))</f>
        <v/>
      </c>
      <c r="R169" t="str">
        <f>IF(P169="","",(VLOOKUP(P169,NSX!$B$4:$E$63,3,FALSE)))</f>
        <v/>
      </c>
      <c r="S169" t="str">
        <f>IF(P169="","",(VLOOKUP(P169,NSX!$B$4:$E$63,4,FALSE)))</f>
        <v/>
      </c>
      <c r="T169" t="str">
        <f t="shared" si="20"/>
        <v/>
      </c>
    </row>
    <row r="170" spans="1:20" x14ac:dyDescent="0.25">
      <c r="A170" t="str">
        <f t="shared" si="14"/>
        <v/>
      </c>
      <c r="B170" t="str">
        <f t="shared" si="15"/>
        <v/>
      </c>
      <c r="C170" t="str">
        <f>IF(P170="","",'PSS Sheet'!AK174)</f>
        <v/>
      </c>
      <c r="D170" t="str">
        <f>IF(P170="","",'PSS Sheet'!AI174)</f>
        <v/>
      </c>
      <c r="E170" t="str">
        <f>IF(P170="","",'PSS Sheet'!AJ174)</f>
        <v/>
      </c>
      <c r="H170" t="str">
        <f t="shared" si="16"/>
        <v/>
      </c>
      <c r="I170" t="str">
        <f>IF(P170="","",'SEB Sheet'!F$12)</f>
        <v/>
      </c>
      <c r="J170" t="str">
        <f t="shared" si="17"/>
        <v/>
      </c>
      <c r="K170" s="87" t="str">
        <f>IF(P170="","",'SEB Sheet'!$F$11)</f>
        <v/>
      </c>
      <c r="L170" t="str">
        <f t="shared" si="18"/>
        <v/>
      </c>
      <c r="M170" t="str">
        <f>IF(P170="","",'SEB Sheet'!$F$10)</f>
        <v/>
      </c>
      <c r="N170" t="str">
        <f t="shared" si="19"/>
        <v/>
      </c>
      <c r="P170" t="str">
        <f>'PSS Sheet'!AL174</f>
        <v/>
      </c>
      <c r="Q170" t="str">
        <f>IF(P170="","",(VLOOKUP(P170,NSX!$B$4:$E$63,2,FALSE)))</f>
        <v/>
      </c>
      <c r="R170" t="str">
        <f>IF(P170="","",(VLOOKUP(P170,NSX!$B$4:$E$63,3,FALSE)))</f>
        <v/>
      </c>
      <c r="S170" t="str">
        <f>IF(P170="","",(VLOOKUP(P170,NSX!$B$4:$E$63,4,FALSE)))</f>
        <v/>
      </c>
      <c r="T170" t="str">
        <f t="shared" si="20"/>
        <v/>
      </c>
    </row>
    <row r="171" spans="1:20" x14ac:dyDescent="0.25">
      <c r="A171" t="str">
        <f t="shared" si="14"/>
        <v/>
      </c>
      <c r="B171" t="str">
        <f t="shared" si="15"/>
        <v/>
      </c>
      <c r="C171" t="str">
        <f>IF(P171="","",'PSS Sheet'!AK175)</f>
        <v/>
      </c>
      <c r="D171" t="str">
        <f>IF(P171="","",'PSS Sheet'!AI175)</f>
        <v/>
      </c>
      <c r="E171" t="str">
        <f>IF(P171="","",'PSS Sheet'!AJ175)</f>
        <v/>
      </c>
      <c r="H171" t="str">
        <f t="shared" si="16"/>
        <v/>
      </c>
      <c r="I171" t="str">
        <f>IF(P171="","",'SEB Sheet'!F$12)</f>
        <v/>
      </c>
      <c r="J171" t="str">
        <f t="shared" si="17"/>
        <v/>
      </c>
      <c r="K171" s="87" t="str">
        <f>IF(P171="","",'SEB Sheet'!$F$11)</f>
        <v/>
      </c>
      <c r="L171" t="str">
        <f t="shared" si="18"/>
        <v/>
      </c>
      <c r="M171" t="str">
        <f>IF(P171="","",'SEB Sheet'!$F$10)</f>
        <v/>
      </c>
      <c r="N171" t="str">
        <f t="shared" si="19"/>
        <v/>
      </c>
      <c r="P171" t="str">
        <f>'PSS Sheet'!AL175</f>
        <v/>
      </c>
      <c r="Q171" t="str">
        <f>IF(P171="","",(VLOOKUP(P171,NSX!$B$4:$E$63,2,FALSE)))</f>
        <v/>
      </c>
      <c r="R171" t="str">
        <f>IF(P171="","",(VLOOKUP(P171,NSX!$B$4:$E$63,3,FALSE)))</f>
        <v/>
      </c>
      <c r="S171" t="str">
        <f>IF(P171="","",(VLOOKUP(P171,NSX!$B$4:$E$63,4,FALSE)))</f>
        <v/>
      </c>
      <c r="T171" t="str">
        <f t="shared" si="20"/>
        <v/>
      </c>
    </row>
    <row r="172" spans="1:20" x14ac:dyDescent="0.25">
      <c r="A172" t="str">
        <f t="shared" si="14"/>
        <v/>
      </c>
      <c r="B172" t="str">
        <f t="shared" si="15"/>
        <v/>
      </c>
      <c r="C172" t="str">
        <f>IF(P172="","",'PSS Sheet'!AK176)</f>
        <v/>
      </c>
      <c r="D172" t="str">
        <f>IF(P172="","",'PSS Sheet'!AI176)</f>
        <v/>
      </c>
      <c r="E172" t="str">
        <f>IF(P172="","",'PSS Sheet'!AJ176)</f>
        <v/>
      </c>
      <c r="H172" t="str">
        <f t="shared" si="16"/>
        <v/>
      </c>
      <c r="I172" t="str">
        <f>IF(P172="","",'SEB Sheet'!F$12)</f>
        <v/>
      </c>
      <c r="J172" t="str">
        <f t="shared" si="17"/>
        <v/>
      </c>
      <c r="K172" s="87" t="str">
        <f>IF(P172="","",'SEB Sheet'!$F$11)</f>
        <v/>
      </c>
      <c r="L172" t="str">
        <f t="shared" si="18"/>
        <v/>
      </c>
      <c r="M172" t="str">
        <f>IF(P172="","",'SEB Sheet'!$F$10)</f>
        <v/>
      </c>
      <c r="N172" t="str">
        <f t="shared" si="19"/>
        <v/>
      </c>
      <c r="P172" t="str">
        <f>'PSS Sheet'!AL176</f>
        <v/>
      </c>
      <c r="Q172" t="str">
        <f>IF(P172="","",(VLOOKUP(P172,NSX!$B$4:$E$63,2,FALSE)))</f>
        <v/>
      </c>
      <c r="R172" t="str">
        <f>IF(P172="","",(VLOOKUP(P172,NSX!$B$4:$E$63,3,FALSE)))</f>
        <v/>
      </c>
      <c r="S172" t="str">
        <f>IF(P172="","",(VLOOKUP(P172,NSX!$B$4:$E$63,4,FALSE)))</f>
        <v/>
      </c>
      <c r="T172" t="str">
        <f t="shared" si="20"/>
        <v/>
      </c>
    </row>
    <row r="173" spans="1:20" x14ac:dyDescent="0.25">
      <c r="A173" t="str">
        <f t="shared" si="14"/>
        <v/>
      </c>
      <c r="B173" t="str">
        <f t="shared" si="15"/>
        <v/>
      </c>
      <c r="C173" t="str">
        <f>IF(P173="","",'PSS Sheet'!AK177)</f>
        <v/>
      </c>
      <c r="D173" t="str">
        <f>IF(P173="","",'PSS Sheet'!AI177)</f>
        <v/>
      </c>
      <c r="E173" t="str">
        <f>IF(P173="","",'PSS Sheet'!AJ177)</f>
        <v/>
      </c>
      <c r="H173" t="str">
        <f t="shared" si="16"/>
        <v/>
      </c>
      <c r="I173" t="str">
        <f>IF(P173="","",'SEB Sheet'!F$12)</f>
        <v/>
      </c>
      <c r="J173" t="str">
        <f t="shared" si="17"/>
        <v/>
      </c>
      <c r="K173" s="87" t="str">
        <f>IF(P173="","",'SEB Sheet'!$F$11)</f>
        <v/>
      </c>
      <c r="L173" t="str">
        <f t="shared" si="18"/>
        <v/>
      </c>
      <c r="M173" t="str">
        <f>IF(P173="","",'SEB Sheet'!$F$10)</f>
        <v/>
      </c>
      <c r="N173" t="str">
        <f t="shared" si="19"/>
        <v/>
      </c>
      <c r="P173" t="str">
        <f>'PSS Sheet'!AL177</f>
        <v/>
      </c>
      <c r="Q173" t="str">
        <f>IF(P173="","",(VLOOKUP(P173,NSX!$B$4:$E$63,2,FALSE)))</f>
        <v/>
      </c>
      <c r="R173" t="str">
        <f>IF(P173="","",(VLOOKUP(P173,NSX!$B$4:$E$63,3,FALSE)))</f>
        <v/>
      </c>
      <c r="S173" t="str">
        <f>IF(P173="","",(VLOOKUP(P173,NSX!$B$4:$E$63,4,FALSE)))</f>
        <v/>
      </c>
      <c r="T173" t="str">
        <f t="shared" si="20"/>
        <v/>
      </c>
    </row>
    <row r="174" spans="1:20" x14ac:dyDescent="0.25">
      <c r="A174" t="str">
        <f t="shared" si="14"/>
        <v/>
      </c>
      <c r="B174" t="str">
        <f t="shared" si="15"/>
        <v/>
      </c>
      <c r="C174" t="str">
        <f>IF(P174="","",'PSS Sheet'!AK178)</f>
        <v/>
      </c>
      <c r="D174" t="str">
        <f>IF(P174="","",'PSS Sheet'!AI178)</f>
        <v/>
      </c>
      <c r="E174" t="str">
        <f>IF(P174="","",'PSS Sheet'!AJ178)</f>
        <v/>
      </c>
      <c r="H174" t="str">
        <f t="shared" si="16"/>
        <v/>
      </c>
      <c r="I174" t="str">
        <f>IF(P174="","",'SEB Sheet'!F$12)</f>
        <v/>
      </c>
      <c r="J174" t="str">
        <f t="shared" si="17"/>
        <v/>
      </c>
      <c r="K174" s="87" t="str">
        <f>IF(P174="","",'SEB Sheet'!$F$11)</f>
        <v/>
      </c>
      <c r="L174" t="str">
        <f t="shared" si="18"/>
        <v/>
      </c>
      <c r="M174" t="str">
        <f>IF(P174="","",'SEB Sheet'!$F$10)</f>
        <v/>
      </c>
      <c r="N174" t="str">
        <f t="shared" si="19"/>
        <v/>
      </c>
      <c r="P174" t="str">
        <f>'PSS Sheet'!AL178</f>
        <v/>
      </c>
      <c r="Q174" t="str">
        <f>IF(P174="","",(VLOOKUP(P174,NSX!$B$4:$E$63,2,FALSE)))</f>
        <v/>
      </c>
      <c r="R174" t="str">
        <f>IF(P174="","",(VLOOKUP(P174,NSX!$B$4:$E$63,3,FALSE)))</f>
        <v/>
      </c>
      <c r="S174" t="str">
        <f>IF(P174="","",(VLOOKUP(P174,NSX!$B$4:$E$63,4,FALSE)))</f>
        <v/>
      </c>
      <c r="T174" t="str">
        <f t="shared" si="20"/>
        <v/>
      </c>
    </row>
    <row r="175" spans="1:20" x14ac:dyDescent="0.25">
      <c r="A175" t="str">
        <f t="shared" si="14"/>
        <v/>
      </c>
      <c r="B175" t="str">
        <f t="shared" si="15"/>
        <v/>
      </c>
      <c r="C175" t="str">
        <f>IF(P175="","",'PSS Sheet'!AK179)</f>
        <v/>
      </c>
      <c r="D175" t="str">
        <f>IF(P175="","",'PSS Sheet'!AI179)</f>
        <v/>
      </c>
      <c r="E175" t="str">
        <f>IF(P175="","",'PSS Sheet'!AJ179)</f>
        <v/>
      </c>
      <c r="H175" t="str">
        <f t="shared" si="16"/>
        <v/>
      </c>
      <c r="I175" t="str">
        <f>IF(P175="","",'SEB Sheet'!F$12)</f>
        <v/>
      </c>
      <c r="J175" t="str">
        <f t="shared" si="17"/>
        <v/>
      </c>
      <c r="K175" s="87" t="str">
        <f>IF(P175="","",'SEB Sheet'!$F$11)</f>
        <v/>
      </c>
      <c r="L175" t="str">
        <f t="shared" si="18"/>
        <v/>
      </c>
      <c r="M175" t="str">
        <f>IF(P175="","",'SEB Sheet'!$F$10)</f>
        <v/>
      </c>
      <c r="N175" t="str">
        <f t="shared" si="19"/>
        <v/>
      </c>
      <c r="P175" t="str">
        <f>'PSS Sheet'!AL179</f>
        <v/>
      </c>
      <c r="Q175" t="str">
        <f>IF(P175="","",(VLOOKUP(P175,NSX!$B$4:$E$63,2,FALSE)))</f>
        <v/>
      </c>
      <c r="R175" t="str">
        <f>IF(P175="","",(VLOOKUP(P175,NSX!$B$4:$E$63,3,FALSE)))</f>
        <v/>
      </c>
      <c r="S175" t="str">
        <f>IF(P175="","",(VLOOKUP(P175,NSX!$B$4:$E$63,4,FALSE)))</f>
        <v/>
      </c>
      <c r="T175" t="str">
        <f t="shared" si="20"/>
        <v/>
      </c>
    </row>
    <row r="176" spans="1:20" x14ac:dyDescent="0.25">
      <c r="A176" t="str">
        <f t="shared" si="14"/>
        <v/>
      </c>
      <c r="B176" t="str">
        <f t="shared" si="15"/>
        <v/>
      </c>
      <c r="C176" t="str">
        <f>IF(P176="","",'PSS Sheet'!AK180)</f>
        <v/>
      </c>
      <c r="D176" t="str">
        <f>IF(P176="","",'PSS Sheet'!AI180)</f>
        <v/>
      </c>
      <c r="E176" t="str">
        <f>IF(P176="","",'PSS Sheet'!AJ180)</f>
        <v/>
      </c>
      <c r="H176" t="str">
        <f t="shared" si="16"/>
        <v/>
      </c>
      <c r="I176" t="str">
        <f>IF(P176="","",'SEB Sheet'!F$12)</f>
        <v/>
      </c>
      <c r="J176" t="str">
        <f t="shared" si="17"/>
        <v/>
      </c>
      <c r="K176" s="87" t="str">
        <f>IF(P176="","",'SEB Sheet'!$F$11)</f>
        <v/>
      </c>
      <c r="L176" t="str">
        <f t="shared" si="18"/>
        <v/>
      </c>
      <c r="M176" t="str">
        <f>IF(P176="","",'SEB Sheet'!$F$10)</f>
        <v/>
      </c>
      <c r="N176" t="str">
        <f t="shared" si="19"/>
        <v/>
      </c>
      <c r="P176" t="str">
        <f>'PSS Sheet'!AL180</f>
        <v/>
      </c>
      <c r="Q176" t="str">
        <f>IF(P176="","",(VLOOKUP(P176,NSX!$B$4:$E$63,2,FALSE)))</f>
        <v/>
      </c>
      <c r="R176" t="str">
        <f>IF(P176="","",(VLOOKUP(P176,NSX!$B$4:$E$63,3,FALSE)))</f>
        <v/>
      </c>
      <c r="S176" t="str">
        <f>IF(P176="","",(VLOOKUP(P176,NSX!$B$4:$E$63,4,FALSE)))</f>
        <v/>
      </c>
      <c r="T176" t="str">
        <f t="shared" si="20"/>
        <v/>
      </c>
    </row>
    <row r="177" spans="1:20" x14ac:dyDescent="0.25">
      <c r="A177" t="str">
        <f t="shared" si="14"/>
        <v/>
      </c>
      <c r="B177" t="str">
        <f t="shared" si="15"/>
        <v/>
      </c>
      <c r="C177" t="str">
        <f>IF(P177="","",'PSS Sheet'!AK181)</f>
        <v/>
      </c>
      <c r="D177" t="str">
        <f>IF(P177="","",'PSS Sheet'!AI181)</f>
        <v/>
      </c>
      <c r="E177" t="str">
        <f>IF(P177="","",'PSS Sheet'!AJ181)</f>
        <v/>
      </c>
      <c r="H177" t="str">
        <f t="shared" si="16"/>
        <v/>
      </c>
      <c r="I177" t="str">
        <f>IF(P177="","",'SEB Sheet'!F$12)</f>
        <v/>
      </c>
      <c r="J177" t="str">
        <f t="shared" si="17"/>
        <v/>
      </c>
      <c r="K177" s="87" t="str">
        <f>IF(P177="","",'SEB Sheet'!$F$11)</f>
        <v/>
      </c>
      <c r="L177" t="str">
        <f t="shared" si="18"/>
        <v/>
      </c>
      <c r="M177" t="str">
        <f>IF(P177="","",'SEB Sheet'!$F$10)</f>
        <v/>
      </c>
      <c r="N177" t="str">
        <f t="shared" si="19"/>
        <v/>
      </c>
      <c r="P177" t="str">
        <f>'PSS Sheet'!AL181</f>
        <v/>
      </c>
      <c r="Q177" t="str">
        <f>IF(P177="","",(VLOOKUP(P177,NSX!$B$4:$E$63,2,FALSE)))</f>
        <v/>
      </c>
      <c r="R177" t="str">
        <f>IF(P177="","",(VLOOKUP(P177,NSX!$B$4:$E$63,3,FALSE)))</f>
        <v/>
      </c>
      <c r="S177" t="str">
        <f>IF(P177="","",(VLOOKUP(P177,NSX!$B$4:$E$63,4,FALSE)))</f>
        <v/>
      </c>
      <c r="T177" t="str">
        <f t="shared" si="20"/>
        <v/>
      </c>
    </row>
    <row r="178" spans="1:20" x14ac:dyDescent="0.25">
      <c r="A178" t="str">
        <f t="shared" si="14"/>
        <v/>
      </c>
      <c r="B178" t="str">
        <f t="shared" si="15"/>
        <v/>
      </c>
      <c r="C178" t="str">
        <f>IF(P178="","",'PSS Sheet'!AK182)</f>
        <v/>
      </c>
      <c r="D178" t="str">
        <f>IF(P178="","",'PSS Sheet'!AI182)</f>
        <v/>
      </c>
      <c r="E178" t="str">
        <f>IF(P178="","",'PSS Sheet'!AJ182)</f>
        <v/>
      </c>
      <c r="H178" t="str">
        <f t="shared" si="16"/>
        <v/>
      </c>
      <c r="I178" t="str">
        <f>IF(P178="","",'SEB Sheet'!F$12)</f>
        <v/>
      </c>
      <c r="J178" t="str">
        <f t="shared" si="17"/>
        <v/>
      </c>
      <c r="K178" s="87" t="str">
        <f>IF(P178="","",'SEB Sheet'!$F$11)</f>
        <v/>
      </c>
      <c r="L178" t="str">
        <f t="shared" si="18"/>
        <v/>
      </c>
      <c r="M178" t="str">
        <f>IF(P178="","",'SEB Sheet'!$F$10)</f>
        <v/>
      </c>
      <c r="N178" t="str">
        <f t="shared" si="19"/>
        <v/>
      </c>
      <c r="P178" t="str">
        <f>'PSS Sheet'!AL182</f>
        <v/>
      </c>
      <c r="Q178" t="str">
        <f>IF(P178="","",(VLOOKUP(P178,NSX!$B$4:$E$63,2,FALSE)))</f>
        <v/>
      </c>
      <c r="R178" t="str">
        <f>IF(P178="","",(VLOOKUP(P178,NSX!$B$4:$E$63,3,FALSE)))</f>
        <v/>
      </c>
      <c r="S178" t="str">
        <f>IF(P178="","",(VLOOKUP(P178,NSX!$B$4:$E$63,4,FALSE)))</f>
        <v/>
      </c>
      <c r="T178" t="str">
        <f t="shared" si="20"/>
        <v/>
      </c>
    </row>
    <row r="179" spans="1:20" x14ac:dyDescent="0.25">
      <c r="A179" t="str">
        <f t="shared" si="14"/>
        <v/>
      </c>
      <c r="B179" t="str">
        <f t="shared" si="15"/>
        <v/>
      </c>
      <c r="C179" t="str">
        <f>IF(P179="","",'PSS Sheet'!AK183)</f>
        <v/>
      </c>
      <c r="D179" t="str">
        <f>IF(P179="","",'PSS Sheet'!AI183)</f>
        <v/>
      </c>
      <c r="E179" t="str">
        <f>IF(P179="","",'PSS Sheet'!AJ183)</f>
        <v/>
      </c>
      <c r="H179" t="str">
        <f t="shared" si="16"/>
        <v/>
      </c>
      <c r="I179" t="str">
        <f>IF(P179="","",'SEB Sheet'!F$12)</f>
        <v/>
      </c>
      <c r="J179" t="str">
        <f t="shared" si="17"/>
        <v/>
      </c>
      <c r="K179" s="87" t="str">
        <f>IF(P179="","",'SEB Sheet'!$F$11)</f>
        <v/>
      </c>
      <c r="L179" t="str">
        <f t="shared" si="18"/>
        <v/>
      </c>
      <c r="M179" t="str">
        <f>IF(P179="","",'SEB Sheet'!$F$10)</f>
        <v/>
      </c>
      <c r="N179" t="str">
        <f t="shared" si="19"/>
        <v/>
      </c>
      <c r="P179" t="str">
        <f>'PSS Sheet'!AL183</f>
        <v/>
      </c>
      <c r="Q179" t="str">
        <f>IF(P179="","",(VLOOKUP(P179,NSX!$B$4:$E$63,2,FALSE)))</f>
        <v/>
      </c>
      <c r="R179" t="str">
        <f>IF(P179="","",(VLOOKUP(P179,NSX!$B$4:$E$63,3,FALSE)))</f>
        <v/>
      </c>
      <c r="S179" t="str">
        <f>IF(P179="","",(VLOOKUP(P179,NSX!$B$4:$E$63,4,FALSE)))</f>
        <v/>
      </c>
      <c r="T179" t="str">
        <f t="shared" si="20"/>
        <v/>
      </c>
    </row>
    <row r="180" spans="1:20" x14ac:dyDescent="0.25">
      <c r="A180" t="str">
        <f t="shared" si="14"/>
        <v/>
      </c>
      <c r="B180" t="str">
        <f t="shared" si="15"/>
        <v/>
      </c>
      <c r="C180" t="str">
        <f>IF(P180="","",'PSS Sheet'!AK184)</f>
        <v/>
      </c>
      <c r="D180" t="str">
        <f>IF(P180="","",'PSS Sheet'!AI184)</f>
        <v/>
      </c>
      <c r="E180" t="str">
        <f>IF(P180="","",'PSS Sheet'!AJ184)</f>
        <v/>
      </c>
      <c r="H180" t="str">
        <f t="shared" si="16"/>
        <v/>
      </c>
      <c r="I180" t="str">
        <f>IF(P180="","",'SEB Sheet'!F$12)</f>
        <v/>
      </c>
      <c r="J180" t="str">
        <f t="shared" si="17"/>
        <v/>
      </c>
      <c r="K180" s="87" t="str">
        <f>IF(P180="","",'SEB Sheet'!$F$11)</f>
        <v/>
      </c>
      <c r="L180" t="str">
        <f t="shared" si="18"/>
        <v/>
      </c>
      <c r="M180" t="str">
        <f>IF(P180="","",'SEB Sheet'!$F$10)</f>
        <v/>
      </c>
      <c r="N180" t="str">
        <f t="shared" si="19"/>
        <v/>
      </c>
      <c r="P180" t="str">
        <f>'PSS Sheet'!AL184</f>
        <v/>
      </c>
      <c r="Q180" t="str">
        <f>IF(P180="","",(VLOOKUP(P180,NSX!$B$4:$E$63,2,FALSE)))</f>
        <v/>
      </c>
      <c r="R180" t="str">
        <f>IF(P180="","",(VLOOKUP(P180,NSX!$B$4:$E$63,3,FALSE)))</f>
        <v/>
      </c>
      <c r="S180" t="str">
        <f>IF(P180="","",(VLOOKUP(P180,NSX!$B$4:$E$63,4,FALSE)))</f>
        <v/>
      </c>
      <c r="T180" t="str">
        <f t="shared" si="20"/>
        <v/>
      </c>
    </row>
    <row r="181" spans="1:20" x14ac:dyDescent="0.25">
      <c r="A181" t="str">
        <f t="shared" si="14"/>
        <v/>
      </c>
      <c r="B181" t="str">
        <f t="shared" si="15"/>
        <v/>
      </c>
      <c r="C181" t="str">
        <f>IF(P181="","",'PSS Sheet'!AK185)</f>
        <v/>
      </c>
      <c r="D181" t="str">
        <f>IF(P181="","",'PSS Sheet'!AI185)</f>
        <v/>
      </c>
      <c r="E181" t="str">
        <f>IF(P181="","",'PSS Sheet'!AJ185)</f>
        <v/>
      </c>
      <c r="H181" t="str">
        <f t="shared" si="16"/>
        <v/>
      </c>
      <c r="I181" t="str">
        <f>IF(P181="","",'SEB Sheet'!F$12)</f>
        <v/>
      </c>
      <c r="J181" t="str">
        <f t="shared" si="17"/>
        <v/>
      </c>
      <c r="K181" s="87" t="str">
        <f>IF(P181="","",'SEB Sheet'!$F$11)</f>
        <v/>
      </c>
      <c r="L181" t="str">
        <f t="shared" si="18"/>
        <v/>
      </c>
      <c r="M181" t="str">
        <f>IF(P181="","",'SEB Sheet'!$F$10)</f>
        <v/>
      </c>
      <c r="N181" t="str">
        <f t="shared" si="19"/>
        <v/>
      </c>
      <c r="P181" t="str">
        <f>'PSS Sheet'!AL185</f>
        <v/>
      </c>
      <c r="Q181" t="str">
        <f>IF(P181="","",(VLOOKUP(P181,NSX!$B$4:$E$63,2,FALSE)))</f>
        <v/>
      </c>
      <c r="R181" t="str">
        <f>IF(P181="","",(VLOOKUP(P181,NSX!$B$4:$E$63,3,FALSE)))</f>
        <v/>
      </c>
      <c r="S181" t="str">
        <f>IF(P181="","",(VLOOKUP(P181,NSX!$B$4:$E$63,4,FALSE)))</f>
        <v/>
      </c>
      <c r="T181" t="str">
        <f t="shared" si="20"/>
        <v/>
      </c>
    </row>
    <row r="182" spans="1:20" x14ac:dyDescent="0.25">
      <c r="A182" t="str">
        <f t="shared" si="14"/>
        <v/>
      </c>
      <c r="B182" t="str">
        <f t="shared" si="15"/>
        <v/>
      </c>
      <c r="C182" t="str">
        <f>IF(P182="","",'PSS Sheet'!AK186)</f>
        <v/>
      </c>
      <c r="D182" t="str">
        <f>IF(P182="","",'PSS Sheet'!AI186)</f>
        <v/>
      </c>
      <c r="E182" t="str">
        <f>IF(P182="","",'PSS Sheet'!AJ186)</f>
        <v/>
      </c>
      <c r="H182" t="str">
        <f t="shared" si="16"/>
        <v/>
      </c>
      <c r="I182" t="str">
        <f>IF(P182="","",'SEB Sheet'!F$12)</f>
        <v/>
      </c>
      <c r="J182" t="str">
        <f t="shared" si="17"/>
        <v/>
      </c>
      <c r="K182" s="87" t="str">
        <f>IF(P182="","",'SEB Sheet'!$F$11)</f>
        <v/>
      </c>
      <c r="L182" t="str">
        <f t="shared" si="18"/>
        <v/>
      </c>
      <c r="M182" t="str">
        <f>IF(P182="","",'SEB Sheet'!$F$10)</f>
        <v/>
      </c>
      <c r="N182" t="str">
        <f t="shared" si="19"/>
        <v/>
      </c>
      <c r="P182" t="str">
        <f>'PSS Sheet'!AL186</f>
        <v/>
      </c>
      <c r="Q182" t="str">
        <f>IF(P182="","",(VLOOKUP(P182,NSX!$B$4:$E$63,2,FALSE)))</f>
        <v/>
      </c>
      <c r="R182" t="str">
        <f>IF(P182="","",(VLOOKUP(P182,NSX!$B$4:$E$63,3,FALSE)))</f>
        <v/>
      </c>
      <c r="S182" t="str">
        <f>IF(P182="","",(VLOOKUP(P182,NSX!$B$4:$E$63,4,FALSE)))</f>
        <v/>
      </c>
      <c r="T182" t="str">
        <f t="shared" si="20"/>
        <v/>
      </c>
    </row>
    <row r="183" spans="1:20" x14ac:dyDescent="0.25">
      <c r="A183" t="str">
        <f t="shared" si="14"/>
        <v/>
      </c>
      <c r="B183" t="str">
        <f t="shared" si="15"/>
        <v/>
      </c>
      <c r="C183" t="str">
        <f>IF(P183="","",'PSS Sheet'!AK187)</f>
        <v/>
      </c>
      <c r="D183" t="str">
        <f>IF(P183="","",'PSS Sheet'!AI187)</f>
        <v/>
      </c>
      <c r="E183" t="str">
        <f>IF(P183="","",'PSS Sheet'!AJ187)</f>
        <v/>
      </c>
      <c r="H183" t="str">
        <f t="shared" si="16"/>
        <v/>
      </c>
      <c r="I183" t="str">
        <f>IF(P183="","",'SEB Sheet'!F$12)</f>
        <v/>
      </c>
      <c r="J183" t="str">
        <f t="shared" si="17"/>
        <v/>
      </c>
      <c r="K183" s="87" t="str">
        <f>IF(P183="","",'SEB Sheet'!$F$11)</f>
        <v/>
      </c>
      <c r="L183" t="str">
        <f t="shared" si="18"/>
        <v/>
      </c>
      <c r="M183" t="str">
        <f>IF(P183="","",'SEB Sheet'!$F$10)</f>
        <v/>
      </c>
      <c r="N183" t="str">
        <f t="shared" si="19"/>
        <v/>
      </c>
      <c r="P183" t="str">
        <f>'PSS Sheet'!AL187</f>
        <v/>
      </c>
      <c r="Q183" t="str">
        <f>IF(P183="","",(VLOOKUP(P183,NSX!$B$4:$E$63,2,FALSE)))</f>
        <v/>
      </c>
      <c r="R183" t="str">
        <f>IF(P183="","",(VLOOKUP(P183,NSX!$B$4:$E$63,3,FALSE)))</f>
        <v/>
      </c>
      <c r="S183" t="str">
        <f>IF(P183="","",(VLOOKUP(P183,NSX!$B$4:$E$63,4,FALSE)))</f>
        <v/>
      </c>
      <c r="T183" t="str">
        <f t="shared" si="20"/>
        <v/>
      </c>
    </row>
    <row r="184" spans="1:20" x14ac:dyDescent="0.25">
      <c r="A184" t="str">
        <f t="shared" si="14"/>
        <v/>
      </c>
      <c r="B184" t="str">
        <f t="shared" si="15"/>
        <v/>
      </c>
      <c r="C184" t="str">
        <f>IF(P184="","",'PSS Sheet'!AK188)</f>
        <v/>
      </c>
      <c r="D184" t="str">
        <f>IF(P184="","",'PSS Sheet'!AI188)</f>
        <v/>
      </c>
      <c r="E184" t="str">
        <f>IF(P184="","",'PSS Sheet'!AJ188)</f>
        <v/>
      </c>
      <c r="H184" t="str">
        <f t="shared" si="16"/>
        <v/>
      </c>
      <c r="I184" t="str">
        <f>IF(P184="","",'SEB Sheet'!F$12)</f>
        <v/>
      </c>
      <c r="J184" t="str">
        <f t="shared" si="17"/>
        <v/>
      </c>
      <c r="K184" s="87" t="str">
        <f>IF(P184="","",'SEB Sheet'!$F$11)</f>
        <v/>
      </c>
      <c r="L184" t="str">
        <f t="shared" si="18"/>
        <v/>
      </c>
      <c r="M184" t="str">
        <f>IF(P184="","",'SEB Sheet'!$F$10)</f>
        <v/>
      </c>
      <c r="N184" t="str">
        <f t="shared" si="19"/>
        <v/>
      </c>
      <c r="P184" t="str">
        <f>'PSS Sheet'!AL188</f>
        <v/>
      </c>
      <c r="Q184" t="str">
        <f>IF(P184="","",(VLOOKUP(P184,NSX!$B$4:$E$63,2,FALSE)))</f>
        <v/>
      </c>
      <c r="R184" t="str">
        <f>IF(P184="","",(VLOOKUP(P184,NSX!$B$4:$E$63,3,FALSE)))</f>
        <v/>
      </c>
      <c r="S184" t="str">
        <f>IF(P184="","",(VLOOKUP(P184,NSX!$B$4:$E$63,4,FALSE)))</f>
        <v/>
      </c>
      <c r="T184" t="str">
        <f t="shared" si="20"/>
        <v/>
      </c>
    </row>
    <row r="185" spans="1:20" x14ac:dyDescent="0.25">
      <c r="A185" t="str">
        <f t="shared" si="14"/>
        <v/>
      </c>
      <c r="B185" t="str">
        <f t="shared" si="15"/>
        <v/>
      </c>
      <c r="C185" t="str">
        <f>IF(P185="","",'PSS Sheet'!AK189)</f>
        <v/>
      </c>
      <c r="D185" t="str">
        <f>IF(P185="","",'PSS Sheet'!AI189)</f>
        <v/>
      </c>
      <c r="E185" t="str">
        <f>IF(P185="","",'PSS Sheet'!AJ189)</f>
        <v/>
      </c>
      <c r="H185" t="str">
        <f t="shared" si="16"/>
        <v/>
      </c>
      <c r="I185" t="str">
        <f>IF(P185="","",'SEB Sheet'!F$12)</f>
        <v/>
      </c>
      <c r="J185" t="str">
        <f t="shared" si="17"/>
        <v/>
      </c>
      <c r="K185" s="87" t="str">
        <f>IF(P185="","",'SEB Sheet'!$F$11)</f>
        <v/>
      </c>
      <c r="L185" t="str">
        <f t="shared" si="18"/>
        <v/>
      </c>
      <c r="M185" t="str">
        <f>IF(P185="","",'SEB Sheet'!$F$10)</f>
        <v/>
      </c>
      <c r="N185" t="str">
        <f t="shared" si="19"/>
        <v/>
      </c>
      <c r="P185" t="str">
        <f>'PSS Sheet'!AL189</f>
        <v/>
      </c>
      <c r="Q185" t="str">
        <f>IF(P185="","",(VLOOKUP(P185,NSX!$B$4:$E$63,2,FALSE)))</f>
        <v/>
      </c>
      <c r="R185" t="str">
        <f>IF(P185="","",(VLOOKUP(P185,NSX!$B$4:$E$63,3,FALSE)))</f>
        <v/>
      </c>
      <c r="S185" t="str">
        <f>IF(P185="","",(VLOOKUP(P185,NSX!$B$4:$E$63,4,FALSE)))</f>
        <v/>
      </c>
      <c r="T185" t="str">
        <f t="shared" si="20"/>
        <v/>
      </c>
    </row>
    <row r="186" spans="1:20" x14ac:dyDescent="0.25">
      <c r="A186" t="str">
        <f t="shared" si="14"/>
        <v/>
      </c>
      <c r="B186" t="str">
        <f t="shared" si="15"/>
        <v/>
      </c>
      <c r="C186" t="str">
        <f>IF(P186="","",'PSS Sheet'!AK190)</f>
        <v/>
      </c>
      <c r="D186" t="str">
        <f>IF(P186="","",'PSS Sheet'!AI190)</f>
        <v/>
      </c>
      <c r="E186" t="str">
        <f>IF(P186="","",'PSS Sheet'!AJ190)</f>
        <v/>
      </c>
      <c r="H186" t="str">
        <f t="shared" si="16"/>
        <v/>
      </c>
      <c r="I186" t="str">
        <f>IF(P186="","",'SEB Sheet'!F$12)</f>
        <v/>
      </c>
      <c r="J186" t="str">
        <f t="shared" si="17"/>
        <v/>
      </c>
      <c r="K186" s="87" t="str">
        <f>IF(P186="","",'SEB Sheet'!$F$11)</f>
        <v/>
      </c>
      <c r="L186" t="str">
        <f t="shared" si="18"/>
        <v/>
      </c>
      <c r="M186" t="str">
        <f>IF(P186="","",'SEB Sheet'!$F$10)</f>
        <v/>
      </c>
      <c r="N186" t="str">
        <f t="shared" si="19"/>
        <v/>
      </c>
      <c r="P186" t="str">
        <f>'PSS Sheet'!AL190</f>
        <v/>
      </c>
      <c r="Q186" t="str">
        <f>IF(P186="","",(VLOOKUP(P186,NSX!$B$4:$E$63,2,FALSE)))</f>
        <v/>
      </c>
      <c r="R186" t="str">
        <f>IF(P186="","",(VLOOKUP(P186,NSX!$B$4:$E$63,3,FALSE)))</f>
        <v/>
      </c>
      <c r="S186" t="str">
        <f>IF(P186="","",(VLOOKUP(P186,NSX!$B$4:$E$63,4,FALSE)))</f>
        <v/>
      </c>
      <c r="T186" t="str">
        <f t="shared" si="20"/>
        <v/>
      </c>
    </row>
    <row r="187" spans="1:20" x14ac:dyDescent="0.25">
      <c r="A187" t="str">
        <f t="shared" si="14"/>
        <v/>
      </c>
      <c r="B187" t="str">
        <f t="shared" si="15"/>
        <v/>
      </c>
      <c r="C187" t="str">
        <f>IF(P187="","",'PSS Sheet'!AK191)</f>
        <v/>
      </c>
      <c r="D187" t="str">
        <f>IF(P187="","",'PSS Sheet'!AI191)</f>
        <v/>
      </c>
      <c r="E187" t="str">
        <f>IF(P187="","",'PSS Sheet'!AJ191)</f>
        <v/>
      </c>
      <c r="H187" t="str">
        <f t="shared" si="16"/>
        <v/>
      </c>
      <c r="I187" t="str">
        <f>IF(P187="","",'SEB Sheet'!F$12)</f>
        <v/>
      </c>
      <c r="J187" t="str">
        <f t="shared" si="17"/>
        <v/>
      </c>
      <c r="K187" s="87" t="str">
        <f>IF(P187="","",'SEB Sheet'!$F$11)</f>
        <v/>
      </c>
      <c r="L187" t="str">
        <f t="shared" si="18"/>
        <v/>
      </c>
      <c r="M187" t="str">
        <f>IF(P187="","",'SEB Sheet'!$F$10)</f>
        <v/>
      </c>
      <c r="N187" t="str">
        <f t="shared" si="19"/>
        <v/>
      </c>
      <c r="P187" t="str">
        <f>'PSS Sheet'!AL191</f>
        <v/>
      </c>
      <c r="Q187" t="str">
        <f>IF(P187="","",(VLOOKUP(P187,NSX!$B$4:$E$63,2,FALSE)))</f>
        <v/>
      </c>
      <c r="R187" t="str">
        <f>IF(P187="","",(VLOOKUP(P187,NSX!$B$4:$E$63,3,FALSE)))</f>
        <v/>
      </c>
      <c r="S187" t="str">
        <f>IF(P187="","",(VLOOKUP(P187,NSX!$B$4:$E$63,4,FALSE)))</f>
        <v/>
      </c>
      <c r="T187" t="str">
        <f t="shared" si="20"/>
        <v/>
      </c>
    </row>
    <row r="188" spans="1:20" x14ac:dyDescent="0.25">
      <c r="A188" t="str">
        <f t="shared" si="14"/>
        <v/>
      </c>
      <c r="B188" t="str">
        <f t="shared" si="15"/>
        <v/>
      </c>
      <c r="C188" t="str">
        <f>IF(P188="","",'PSS Sheet'!AK192)</f>
        <v/>
      </c>
      <c r="D188" t="str">
        <f>IF(P188="","",'PSS Sheet'!AI192)</f>
        <v/>
      </c>
      <c r="E188" t="str">
        <f>IF(P188="","",'PSS Sheet'!AJ192)</f>
        <v/>
      </c>
      <c r="H188" t="str">
        <f t="shared" si="16"/>
        <v/>
      </c>
      <c r="I188" t="str">
        <f>IF(P188="","",'SEB Sheet'!F$12)</f>
        <v/>
      </c>
      <c r="J188" t="str">
        <f t="shared" si="17"/>
        <v/>
      </c>
      <c r="K188" s="87" t="str">
        <f>IF(P188="","",'SEB Sheet'!$F$11)</f>
        <v/>
      </c>
      <c r="L188" t="str">
        <f t="shared" si="18"/>
        <v/>
      </c>
      <c r="M188" t="str">
        <f>IF(P188="","",'SEB Sheet'!$F$10)</f>
        <v/>
      </c>
      <c r="N188" t="str">
        <f t="shared" si="19"/>
        <v/>
      </c>
      <c r="P188" t="str">
        <f>'PSS Sheet'!AL192</f>
        <v/>
      </c>
      <c r="Q188" t="str">
        <f>IF(P188="","",(VLOOKUP(P188,NSX!$B$4:$E$63,2,FALSE)))</f>
        <v/>
      </c>
      <c r="R188" t="str">
        <f>IF(P188="","",(VLOOKUP(P188,NSX!$B$4:$E$63,3,FALSE)))</f>
        <v/>
      </c>
      <c r="S188" t="str">
        <f>IF(P188="","",(VLOOKUP(P188,NSX!$B$4:$E$63,4,FALSE)))</f>
        <v/>
      </c>
      <c r="T188" t="str">
        <f t="shared" si="20"/>
        <v/>
      </c>
    </row>
    <row r="189" spans="1:20" x14ac:dyDescent="0.25">
      <c r="A189" t="str">
        <f t="shared" si="14"/>
        <v/>
      </c>
      <c r="B189" t="str">
        <f t="shared" si="15"/>
        <v/>
      </c>
      <c r="C189" t="str">
        <f>IF(P189="","",'PSS Sheet'!AK193)</f>
        <v/>
      </c>
      <c r="D189" t="str">
        <f>IF(P189="","",'PSS Sheet'!AI193)</f>
        <v/>
      </c>
      <c r="E189" t="str">
        <f>IF(P189="","",'PSS Sheet'!AJ193)</f>
        <v/>
      </c>
      <c r="H189" t="str">
        <f t="shared" si="16"/>
        <v/>
      </c>
      <c r="I189" t="str">
        <f>IF(P189="","",'SEB Sheet'!F$12)</f>
        <v/>
      </c>
      <c r="J189" t="str">
        <f t="shared" si="17"/>
        <v/>
      </c>
      <c r="K189" s="87" t="str">
        <f>IF(P189="","",'SEB Sheet'!$F$11)</f>
        <v/>
      </c>
      <c r="L189" t="str">
        <f t="shared" si="18"/>
        <v/>
      </c>
      <c r="M189" t="str">
        <f>IF(P189="","",'SEB Sheet'!$F$10)</f>
        <v/>
      </c>
      <c r="N189" t="str">
        <f t="shared" si="19"/>
        <v/>
      </c>
      <c r="P189" t="str">
        <f>'PSS Sheet'!AL193</f>
        <v/>
      </c>
      <c r="Q189" t="str">
        <f>IF(P189="","",(VLOOKUP(P189,NSX!$B$4:$E$63,2,FALSE)))</f>
        <v/>
      </c>
      <c r="R189" t="str">
        <f>IF(P189="","",(VLOOKUP(P189,NSX!$B$4:$E$63,3,FALSE)))</f>
        <v/>
      </c>
      <c r="S189" t="str">
        <f>IF(P189="","",(VLOOKUP(P189,NSX!$B$4:$E$63,4,FALSE)))</f>
        <v/>
      </c>
      <c r="T189" t="str">
        <f t="shared" si="20"/>
        <v/>
      </c>
    </row>
    <row r="190" spans="1:20" x14ac:dyDescent="0.25">
      <c r="A190" t="str">
        <f t="shared" si="14"/>
        <v/>
      </c>
      <c r="B190" t="str">
        <f t="shared" si="15"/>
        <v/>
      </c>
      <c r="C190" t="str">
        <f>IF(P190="","",'PSS Sheet'!AK194)</f>
        <v/>
      </c>
      <c r="D190" t="str">
        <f>IF(P190="","",'PSS Sheet'!AI194)</f>
        <v/>
      </c>
      <c r="E190" t="str">
        <f>IF(P190="","",'PSS Sheet'!AJ194)</f>
        <v/>
      </c>
      <c r="H190" t="str">
        <f t="shared" si="16"/>
        <v/>
      </c>
      <c r="I190" t="str">
        <f>IF(P190="","",'SEB Sheet'!F$12)</f>
        <v/>
      </c>
      <c r="J190" t="str">
        <f t="shared" si="17"/>
        <v/>
      </c>
      <c r="K190" s="87" t="str">
        <f>IF(P190="","",'SEB Sheet'!$F$11)</f>
        <v/>
      </c>
      <c r="L190" t="str">
        <f t="shared" si="18"/>
        <v/>
      </c>
      <c r="M190" t="str">
        <f>IF(P190="","",'SEB Sheet'!$F$10)</f>
        <v/>
      </c>
      <c r="N190" t="str">
        <f t="shared" si="19"/>
        <v/>
      </c>
      <c r="P190" t="str">
        <f>'PSS Sheet'!AL194</f>
        <v/>
      </c>
      <c r="Q190" t="str">
        <f>IF(P190="","",(VLOOKUP(P190,NSX!$B$4:$E$63,2,FALSE)))</f>
        <v/>
      </c>
      <c r="R190" t="str">
        <f>IF(P190="","",(VLOOKUP(P190,NSX!$B$4:$E$63,3,FALSE)))</f>
        <v/>
      </c>
      <c r="S190" t="str">
        <f>IF(P190="","",(VLOOKUP(P190,NSX!$B$4:$E$63,4,FALSE)))</f>
        <v/>
      </c>
      <c r="T190" t="str">
        <f t="shared" si="20"/>
        <v/>
      </c>
    </row>
    <row r="191" spans="1:20" x14ac:dyDescent="0.25">
      <c r="A191" t="str">
        <f t="shared" si="14"/>
        <v/>
      </c>
      <c r="B191" t="str">
        <f t="shared" si="15"/>
        <v/>
      </c>
      <c r="C191" t="str">
        <f>IF(P191="","",'PSS Sheet'!AK195)</f>
        <v/>
      </c>
      <c r="D191" t="str">
        <f>IF(P191="","",'PSS Sheet'!AI195)</f>
        <v/>
      </c>
      <c r="E191" t="str">
        <f>IF(P191="","",'PSS Sheet'!AJ195)</f>
        <v/>
      </c>
      <c r="H191" t="str">
        <f t="shared" si="16"/>
        <v/>
      </c>
      <c r="I191" t="str">
        <f>IF(P191="","",'SEB Sheet'!F$12)</f>
        <v/>
      </c>
      <c r="J191" t="str">
        <f t="shared" si="17"/>
        <v/>
      </c>
      <c r="K191" s="87" t="str">
        <f>IF(P191="","",'SEB Sheet'!$F$11)</f>
        <v/>
      </c>
      <c r="L191" t="str">
        <f t="shared" si="18"/>
        <v/>
      </c>
      <c r="M191" t="str">
        <f>IF(P191="","",'SEB Sheet'!$F$10)</f>
        <v/>
      </c>
      <c r="N191" t="str">
        <f t="shared" si="19"/>
        <v/>
      </c>
      <c r="P191" t="str">
        <f>'PSS Sheet'!AL195</f>
        <v/>
      </c>
      <c r="Q191" t="str">
        <f>IF(P191="","",(VLOOKUP(P191,NSX!$B$4:$E$63,2,FALSE)))</f>
        <v/>
      </c>
      <c r="R191" t="str">
        <f>IF(P191="","",(VLOOKUP(P191,NSX!$B$4:$E$63,3,FALSE)))</f>
        <v/>
      </c>
      <c r="S191" t="str">
        <f>IF(P191="","",(VLOOKUP(P191,NSX!$B$4:$E$63,4,FALSE)))</f>
        <v/>
      </c>
      <c r="T191" t="str">
        <f t="shared" si="20"/>
        <v/>
      </c>
    </row>
    <row r="192" spans="1:20" x14ac:dyDescent="0.25">
      <c r="A192" t="str">
        <f t="shared" si="14"/>
        <v/>
      </c>
      <c r="B192" t="str">
        <f t="shared" si="15"/>
        <v/>
      </c>
      <c r="C192" t="str">
        <f>IF(P192="","",'PSS Sheet'!AK196)</f>
        <v/>
      </c>
      <c r="D192" t="str">
        <f>IF(P192="","",'PSS Sheet'!AI196)</f>
        <v/>
      </c>
      <c r="E192" t="str">
        <f>IF(P192="","",'PSS Sheet'!AJ196)</f>
        <v/>
      </c>
      <c r="H192" t="str">
        <f t="shared" si="16"/>
        <v/>
      </c>
      <c r="I192" t="str">
        <f>IF(P192="","",'SEB Sheet'!F$12)</f>
        <v/>
      </c>
      <c r="J192" t="str">
        <f t="shared" si="17"/>
        <v/>
      </c>
      <c r="K192" s="87" t="str">
        <f>IF(P192="","",'SEB Sheet'!$F$11)</f>
        <v/>
      </c>
      <c r="L192" t="str">
        <f t="shared" si="18"/>
        <v/>
      </c>
      <c r="M192" t="str">
        <f>IF(P192="","",'SEB Sheet'!$F$10)</f>
        <v/>
      </c>
      <c r="N192" t="str">
        <f t="shared" si="19"/>
        <v/>
      </c>
      <c r="P192" t="str">
        <f>'PSS Sheet'!AL196</f>
        <v/>
      </c>
      <c r="Q192" t="str">
        <f>IF(P192="","",(VLOOKUP(P192,NSX!$B$4:$E$63,2,FALSE)))</f>
        <v/>
      </c>
      <c r="R192" t="str">
        <f>IF(P192="","",(VLOOKUP(P192,NSX!$B$4:$E$63,3,FALSE)))</f>
        <v/>
      </c>
      <c r="S192" t="str">
        <f>IF(P192="","",(VLOOKUP(P192,NSX!$B$4:$E$63,4,FALSE)))</f>
        <v/>
      </c>
      <c r="T192" t="str">
        <f t="shared" si="20"/>
        <v/>
      </c>
    </row>
    <row r="193" spans="1:20" x14ac:dyDescent="0.25">
      <c r="A193" t="str">
        <f t="shared" si="14"/>
        <v/>
      </c>
      <c r="B193" t="str">
        <f t="shared" si="15"/>
        <v/>
      </c>
      <c r="C193" t="str">
        <f>IF(P193="","",'PSS Sheet'!AK197)</f>
        <v/>
      </c>
      <c r="D193" t="str">
        <f>IF(P193="","",'PSS Sheet'!AI197)</f>
        <v/>
      </c>
      <c r="E193" t="str">
        <f>IF(P193="","",'PSS Sheet'!AJ197)</f>
        <v/>
      </c>
      <c r="H193" t="str">
        <f t="shared" si="16"/>
        <v/>
      </c>
      <c r="I193" t="str">
        <f>IF(P193="","",'SEB Sheet'!F$12)</f>
        <v/>
      </c>
      <c r="J193" t="str">
        <f t="shared" si="17"/>
        <v/>
      </c>
      <c r="K193" s="87" t="str">
        <f>IF(P193="","",'SEB Sheet'!$F$11)</f>
        <v/>
      </c>
      <c r="L193" t="str">
        <f t="shared" si="18"/>
        <v/>
      </c>
      <c r="M193" t="str">
        <f>IF(P193="","",'SEB Sheet'!$F$10)</f>
        <v/>
      </c>
      <c r="N193" t="str">
        <f t="shared" si="19"/>
        <v/>
      </c>
      <c r="P193" t="str">
        <f>'PSS Sheet'!AL197</f>
        <v/>
      </c>
      <c r="Q193" t="str">
        <f>IF(P193="","",(VLOOKUP(P193,NSX!$B$4:$E$63,2,FALSE)))</f>
        <v/>
      </c>
      <c r="R193" t="str">
        <f>IF(P193="","",(VLOOKUP(P193,NSX!$B$4:$E$63,3,FALSE)))</f>
        <v/>
      </c>
      <c r="S193" t="str">
        <f>IF(P193="","",(VLOOKUP(P193,NSX!$B$4:$E$63,4,FALSE)))</f>
        <v/>
      </c>
      <c r="T193" t="str">
        <f t="shared" si="20"/>
        <v/>
      </c>
    </row>
    <row r="194" spans="1:20" x14ac:dyDescent="0.25">
      <c r="A194" t="str">
        <f t="shared" si="14"/>
        <v/>
      </c>
      <c r="B194" t="str">
        <f t="shared" si="15"/>
        <v/>
      </c>
      <c r="C194" t="str">
        <f>IF(P194="","",'PSS Sheet'!AK198)</f>
        <v/>
      </c>
      <c r="D194" t="str">
        <f>IF(P194="","",'PSS Sheet'!AI198)</f>
        <v/>
      </c>
      <c r="E194" t="str">
        <f>IF(P194="","",'PSS Sheet'!AJ198)</f>
        <v/>
      </c>
      <c r="H194" t="str">
        <f t="shared" si="16"/>
        <v/>
      </c>
      <c r="I194" t="str">
        <f>IF(P194="","",'SEB Sheet'!F$12)</f>
        <v/>
      </c>
      <c r="J194" t="str">
        <f t="shared" si="17"/>
        <v/>
      </c>
      <c r="K194" s="87" t="str">
        <f>IF(P194="","",'SEB Sheet'!$F$11)</f>
        <v/>
      </c>
      <c r="L194" t="str">
        <f t="shared" si="18"/>
        <v/>
      </c>
      <c r="M194" t="str">
        <f>IF(P194="","",'SEB Sheet'!$F$10)</f>
        <v/>
      </c>
      <c r="N194" t="str">
        <f t="shared" si="19"/>
        <v/>
      </c>
      <c r="P194" t="str">
        <f>'PSS Sheet'!AL198</f>
        <v/>
      </c>
      <c r="Q194" t="str">
        <f>IF(P194="","",(VLOOKUP(P194,NSX!$B$4:$E$63,2,FALSE)))</f>
        <v/>
      </c>
      <c r="R194" t="str">
        <f>IF(P194="","",(VLOOKUP(P194,NSX!$B$4:$E$63,3,FALSE)))</f>
        <v/>
      </c>
      <c r="S194" t="str">
        <f>IF(P194="","",(VLOOKUP(P194,NSX!$B$4:$E$63,4,FALSE)))</f>
        <v/>
      </c>
      <c r="T194" t="str">
        <f t="shared" si="20"/>
        <v/>
      </c>
    </row>
    <row r="195" spans="1:20" x14ac:dyDescent="0.25">
      <c r="A195" t="str">
        <f t="shared" si="14"/>
        <v/>
      </c>
      <c r="B195" t="str">
        <f t="shared" si="15"/>
        <v/>
      </c>
      <c r="C195" t="str">
        <f>IF(P195="","",'PSS Sheet'!AK199)</f>
        <v/>
      </c>
      <c r="D195" t="str">
        <f>IF(P195="","",'PSS Sheet'!AI199)</f>
        <v/>
      </c>
      <c r="E195" t="str">
        <f>IF(P195="","",'PSS Sheet'!AJ199)</f>
        <v/>
      </c>
      <c r="H195" t="str">
        <f t="shared" si="16"/>
        <v/>
      </c>
      <c r="I195" t="str">
        <f>IF(P195="","",'SEB Sheet'!F$12)</f>
        <v/>
      </c>
      <c r="J195" t="str">
        <f t="shared" si="17"/>
        <v/>
      </c>
      <c r="K195" s="87" t="str">
        <f>IF(P195="","",'SEB Sheet'!$F$11)</f>
        <v/>
      </c>
      <c r="L195" t="str">
        <f t="shared" si="18"/>
        <v/>
      </c>
      <c r="M195" t="str">
        <f>IF(P195="","",'SEB Sheet'!$F$10)</f>
        <v/>
      </c>
      <c r="N195" t="str">
        <f t="shared" si="19"/>
        <v/>
      </c>
      <c r="P195" t="str">
        <f>'PSS Sheet'!AL199</f>
        <v/>
      </c>
      <c r="Q195" t="str">
        <f>IF(P195="","",(VLOOKUP(P195,NSX!$B$4:$E$63,2,FALSE)))</f>
        <v/>
      </c>
      <c r="R195" t="str">
        <f>IF(P195="","",(VLOOKUP(P195,NSX!$B$4:$E$63,3,FALSE)))</f>
        <v/>
      </c>
      <c r="S195" t="str">
        <f>IF(P195="","",(VLOOKUP(P195,NSX!$B$4:$E$63,4,FALSE)))</f>
        <v/>
      </c>
      <c r="T195" t="str">
        <f t="shared" si="20"/>
        <v/>
      </c>
    </row>
    <row r="196" spans="1:20" x14ac:dyDescent="0.25">
      <c r="A196" t="str">
        <f t="shared" ref="A196:A259" si="21">IF(P196="","","approved")</f>
        <v/>
      </c>
      <c r="B196" t="str">
        <f t="shared" ref="B196:B259" si="22">IF(P196="","","823")</f>
        <v/>
      </c>
      <c r="C196" t="str">
        <f>IF(P196="","",'PSS Sheet'!AK200)</f>
        <v/>
      </c>
      <c r="D196" t="str">
        <f>IF(P196="","",'PSS Sheet'!AI200)</f>
        <v/>
      </c>
      <c r="E196" t="str">
        <f>IF(P196="","",'PSS Sheet'!AJ200)</f>
        <v/>
      </c>
      <c r="H196" t="str">
        <f t="shared" ref="H196:H259" si="23">IF(P196="","","GPS")</f>
        <v/>
      </c>
      <c r="I196" t="str">
        <f>IF(P196="","",'SEB Sheet'!F$12)</f>
        <v/>
      </c>
      <c r="J196" t="str">
        <f t="shared" ref="J196:J259" si="24">IF(P196="","","5-50m")</f>
        <v/>
      </c>
      <c r="K196" s="87" t="str">
        <f>IF(P196="","",'SEB Sheet'!$F$11)</f>
        <v/>
      </c>
      <c r="L196" t="str">
        <f t="shared" ref="L196:L259" si="25">IF(P196="","","D")</f>
        <v/>
      </c>
      <c r="M196" t="str">
        <f>IF(P196="","",'SEB Sheet'!$F$10)</f>
        <v/>
      </c>
      <c r="N196" t="str">
        <f t="shared" ref="N196:N259" si="26">IF(P196="","","P")</f>
        <v/>
      </c>
      <c r="P196" t="str">
        <f>'PSS Sheet'!AL200</f>
        <v/>
      </c>
      <c r="Q196" t="str">
        <f>IF(P196="","",(VLOOKUP(P196,NSX!$B$4:$E$63,2,FALSE)))</f>
        <v/>
      </c>
      <c r="R196" t="str">
        <f>IF(P196="","",(VLOOKUP(P196,NSX!$B$4:$E$63,3,FALSE)))</f>
        <v/>
      </c>
      <c r="S196" t="str">
        <f>IF(P196="","",(VLOOKUP(P196,NSX!$B$4:$E$63,4,FALSE)))</f>
        <v/>
      </c>
      <c r="T196" t="str">
        <f t="shared" ref="T196:T259" si="27">IF(P196="","","1")</f>
        <v/>
      </c>
    </row>
    <row r="197" spans="1:20" x14ac:dyDescent="0.25">
      <c r="A197" t="str">
        <f t="shared" si="21"/>
        <v/>
      </c>
      <c r="B197" t="str">
        <f t="shared" si="22"/>
        <v/>
      </c>
      <c r="C197" t="str">
        <f>IF(P197="","",'PSS Sheet'!AK201)</f>
        <v/>
      </c>
      <c r="D197" t="str">
        <f>IF(P197="","",'PSS Sheet'!AI201)</f>
        <v/>
      </c>
      <c r="E197" t="str">
        <f>IF(P197="","",'PSS Sheet'!AJ201)</f>
        <v/>
      </c>
      <c r="H197" t="str">
        <f t="shared" si="23"/>
        <v/>
      </c>
      <c r="I197" t="str">
        <f>IF(P197="","",'SEB Sheet'!F$12)</f>
        <v/>
      </c>
      <c r="J197" t="str">
        <f t="shared" si="24"/>
        <v/>
      </c>
      <c r="K197" s="87" t="str">
        <f>IF(P197="","",'SEB Sheet'!$F$11)</f>
        <v/>
      </c>
      <c r="L197" t="str">
        <f t="shared" si="25"/>
        <v/>
      </c>
      <c r="M197" t="str">
        <f>IF(P197="","",'SEB Sheet'!$F$10)</f>
        <v/>
      </c>
      <c r="N197" t="str">
        <f t="shared" si="26"/>
        <v/>
      </c>
      <c r="P197" t="str">
        <f>'PSS Sheet'!AL201</f>
        <v/>
      </c>
      <c r="Q197" t="str">
        <f>IF(P197="","",(VLOOKUP(P197,NSX!$B$4:$E$63,2,FALSE)))</f>
        <v/>
      </c>
      <c r="R197" t="str">
        <f>IF(P197="","",(VLOOKUP(P197,NSX!$B$4:$E$63,3,FALSE)))</f>
        <v/>
      </c>
      <c r="S197" t="str">
        <f>IF(P197="","",(VLOOKUP(P197,NSX!$B$4:$E$63,4,FALSE)))</f>
        <v/>
      </c>
      <c r="T197" t="str">
        <f t="shared" si="27"/>
        <v/>
      </c>
    </row>
    <row r="198" spans="1:20" x14ac:dyDescent="0.25">
      <c r="A198" t="str">
        <f t="shared" si="21"/>
        <v/>
      </c>
      <c r="B198" t="str">
        <f t="shared" si="22"/>
        <v/>
      </c>
      <c r="C198" t="str">
        <f>IF(P198="","",'PSS Sheet'!AK202)</f>
        <v/>
      </c>
      <c r="D198" t="str">
        <f>IF(P198="","",'PSS Sheet'!AI202)</f>
        <v/>
      </c>
      <c r="E198" t="str">
        <f>IF(P198="","",'PSS Sheet'!AJ202)</f>
        <v/>
      </c>
      <c r="H198" t="str">
        <f t="shared" si="23"/>
        <v/>
      </c>
      <c r="I198" t="str">
        <f>IF(P198="","",'SEB Sheet'!F$12)</f>
        <v/>
      </c>
      <c r="J198" t="str">
        <f t="shared" si="24"/>
        <v/>
      </c>
      <c r="K198" s="87" t="str">
        <f>IF(P198="","",'SEB Sheet'!$F$11)</f>
        <v/>
      </c>
      <c r="L198" t="str">
        <f t="shared" si="25"/>
        <v/>
      </c>
      <c r="M198" t="str">
        <f>IF(P198="","",'SEB Sheet'!$F$10)</f>
        <v/>
      </c>
      <c r="N198" t="str">
        <f t="shared" si="26"/>
        <v/>
      </c>
      <c r="P198" t="str">
        <f>'PSS Sheet'!AL202</f>
        <v/>
      </c>
      <c r="Q198" t="str">
        <f>IF(P198="","",(VLOOKUP(P198,NSX!$B$4:$E$63,2,FALSE)))</f>
        <v/>
      </c>
      <c r="R198" t="str">
        <f>IF(P198="","",(VLOOKUP(P198,NSX!$B$4:$E$63,3,FALSE)))</f>
        <v/>
      </c>
      <c r="S198" t="str">
        <f>IF(P198="","",(VLOOKUP(P198,NSX!$B$4:$E$63,4,FALSE)))</f>
        <v/>
      </c>
      <c r="T198" t="str">
        <f t="shared" si="27"/>
        <v/>
      </c>
    </row>
    <row r="199" spans="1:20" x14ac:dyDescent="0.25">
      <c r="A199" t="str">
        <f t="shared" si="21"/>
        <v/>
      </c>
      <c r="B199" t="str">
        <f t="shared" si="22"/>
        <v/>
      </c>
      <c r="C199" t="str">
        <f>IF(P199="","",'PSS Sheet'!AK203)</f>
        <v/>
      </c>
      <c r="D199" t="str">
        <f>IF(P199="","",'PSS Sheet'!AI203)</f>
        <v/>
      </c>
      <c r="E199" t="str">
        <f>IF(P199="","",'PSS Sheet'!AJ203)</f>
        <v/>
      </c>
      <c r="H199" t="str">
        <f t="shared" si="23"/>
        <v/>
      </c>
      <c r="I199" t="str">
        <f>IF(P199="","",'SEB Sheet'!F$12)</f>
        <v/>
      </c>
      <c r="J199" t="str">
        <f t="shared" si="24"/>
        <v/>
      </c>
      <c r="K199" s="87" t="str">
        <f>IF(P199="","",'SEB Sheet'!$F$11)</f>
        <v/>
      </c>
      <c r="L199" t="str">
        <f t="shared" si="25"/>
        <v/>
      </c>
      <c r="M199" t="str">
        <f>IF(P199="","",'SEB Sheet'!$F$10)</f>
        <v/>
      </c>
      <c r="N199" t="str">
        <f t="shared" si="26"/>
        <v/>
      </c>
      <c r="P199" t="str">
        <f>'PSS Sheet'!AL203</f>
        <v/>
      </c>
      <c r="Q199" t="str">
        <f>IF(P199="","",(VLOOKUP(P199,NSX!$B$4:$E$63,2,FALSE)))</f>
        <v/>
      </c>
      <c r="R199" t="str">
        <f>IF(P199="","",(VLOOKUP(P199,NSX!$B$4:$E$63,3,FALSE)))</f>
        <v/>
      </c>
      <c r="S199" t="str">
        <f>IF(P199="","",(VLOOKUP(P199,NSX!$B$4:$E$63,4,FALSE)))</f>
        <v/>
      </c>
      <c r="T199" t="str">
        <f t="shared" si="27"/>
        <v/>
      </c>
    </row>
    <row r="200" spans="1:20" x14ac:dyDescent="0.25">
      <c r="A200" t="str">
        <f t="shared" si="21"/>
        <v/>
      </c>
      <c r="B200" t="str">
        <f t="shared" si="22"/>
        <v/>
      </c>
      <c r="C200" t="str">
        <f>IF(P200="","",'PSS Sheet'!AK204)</f>
        <v/>
      </c>
      <c r="D200" t="str">
        <f>IF(P200="","",'PSS Sheet'!AI204)</f>
        <v/>
      </c>
      <c r="E200" t="str">
        <f>IF(P200="","",'PSS Sheet'!AJ204)</f>
        <v/>
      </c>
      <c r="H200" t="str">
        <f t="shared" si="23"/>
        <v/>
      </c>
      <c r="I200" t="str">
        <f>IF(P200="","",'SEB Sheet'!F$12)</f>
        <v/>
      </c>
      <c r="J200" t="str">
        <f t="shared" si="24"/>
        <v/>
      </c>
      <c r="K200" s="87" t="str">
        <f>IF(P200="","",'SEB Sheet'!$F$11)</f>
        <v/>
      </c>
      <c r="L200" t="str">
        <f t="shared" si="25"/>
        <v/>
      </c>
      <c r="M200" t="str">
        <f>IF(P200="","",'SEB Sheet'!$F$10)</f>
        <v/>
      </c>
      <c r="N200" t="str">
        <f t="shared" si="26"/>
        <v/>
      </c>
      <c r="P200" t="str">
        <f>'PSS Sheet'!AL204</f>
        <v/>
      </c>
      <c r="Q200" t="str">
        <f>IF(P200="","",(VLOOKUP(P200,NSX!$B$4:$E$63,2,FALSE)))</f>
        <v/>
      </c>
      <c r="R200" t="str">
        <f>IF(P200="","",(VLOOKUP(P200,NSX!$B$4:$E$63,3,FALSE)))</f>
        <v/>
      </c>
      <c r="S200" t="str">
        <f>IF(P200="","",(VLOOKUP(P200,NSX!$B$4:$E$63,4,FALSE)))</f>
        <v/>
      </c>
      <c r="T200" t="str">
        <f t="shared" si="27"/>
        <v/>
      </c>
    </row>
    <row r="201" spans="1:20" x14ac:dyDescent="0.25">
      <c r="A201" t="str">
        <f t="shared" si="21"/>
        <v/>
      </c>
      <c r="B201" t="str">
        <f t="shared" si="22"/>
        <v/>
      </c>
      <c r="C201" t="str">
        <f>IF(P201="","",'PSS Sheet'!AK205)</f>
        <v/>
      </c>
      <c r="D201" t="str">
        <f>IF(P201="","",'PSS Sheet'!AI205)</f>
        <v/>
      </c>
      <c r="E201" t="str">
        <f>IF(P201="","",'PSS Sheet'!AJ205)</f>
        <v/>
      </c>
      <c r="H201" t="str">
        <f t="shared" si="23"/>
        <v/>
      </c>
      <c r="I201" t="str">
        <f>IF(P201="","",'SEB Sheet'!F$12)</f>
        <v/>
      </c>
      <c r="J201" t="str">
        <f t="shared" si="24"/>
        <v/>
      </c>
      <c r="K201" s="87" t="str">
        <f>IF(P201="","",'SEB Sheet'!$F$11)</f>
        <v/>
      </c>
      <c r="L201" t="str">
        <f t="shared" si="25"/>
        <v/>
      </c>
      <c r="M201" t="str">
        <f>IF(P201="","",'SEB Sheet'!$F$10)</f>
        <v/>
      </c>
      <c r="N201" t="str">
        <f t="shared" si="26"/>
        <v/>
      </c>
      <c r="P201" t="str">
        <f>'PSS Sheet'!AL205</f>
        <v/>
      </c>
      <c r="Q201" t="str">
        <f>IF(P201="","",(VLOOKUP(P201,NSX!$B$4:$E$63,2,FALSE)))</f>
        <v/>
      </c>
      <c r="R201" t="str">
        <f>IF(P201="","",(VLOOKUP(P201,NSX!$B$4:$E$63,3,FALSE)))</f>
        <v/>
      </c>
      <c r="S201" t="str">
        <f>IF(P201="","",(VLOOKUP(P201,NSX!$B$4:$E$63,4,FALSE)))</f>
        <v/>
      </c>
      <c r="T201" t="str">
        <f t="shared" si="27"/>
        <v/>
      </c>
    </row>
    <row r="202" spans="1:20" x14ac:dyDescent="0.25">
      <c r="A202" t="str">
        <f t="shared" si="21"/>
        <v/>
      </c>
      <c r="B202" t="str">
        <f t="shared" si="22"/>
        <v/>
      </c>
      <c r="C202" t="str">
        <f>IF(P202="","",'PSS Sheet'!AK206)</f>
        <v/>
      </c>
      <c r="D202" t="str">
        <f>IF(P202="","",'PSS Sheet'!AI206)</f>
        <v/>
      </c>
      <c r="E202" t="str">
        <f>IF(P202="","",'PSS Sheet'!AJ206)</f>
        <v/>
      </c>
      <c r="H202" t="str">
        <f t="shared" si="23"/>
        <v/>
      </c>
      <c r="I202" t="str">
        <f>IF(P202="","",'SEB Sheet'!F$12)</f>
        <v/>
      </c>
      <c r="J202" t="str">
        <f t="shared" si="24"/>
        <v/>
      </c>
      <c r="K202" s="87" t="str">
        <f>IF(P202="","",'SEB Sheet'!$F$11)</f>
        <v/>
      </c>
      <c r="L202" t="str">
        <f t="shared" si="25"/>
        <v/>
      </c>
      <c r="M202" t="str">
        <f>IF(P202="","",'SEB Sheet'!$F$10)</f>
        <v/>
      </c>
      <c r="N202" t="str">
        <f t="shared" si="26"/>
        <v/>
      </c>
      <c r="P202" t="str">
        <f>'PSS Sheet'!AL206</f>
        <v/>
      </c>
      <c r="Q202" t="str">
        <f>IF(P202="","",(VLOOKUP(P202,NSX!$B$4:$E$63,2,FALSE)))</f>
        <v/>
      </c>
      <c r="R202" t="str">
        <f>IF(P202="","",(VLOOKUP(P202,NSX!$B$4:$E$63,3,FALSE)))</f>
        <v/>
      </c>
      <c r="S202" t="str">
        <f>IF(P202="","",(VLOOKUP(P202,NSX!$B$4:$E$63,4,FALSE)))</f>
        <v/>
      </c>
      <c r="T202" t="str">
        <f t="shared" si="27"/>
        <v/>
      </c>
    </row>
    <row r="203" spans="1:20" x14ac:dyDescent="0.25">
      <c r="A203" t="str">
        <f t="shared" si="21"/>
        <v/>
      </c>
      <c r="B203" t="str">
        <f t="shared" si="22"/>
        <v/>
      </c>
      <c r="C203" t="str">
        <f>IF(P203="","",'PSS Sheet'!AK207)</f>
        <v/>
      </c>
      <c r="D203" t="str">
        <f>IF(P203="","",'PSS Sheet'!AI207)</f>
        <v/>
      </c>
      <c r="E203" t="str">
        <f>IF(P203="","",'PSS Sheet'!AJ207)</f>
        <v/>
      </c>
      <c r="H203" t="str">
        <f t="shared" si="23"/>
        <v/>
      </c>
      <c r="I203" t="str">
        <f>IF(P203="","",'SEB Sheet'!F$12)</f>
        <v/>
      </c>
      <c r="J203" t="str">
        <f t="shared" si="24"/>
        <v/>
      </c>
      <c r="K203" s="87" t="str">
        <f>IF(P203="","",'SEB Sheet'!$F$11)</f>
        <v/>
      </c>
      <c r="L203" t="str">
        <f t="shared" si="25"/>
        <v/>
      </c>
      <c r="M203" t="str">
        <f>IF(P203="","",'SEB Sheet'!$F$10)</f>
        <v/>
      </c>
      <c r="N203" t="str">
        <f t="shared" si="26"/>
        <v/>
      </c>
      <c r="P203" t="str">
        <f>'PSS Sheet'!AL207</f>
        <v/>
      </c>
      <c r="Q203" t="str">
        <f>IF(P203="","",(VLOOKUP(P203,NSX!$B$4:$E$63,2,FALSE)))</f>
        <v/>
      </c>
      <c r="R203" t="str">
        <f>IF(P203="","",(VLOOKUP(P203,NSX!$B$4:$E$63,3,FALSE)))</f>
        <v/>
      </c>
      <c r="S203" t="str">
        <f>IF(P203="","",(VLOOKUP(P203,NSX!$B$4:$E$63,4,FALSE)))</f>
        <v/>
      </c>
      <c r="T203" t="str">
        <f t="shared" si="27"/>
        <v/>
      </c>
    </row>
    <row r="204" spans="1:20" x14ac:dyDescent="0.25">
      <c r="A204" t="str">
        <f t="shared" si="21"/>
        <v/>
      </c>
      <c r="B204" t="str">
        <f t="shared" si="22"/>
        <v/>
      </c>
      <c r="C204" t="str">
        <f>IF(P204="","",'PSS Sheet'!AK208)</f>
        <v/>
      </c>
      <c r="D204" t="str">
        <f>IF(P204="","",'PSS Sheet'!AI208)</f>
        <v/>
      </c>
      <c r="E204" t="str">
        <f>IF(P204="","",'PSS Sheet'!AJ208)</f>
        <v/>
      </c>
      <c r="H204" t="str">
        <f t="shared" si="23"/>
        <v/>
      </c>
      <c r="I204" t="str">
        <f>IF(P204="","",'SEB Sheet'!F$12)</f>
        <v/>
      </c>
      <c r="J204" t="str">
        <f t="shared" si="24"/>
        <v/>
      </c>
      <c r="K204" s="87" t="str">
        <f>IF(P204="","",'SEB Sheet'!$F$11)</f>
        <v/>
      </c>
      <c r="L204" t="str">
        <f t="shared" si="25"/>
        <v/>
      </c>
      <c r="M204" t="str">
        <f>IF(P204="","",'SEB Sheet'!$F$10)</f>
        <v/>
      </c>
      <c r="N204" t="str">
        <f t="shared" si="26"/>
        <v/>
      </c>
      <c r="P204" t="str">
        <f>'PSS Sheet'!AL208</f>
        <v/>
      </c>
      <c r="Q204" t="str">
        <f>IF(P204="","",(VLOOKUP(P204,NSX!$B$4:$E$63,2,FALSE)))</f>
        <v/>
      </c>
      <c r="R204" t="str">
        <f>IF(P204="","",(VLOOKUP(P204,NSX!$B$4:$E$63,3,FALSE)))</f>
        <v/>
      </c>
      <c r="S204" t="str">
        <f>IF(P204="","",(VLOOKUP(P204,NSX!$B$4:$E$63,4,FALSE)))</f>
        <v/>
      </c>
      <c r="T204" t="str">
        <f t="shared" si="27"/>
        <v/>
      </c>
    </row>
    <row r="205" spans="1:20" x14ac:dyDescent="0.25">
      <c r="A205" t="str">
        <f t="shared" si="21"/>
        <v/>
      </c>
      <c r="B205" t="str">
        <f t="shared" si="22"/>
        <v/>
      </c>
      <c r="C205" t="str">
        <f>IF(P205="","",'PSS Sheet'!AK209)</f>
        <v/>
      </c>
      <c r="D205" t="str">
        <f>IF(P205="","",'PSS Sheet'!AI209)</f>
        <v/>
      </c>
      <c r="E205" t="str">
        <f>IF(P205="","",'PSS Sheet'!AJ209)</f>
        <v/>
      </c>
      <c r="H205" t="str">
        <f t="shared" si="23"/>
        <v/>
      </c>
      <c r="I205" t="str">
        <f>IF(P205="","",'SEB Sheet'!F$12)</f>
        <v/>
      </c>
      <c r="J205" t="str">
        <f t="shared" si="24"/>
        <v/>
      </c>
      <c r="K205" s="87" t="str">
        <f>IF(P205="","",'SEB Sheet'!$F$11)</f>
        <v/>
      </c>
      <c r="L205" t="str">
        <f t="shared" si="25"/>
        <v/>
      </c>
      <c r="M205" t="str">
        <f>IF(P205="","",'SEB Sheet'!$F$10)</f>
        <v/>
      </c>
      <c r="N205" t="str">
        <f t="shared" si="26"/>
        <v/>
      </c>
      <c r="P205" t="str">
        <f>'PSS Sheet'!AL209</f>
        <v/>
      </c>
      <c r="Q205" t="str">
        <f>IF(P205="","",(VLOOKUP(P205,NSX!$B$4:$E$63,2,FALSE)))</f>
        <v/>
      </c>
      <c r="R205" t="str">
        <f>IF(P205="","",(VLOOKUP(P205,NSX!$B$4:$E$63,3,FALSE)))</f>
        <v/>
      </c>
      <c r="S205" t="str">
        <f>IF(P205="","",(VLOOKUP(P205,NSX!$B$4:$E$63,4,FALSE)))</f>
        <v/>
      </c>
      <c r="T205" t="str">
        <f t="shared" si="27"/>
        <v/>
      </c>
    </row>
    <row r="206" spans="1:20" x14ac:dyDescent="0.25">
      <c r="A206" t="str">
        <f t="shared" si="21"/>
        <v/>
      </c>
      <c r="B206" t="str">
        <f t="shared" si="22"/>
        <v/>
      </c>
      <c r="C206" t="str">
        <f>IF(P206="","",'PSS Sheet'!AK210)</f>
        <v/>
      </c>
      <c r="D206" t="str">
        <f>IF(P206="","",'PSS Sheet'!AI210)</f>
        <v/>
      </c>
      <c r="E206" t="str">
        <f>IF(P206="","",'PSS Sheet'!AJ210)</f>
        <v/>
      </c>
      <c r="H206" t="str">
        <f t="shared" si="23"/>
        <v/>
      </c>
      <c r="I206" t="str">
        <f>IF(P206="","",'SEB Sheet'!F$12)</f>
        <v/>
      </c>
      <c r="J206" t="str">
        <f t="shared" si="24"/>
        <v/>
      </c>
      <c r="K206" s="87" t="str">
        <f>IF(P206="","",'SEB Sheet'!$F$11)</f>
        <v/>
      </c>
      <c r="L206" t="str">
        <f t="shared" si="25"/>
        <v/>
      </c>
      <c r="M206" t="str">
        <f>IF(P206="","",'SEB Sheet'!$F$10)</f>
        <v/>
      </c>
      <c r="N206" t="str">
        <f t="shared" si="26"/>
        <v/>
      </c>
      <c r="P206" t="str">
        <f>'PSS Sheet'!AL210</f>
        <v/>
      </c>
      <c r="Q206" t="str">
        <f>IF(P206="","",(VLOOKUP(P206,NSX!$B$4:$E$63,2,FALSE)))</f>
        <v/>
      </c>
      <c r="R206" t="str">
        <f>IF(P206="","",(VLOOKUP(P206,NSX!$B$4:$E$63,3,FALSE)))</f>
        <v/>
      </c>
      <c r="S206" t="str">
        <f>IF(P206="","",(VLOOKUP(P206,NSX!$B$4:$E$63,4,FALSE)))</f>
        <v/>
      </c>
      <c r="T206" t="str">
        <f t="shared" si="27"/>
        <v/>
      </c>
    </row>
    <row r="207" spans="1:20" x14ac:dyDescent="0.25">
      <c r="A207" t="str">
        <f t="shared" si="21"/>
        <v/>
      </c>
      <c r="B207" t="str">
        <f t="shared" si="22"/>
        <v/>
      </c>
      <c r="C207" t="str">
        <f>IF(P207="","",'PSS Sheet'!AK211)</f>
        <v/>
      </c>
      <c r="D207" t="str">
        <f>IF(P207="","",'PSS Sheet'!AI211)</f>
        <v/>
      </c>
      <c r="E207" t="str">
        <f>IF(P207="","",'PSS Sheet'!AJ211)</f>
        <v/>
      </c>
      <c r="H207" t="str">
        <f t="shared" si="23"/>
        <v/>
      </c>
      <c r="I207" t="str">
        <f>IF(P207="","",'SEB Sheet'!F$12)</f>
        <v/>
      </c>
      <c r="J207" t="str">
        <f t="shared" si="24"/>
        <v/>
      </c>
      <c r="K207" s="87" t="str">
        <f>IF(P207="","",'SEB Sheet'!$F$11)</f>
        <v/>
      </c>
      <c r="L207" t="str">
        <f t="shared" si="25"/>
        <v/>
      </c>
      <c r="M207" t="str">
        <f>IF(P207="","",'SEB Sheet'!$F$10)</f>
        <v/>
      </c>
      <c r="N207" t="str">
        <f t="shared" si="26"/>
        <v/>
      </c>
      <c r="P207" t="str">
        <f>'PSS Sheet'!AL211</f>
        <v/>
      </c>
      <c r="Q207" t="str">
        <f>IF(P207="","",(VLOOKUP(P207,NSX!$B$4:$E$63,2,FALSE)))</f>
        <v/>
      </c>
      <c r="R207" t="str">
        <f>IF(P207="","",(VLOOKUP(P207,NSX!$B$4:$E$63,3,FALSE)))</f>
        <v/>
      </c>
      <c r="S207" t="str">
        <f>IF(P207="","",(VLOOKUP(P207,NSX!$B$4:$E$63,4,FALSE)))</f>
        <v/>
      </c>
      <c r="T207" t="str">
        <f t="shared" si="27"/>
        <v/>
      </c>
    </row>
    <row r="208" spans="1:20" x14ac:dyDescent="0.25">
      <c r="A208" t="str">
        <f t="shared" si="21"/>
        <v/>
      </c>
      <c r="B208" t="str">
        <f t="shared" si="22"/>
        <v/>
      </c>
      <c r="C208" t="str">
        <f>IF(P208="","",'PSS Sheet'!AK212)</f>
        <v/>
      </c>
      <c r="D208" t="str">
        <f>IF(P208="","",'PSS Sheet'!AI212)</f>
        <v/>
      </c>
      <c r="E208" t="str">
        <f>IF(P208="","",'PSS Sheet'!AJ212)</f>
        <v/>
      </c>
      <c r="H208" t="str">
        <f t="shared" si="23"/>
        <v/>
      </c>
      <c r="I208" t="str">
        <f>IF(P208="","",'SEB Sheet'!F$12)</f>
        <v/>
      </c>
      <c r="J208" t="str">
        <f t="shared" si="24"/>
        <v/>
      </c>
      <c r="K208" s="87" t="str">
        <f>IF(P208="","",'SEB Sheet'!$F$11)</f>
        <v/>
      </c>
      <c r="L208" t="str">
        <f t="shared" si="25"/>
        <v/>
      </c>
      <c r="M208" t="str">
        <f>IF(P208="","",'SEB Sheet'!$F$10)</f>
        <v/>
      </c>
      <c r="N208" t="str">
        <f t="shared" si="26"/>
        <v/>
      </c>
      <c r="P208" t="str">
        <f>'PSS Sheet'!AL212</f>
        <v/>
      </c>
      <c r="Q208" t="str">
        <f>IF(P208="","",(VLOOKUP(P208,NSX!$B$4:$E$63,2,FALSE)))</f>
        <v/>
      </c>
      <c r="R208" t="str">
        <f>IF(P208="","",(VLOOKUP(P208,NSX!$B$4:$E$63,3,FALSE)))</f>
        <v/>
      </c>
      <c r="S208" t="str">
        <f>IF(P208="","",(VLOOKUP(P208,NSX!$B$4:$E$63,4,FALSE)))</f>
        <v/>
      </c>
      <c r="T208" t="str">
        <f t="shared" si="27"/>
        <v/>
      </c>
    </row>
    <row r="209" spans="1:20" x14ac:dyDescent="0.25">
      <c r="A209" t="str">
        <f t="shared" si="21"/>
        <v/>
      </c>
      <c r="B209" t="str">
        <f t="shared" si="22"/>
        <v/>
      </c>
      <c r="C209" t="str">
        <f>IF(P209="","",'PSS Sheet'!AK213)</f>
        <v/>
      </c>
      <c r="D209" t="str">
        <f>IF(P209="","",'PSS Sheet'!AI213)</f>
        <v/>
      </c>
      <c r="E209" t="str">
        <f>IF(P209="","",'PSS Sheet'!AJ213)</f>
        <v/>
      </c>
      <c r="H209" t="str">
        <f t="shared" si="23"/>
        <v/>
      </c>
      <c r="I209" t="str">
        <f>IF(P209="","",'SEB Sheet'!F$12)</f>
        <v/>
      </c>
      <c r="J209" t="str">
        <f t="shared" si="24"/>
        <v/>
      </c>
      <c r="K209" s="87" t="str">
        <f>IF(P209="","",'SEB Sheet'!$F$11)</f>
        <v/>
      </c>
      <c r="L209" t="str">
        <f t="shared" si="25"/>
        <v/>
      </c>
      <c r="M209" t="str">
        <f>IF(P209="","",'SEB Sheet'!$F$10)</f>
        <v/>
      </c>
      <c r="N209" t="str">
        <f t="shared" si="26"/>
        <v/>
      </c>
      <c r="P209" t="str">
        <f>'PSS Sheet'!AL213</f>
        <v/>
      </c>
      <c r="Q209" t="str">
        <f>IF(P209="","",(VLOOKUP(P209,NSX!$B$4:$E$63,2,FALSE)))</f>
        <v/>
      </c>
      <c r="R209" t="str">
        <f>IF(P209="","",(VLOOKUP(P209,NSX!$B$4:$E$63,3,FALSE)))</f>
        <v/>
      </c>
      <c r="S209" t="str">
        <f>IF(P209="","",(VLOOKUP(P209,NSX!$B$4:$E$63,4,FALSE)))</f>
        <v/>
      </c>
      <c r="T209" t="str">
        <f t="shared" si="27"/>
        <v/>
      </c>
    </row>
    <row r="210" spans="1:20" x14ac:dyDescent="0.25">
      <c r="A210" t="str">
        <f t="shared" si="21"/>
        <v/>
      </c>
      <c r="B210" t="str">
        <f t="shared" si="22"/>
        <v/>
      </c>
      <c r="C210" t="str">
        <f>IF(P210="","",'PSS Sheet'!AK214)</f>
        <v/>
      </c>
      <c r="D210" t="str">
        <f>IF(P210="","",'PSS Sheet'!AI214)</f>
        <v/>
      </c>
      <c r="E210" t="str">
        <f>IF(P210="","",'PSS Sheet'!AJ214)</f>
        <v/>
      </c>
      <c r="H210" t="str">
        <f t="shared" si="23"/>
        <v/>
      </c>
      <c r="I210" t="str">
        <f>IF(P210="","",'SEB Sheet'!F$12)</f>
        <v/>
      </c>
      <c r="J210" t="str">
        <f t="shared" si="24"/>
        <v/>
      </c>
      <c r="K210" s="87" t="str">
        <f>IF(P210="","",'SEB Sheet'!$F$11)</f>
        <v/>
      </c>
      <c r="L210" t="str">
        <f t="shared" si="25"/>
        <v/>
      </c>
      <c r="M210" t="str">
        <f>IF(P210="","",'SEB Sheet'!$F$10)</f>
        <v/>
      </c>
      <c r="N210" t="str">
        <f t="shared" si="26"/>
        <v/>
      </c>
      <c r="P210" t="str">
        <f>'PSS Sheet'!AL214</f>
        <v/>
      </c>
      <c r="Q210" t="str">
        <f>IF(P210="","",(VLOOKUP(P210,NSX!$B$4:$E$63,2,FALSE)))</f>
        <v/>
      </c>
      <c r="R210" t="str">
        <f>IF(P210="","",(VLOOKUP(P210,NSX!$B$4:$E$63,3,FALSE)))</f>
        <v/>
      </c>
      <c r="S210" t="str">
        <f>IF(P210="","",(VLOOKUP(P210,NSX!$B$4:$E$63,4,FALSE)))</f>
        <v/>
      </c>
      <c r="T210" t="str">
        <f t="shared" si="27"/>
        <v/>
      </c>
    </row>
    <row r="211" spans="1:20" x14ac:dyDescent="0.25">
      <c r="A211" t="str">
        <f t="shared" si="21"/>
        <v/>
      </c>
      <c r="B211" t="str">
        <f t="shared" si="22"/>
        <v/>
      </c>
      <c r="C211" t="str">
        <f>IF(P211="","",'PSS Sheet'!AK215)</f>
        <v/>
      </c>
      <c r="D211" t="str">
        <f>IF(P211="","",'PSS Sheet'!AI215)</f>
        <v/>
      </c>
      <c r="E211" t="str">
        <f>IF(P211="","",'PSS Sheet'!AJ215)</f>
        <v/>
      </c>
      <c r="H211" t="str">
        <f t="shared" si="23"/>
        <v/>
      </c>
      <c r="I211" t="str">
        <f>IF(P211="","",'SEB Sheet'!F$12)</f>
        <v/>
      </c>
      <c r="J211" t="str">
        <f t="shared" si="24"/>
        <v/>
      </c>
      <c r="K211" s="87" t="str">
        <f>IF(P211="","",'SEB Sheet'!$F$11)</f>
        <v/>
      </c>
      <c r="L211" t="str">
        <f t="shared" si="25"/>
        <v/>
      </c>
      <c r="M211" t="str">
        <f>IF(P211="","",'SEB Sheet'!$F$10)</f>
        <v/>
      </c>
      <c r="N211" t="str">
        <f t="shared" si="26"/>
        <v/>
      </c>
      <c r="P211" t="str">
        <f>'PSS Sheet'!AL215</f>
        <v/>
      </c>
      <c r="Q211" t="str">
        <f>IF(P211="","",(VLOOKUP(P211,NSX!$B$4:$E$63,2,FALSE)))</f>
        <v/>
      </c>
      <c r="R211" t="str">
        <f>IF(P211="","",(VLOOKUP(P211,NSX!$B$4:$E$63,3,FALSE)))</f>
        <v/>
      </c>
      <c r="S211" t="str">
        <f>IF(P211="","",(VLOOKUP(P211,NSX!$B$4:$E$63,4,FALSE)))</f>
        <v/>
      </c>
      <c r="T211" t="str">
        <f t="shared" si="27"/>
        <v/>
      </c>
    </row>
    <row r="212" spans="1:20" x14ac:dyDescent="0.25">
      <c r="A212" t="str">
        <f t="shared" si="21"/>
        <v/>
      </c>
      <c r="B212" t="str">
        <f t="shared" si="22"/>
        <v/>
      </c>
      <c r="C212" t="str">
        <f>IF(P212="","",'PSS Sheet'!AK216)</f>
        <v/>
      </c>
      <c r="D212" t="str">
        <f>IF(P212="","",'PSS Sheet'!AI216)</f>
        <v/>
      </c>
      <c r="E212" t="str">
        <f>IF(P212="","",'PSS Sheet'!AJ216)</f>
        <v/>
      </c>
      <c r="H212" t="str">
        <f t="shared" si="23"/>
        <v/>
      </c>
      <c r="I212" t="str">
        <f>IF(P212="","",'SEB Sheet'!F$12)</f>
        <v/>
      </c>
      <c r="J212" t="str">
        <f t="shared" si="24"/>
        <v/>
      </c>
      <c r="K212" s="87" t="str">
        <f>IF(P212="","",'SEB Sheet'!$F$11)</f>
        <v/>
      </c>
      <c r="L212" t="str">
        <f t="shared" si="25"/>
        <v/>
      </c>
      <c r="M212" t="str">
        <f>IF(P212="","",'SEB Sheet'!$F$10)</f>
        <v/>
      </c>
      <c r="N212" t="str">
        <f t="shared" si="26"/>
        <v/>
      </c>
      <c r="P212" t="str">
        <f>'PSS Sheet'!AL216</f>
        <v/>
      </c>
      <c r="Q212" t="str">
        <f>IF(P212="","",(VLOOKUP(P212,NSX!$B$4:$E$63,2,FALSE)))</f>
        <v/>
      </c>
      <c r="R212" t="str">
        <f>IF(P212="","",(VLOOKUP(P212,NSX!$B$4:$E$63,3,FALSE)))</f>
        <v/>
      </c>
      <c r="S212" t="str">
        <f>IF(P212="","",(VLOOKUP(P212,NSX!$B$4:$E$63,4,FALSE)))</f>
        <v/>
      </c>
      <c r="T212" t="str">
        <f t="shared" si="27"/>
        <v/>
      </c>
    </row>
    <row r="213" spans="1:20" x14ac:dyDescent="0.25">
      <c r="A213" t="str">
        <f t="shared" si="21"/>
        <v/>
      </c>
      <c r="B213" t="str">
        <f t="shared" si="22"/>
        <v/>
      </c>
      <c r="C213" t="str">
        <f>IF(P213="","",'PSS Sheet'!AK217)</f>
        <v/>
      </c>
      <c r="D213" t="str">
        <f>IF(P213="","",'PSS Sheet'!AI217)</f>
        <v/>
      </c>
      <c r="E213" t="str">
        <f>IF(P213="","",'PSS Sheet'!AJ217)</f>
        <v/>
      </c>
      <c r="H213" t="str">
        <f t="shared" si="23"/>
        <v/>
      </c>
      <c r="I213" t="str">
        <f>IF(P213="","",'SEB Sheet'!F$12)</f>
        <v/>
      </c>
      <c r="J213" t="str">
        <f t="shared" si="24"/>
        <v/>
      </c>
      <c r="K213" s="87" t="str">
        <f>IF(P213="","",'SEB Sheet'!$F$11)</f>
        <v/>
      </c>
      <c r="L213" t="str">
        <f t="shared" si="25"/>
        <v/>
      </c>
      <c r="M213" t="str">
        <f>IF(P213="","",'SEB Sheet'!$F$10)</f>
        <v/>
      </c>
      <c r="N213" t="str">
        <f t="shared" si="26"/>
        <v/>
      </c>
      <c r="P213" t="str">
        <f>'PSS Sheet'!AL217</f>
        <v/>
      </c>
      <c r="Q213" t="str">
        <f>IF(P213="","",(VLOOKUP(P213,NSX!$B$4:$E$63,2,FALSE)))</f>
        <v/>
      </c>
      <c r="R213" t="str">
        <f>IF(P213="","",(VLOOKUP(P213,NSX!$B$4:$E$63,3,FALSE)))</f>
        <v/>
      </c>
      <c r="S213" t="str">
        <f>IF(P213="","",(VLOOKUP(P213,NSX!$B$4:$E$63,4,FALSE)))</f>
        <v/>
      </c>
      <c r="T213" t="str">
        <f t="shared" si="27"/>
        <v/>
      </c>
    </row>
    <row r="214" spans="1:20" x14ac:dyDescent="0.25">
      <c r="A214" t="str">
        <f t="shared" si="21"/>
        <v/>
      </c>
      <c r="B214" t="str">
        <f t="shared" si="22"/>
        <v/>
      </c>
      <c r="C214" t="str">
        <f>IF(P214="","",'PSS Sheet'!AK218)</f>
        <v/>
      </c>
      <c r="D214" t="str">
        <f>IF(P214="","",'PSS Sheet'!AI218)</f>
        <v/>
      </c>
      <c r="E214" t="str">
        <f>IF(P214="","",'PSS Sheet'!AJ218)</f>
        <v/>
      </c>
      <c r="H214" t="str">
        <f t="shared" si="23"/>
        <v/>
      </c>
      <c r="I214" t="str">
        <f>IF(P214="","",'SEB Sheet'!F$12)</f>
        <v/>
      </c>
      <c r="J214" t="str">
        <f t="shared" si="24"/>
        <v/>
      </c>
      <c r="K214" s="87" t="str">
        <f>IF(P214="","",'SEB Sheet'!$F$11)</f>
        <v/>
      </c>
      <c r="L214" t="str">
        <f t="shared" si="25"/>
        <v/>
      </c>
      <c r="M214" t="str">
        <f>IF(P214="","",'SEB Sheet'!$F$10)</f>
        <v/>
      </c>
      <c r="N214" t="str">
        <f t="shared" si="26"/>
        <v/>
      </c>
      <c r="P214" t="str">
        <f>'PSS Sheet'!AL218</f>
        <v/>
      </c>
      <c r="Q214" t="str">
        <f>IF(P214="","",(VLOOKUP(P214,NSX!$B$4:$E$63,2,FALSE)))</f>
        <v/>
      </c>
      <c r="R214" t="str">
        <f>IF(P214="","",(VLOOKUP(P214,NSX!$B$4:$E$63,3,FALSE)))</f>
        <v/>
      </c>
      <c r="S214" t="str">
        <f>IF(P214="","",(VLOOKUP(P214,NSX!$B$4:$E$63,4,FALSE)))</f>
        <v/>
      </c>
      <c r="T214" t="str">
        <f t="shared" si="27"/>
        <v/>
      </c>
    </row>
    <row r="215" spans="1:20" x14ac:dyDescent="0.25">
      <c r="A215" t="str">
        <f t="shared" si="21"/>
        <v/>
      </c>
      <c r="B215" t="str">
        <f t="shared" si="22"/>
        <v/>
      </c>
      <c r="C215" t="str">
        <f>IF(P215="","",'PSS Sheet'!AK219)</f>
        <v/>
      </c>
      <c r="D215" t="str">
        <f>IF(P215="","",'PSS Sheet'!AI219)</f>
        <v/>
      </c>
      <c r="E215" t="str">
        <f>IF(P215="","",'PSS Sheet'!AJ219)</f>
        <v/>
      </c>
      <c r="H215" t="str">
        <f t="shared" si="23"/>
        <v/>
      </c>
      <c r="I215" t="str">
        <f>IF(P215="","",'SEB Sheet'!F$12)</f>
        <v/>
      </c>
      <c r="J215" t="str">
        <f t="shared" si="24"/>
        <v/>
      </c>
      <c r="K215" s="87" t="str">
        <f>IF(P215="","",'SEB Sheet'!$F$11)</f>
        <v/>
      </c>
      <c r="L215" t="str">
        <f t="shared" si="25"/>
        <v/>
      </c>
      <c r="M215" t="str">
        <f>IF(P215="","",'SEB Sheet'!$F$10)</f>
        <v/>
      </c>
      <c r="N215" t="str">
        <f t="shared" si="26"/>
        <v/>
      </c>
      <c r="P215" t="str">
        <f>'PSS Sheet'!AL219</f>
        <v/>
      </c>
      <c r="Q215" t="str">
        <f>IF(P215="","",(VLOOKUP(P215,NSX!$B$4:$E$63,2,FALSE)))</f>
        <v/>
      </c>
      <c r="R215" t="str">
        <f>IF(P215="","",(VLOOKUP(P215,NSX!$B$4:$E$63,3,FALSE)))</f>
        <v/>
      </c>
      <c r="S215" t="str">
        <f>IF(P215="","",(VLOOKUP(P215,NSX!$B$4:$E$63,4,FALSE)))</f>
        <v/>
      </c>
      <c r="T215" t="str">
        <f t="shared" si="27"/>
        <v/>
      </c>
    </row>
    <row r="216" spans="1:20" x14ac:dyDescent="0.25">
      <c r="A216" t="str">
        <f t="shared" si="21"/>
        <v/>
      </c>
      <c r="B216" t="str">
        <f t="shared" si="22"/>
        <v/>
      </c>
      <c r="C216" t="str">
        <f>IF(P216="","",'PSS Sheet'!AK220)</f>
        <v/>
      </c>
      <c r="D216" t="str">
        <f>IF(P216="","",'PSS Sheet'!AI220)</f>
        <v/>
      </c>
      <c r="E216" t="str">
        <f>IF(P216="","",'PSS Sheet'!AJ220)</f>
        <v/>
      </c>
      <c r="H216" t="str">
        <f t="shared" si="23"/>
        <v/>
      </c>
      <c r="I216" t="str">
        <f>IF(P216="","",'SEB Sheet'!F$12)</f>
        <v/>
      </c>
      <c r="J216" t="str">
        <f t="shared" si="24"/>
        <v/>
      </c>
      <c r="K216" s="87" t="str">
        <f>IF(P216="","",'SEB Sheet'!$F$11)</f>
        <v/>
      </c>
      <c r="L216" t="str">
        <f t="shared" si="25"/>
        <v/>
      </c>
      <c r="M216" t="str">
        <f>IF(P216="","",'SEB Sheet'!$F$10)</f>
        <v/>
      </c>
      <c r="N216" t="str">
        <f t="shared" si="26"/>
        <v/>
      </c>
      <c r="P216" t="str">
        <f>'PSS Sheet'!AL220</f>
        <v/>
      </c>
      <c r="Q216" t="str">
        <f>IF(P216="","",(VLOOKUP(P216,NSX!$B$4:$E$63,2,FALSE)))</f>
        <v/>
      </c>
      <c r="R216" t="str">
        <f>IF(P216="","",(VLOOKUP(P216,NSX!$B$4:$E$63,3,FALSE)))</f>
        <v/>
      </c>
      <c r="S216" t="str">
        <f>IF(P216="","",(VLOOKUP(P216,NSX!$B$4:$E$63,4,FALSE)))</f>
        <v/>
      </c>
      <c r="T216" t="str">
        <f t="shared" si="27"/>
        <v/>
      </c>
    </row>
    <row r="217" spans="1:20" x14ac:dyDescent="0.25">
      <c r="A217" t="str">
        <f t="shared" si="21"/>
        <v/>
      </c>
      <c r="B217" t="str">
        <f t="shared" si="22"/>
        <v/>
      </c>
      <c r="C217" t="str">
        <f>IF(P217="","",'PSS Sheet'!AK221)</f>
        <v/>
      </c>
      <c r="D217" t="str">
        <f>IF(P217="","",'PSS Sheet'!AI221)</f>
        <v/>
      </c>
      <c r="E217" t="str">
        <f>IF(P217="","",'PSS Sheet'!AJ221)</f>
        <v/>
      </c>
      <c r="H217" t="str">
        <f t="shared" si="23"/>
        <v/>
      </c>
      <c r="I217" t="str">
        <f>IF(P217="","",'SEB Sheet'!F$12)</f>
        <v/>
      </c>
      <c r="J217" t="str">
        <f t="shared" si="24"/>
        <v/>
      </c>
      <c r="K217" s="87" t="str">
        <f>IF(P217="","",'SEB Sheet'!$F$11)</f>
        <v/>
      </c>
      <c r="L217" t="str">
        <f t="shared" si="25"/>
        <v/>
      </c>
      <c r="M217" t="str">
        <f>IF(P217="","",'SEB Sheet'!$F$10)</f>
        <v/>
      </c>
      <c r="N217" t="str">
        <f t="shared" si="26"/>
        <v/>
      </c>
      <c r="P217" t="str">
        <f>'PSS Sheet'!AL221</f>
        <v/>
      </c>
      <c r="Q217" t="str">
        <f>IF(P217="","",(VLOOKUP(P217,NSX!$B$4:$E$63,2,FALSE)))</f>
        <v/>
      </c>
      <c r="R217" t="str">
        <f>IF(P217="","",(VLOOKUP(P217,NSX!$B$4:$E$63,3,FALSE)))</f>
        <v/>
      </c>
      <c r="S217" t="str">
        <f>IF(P217="","",(VLOOKUP(P217,NSX!$B$4:$E$63,4,FALSE)))</f>
        <v/>
      </c>
      <c r="T217" t="str">
        <f t="shared" si="27"/>
        <v/>
      </c>
    </row>
    <row r="218" spans="1:20" x14ac:dyDescent="0.25">
      <c r="A218" t="str">
        <f t="shared" si="21"/>
        <v/>
      </c>
      <c r="B218" t="str">
        <f t="shared" si="22"/>
        <v/>
      </c>
      <c r="C218" t="str">
        <f>IF(P218="","",'PSS Sheet'!AK222)</f>
        <v/>
      </c>
      <c r="D218" t="str">
        <f>IF(P218="","",'PSS Sheet'!AI222)</f>
        <v/>
      </c>
      <c r="E218" t="str">
        <f>IF(P218="","",'PSS Sheet'!AJ222)</f>
        <v/>
      </c>
      <c r="H218" t="str">
        <f t="shared" si="23"/>
        <v/>
      </c>
      <c r="I218" t="str">
        <f>IF(P218="","",'SEB Sheet'!F$12)</f>
        <v/>
      </c>
      <c r="J218" t="str">
        <f t="shared" si="24"/>
        <v/>
      </c>
      <c r="K218" s="87" t="str">
        <f>IF(P218="","",'SEB Sheet'!$F$11)</f>
        <v/>
      </c>
      <c r="L218" t="str">
        <f t="shared" si="25"/>
        <v/>
      </c>
      <c r="M218" t="str">
        <f>IF(P218="","",'SEB Sheet'!$F$10)</f>
        <v/>
      </c>
      <c r="N218" t="str">
        <f t="shared" si="26"/>
        <v/>
      </c>
      <c r="P218" t="str">
        <f>'PSS Sheet'!AL222</f>
        <v/>
      </c>
      <c r="Q218" t="str">
        <f>IF(P218="","",(VLOOKUP(P218,NSX!$B$4:$E$63,2,FALSE)))</f>
        <v/>
      </c>
      <c r="R218" t="str">
        <f>IF(P218="","",(VLOOKUP(P218,NSX!$B$4:$E$63,3,FALSE)))</f>
        <v/>
      </c>
      <c r="S218" t="str">
        <f>IF(P218="","",(VLOOKUP(P218,NSX!$B$4:$E$63,4,FALSE)))</f>
        <v/>
      </c>
      <c r="T218" t="str">
        <f t="shared" si="27"/>
        <v/>
      </c>
    </row>
    <row r="219" spans="1:20" x14ac:dyDescent="0.25">
      <c r="A219" t="str">
        <f t="shared" si="21"/>
        <v/>
      </c>
      <c r="B219" t="str">
        <f t="shared" si="22"/>
        <v/>
      </c>
      <c r="C219" t="str">
        <f>IF(P219="","",'PSS Sheet'!AK223)</f>
        <v/>
      </c>
      <c r="D219" t="str">
        <f>IF(P219="","",'PSS Sheet'!AI223)</f>
        <v/>
      </c>
      <c r="E219" t="str">
        <f>IF(P219="","",'PSS Sheet'!AJ223)</f>
        <v/>
      </c>
      <c r="H219" t="str">
        <f t="shared" si="23"/>
        <v/>
      </c>
      <c r="I219" t="str">
        <f>IF(P219="","",'SEB Sheet'!F$12)</f>
        <v/>
      </c>
      <c r="J219" t="str">
        <f t="shared" si="24"/>
        <v/>
      </c>
      <c r="K219" s="87" t="str">
        <f>IF(P219="","",'SEB Sheet'!$F$11)</f>
        <v/>
      </c>
      <c r="L219" t="str">
        <f t="shared" si="25"/>
        <v/>
      </c>
      <c r="M219" t="str">
        <f>IF(P219="","",'SEB Sheet'!$F$10)</f>
        <v/>
      </c>
      <c r="N219" t="str">
        <f t="shared" si="26"/>
        <v/>
      </c>
      <c r="P219" t="str">
        <f>'PSS Sheet'!AL223</f>
        <v/>
      </c>
      <c r="Q219" t="str">
        <f>IF(P219="","",(VLOOKUP(P219,NSX!$B$4:$E$63,2,FALSE)))</f>
        <v/>
      </c>
      <c r="R219" t="str">
        <f>IF(P219="","",(VLOOKUP(P219,NSX!$B$4:$E$63,3,FALSE)))</f>
        <v/>
      </c>
      <c r="S219" t="str">
        <f>IF(P219="","",(VLOOKUP(P219,NSX!$B$4:$E$63,4,FALSE)))</f>
        <v/>
      </c>
      <c r="T219" t="str">
        <f t="shared" si="27"/>
        <v/>
      </c>
    </row>
    <row r="220" spans="1:20" x14ac:dyDescent="0.25">
      <c r="A220" t="str">
        <f t="shared" si="21"/>
        <v/>
      </c>
      <c r="B220" t="str">
        <f t="shared" si="22"/>
        <v/>
      </c>
      <c r="C220" t="str">
        <f>IF(P220="","",'PSS Sheet'!AK224)</f>
        <v/>
      </c>
      <c r="D220" t="str">
        <f>IF(P220="","",'PSS Sheet'!AI224)</f>
        <v/>
      </c>
      <c r="E220" t="str">
        <f>IF(P220="","",'PSS Sheet'!AJ224)</f>
        <v/>
      </c>
      <c r="H220" t="str">
        <f t="shared" si="23"/>
        <v/>
      </c>
      <c r="I220" t="str">
        <f>IF(P220="","",'SEB Sheet'!F$12)</f>
        <v/>
      </c>
      <c r="J220" t="str">
        <f t="shared" si="24"/>
        <v/>
      </c>
      <c r="K220" s="87" t="str">
        <f>IF(P220="","",'SEB Sheet'!$F$11)</f>
        <v/>
      </c>
      <c r="L220" t="str">
        <f t="shared" si="25"/>
        <v/>
      </c>
      <c r="M220" t="str">
        <f>IF(P220="","",'SEB Sheet'!$F$10)</f>
        <v/>
      </c>
      <c r="N220" t="str">
        <f t="shared" si="26"/>
        <v/>
      </c>
      <c r="P220" t="str">
        <f>'PSS Sheet'!AL224</f>
        <v/>
      </c>
      <c r="Q220" t="str">
        <f>IF(P220="","",(VLOOKUP(P220,NSX!$B$4:$E$63,2,FALSE)))</f>
        <v/>
      </c>
      <c r="R220" t="str">
        <f>IF(P220="","",(VLOOKUP(P220,NSX!$B$4:$E$63,3,FALSE)))</f>
        <v/>
      </c>
      <c r="S220" t="str">
        <f>IF(P220="","",(VLOOKUP(P220,NSX!$B$4:$E$63,4,FALSE)))</f>
        <v/>
      </c>
      <c r="T220" t="str">
        <f t="shared" si="27"/>
        <v/>
      </c>
    </row>
    <row r="221" spans="1:20" x14ac:dyDescent="0.25">
      <c r="A221" t="str">
        <f t="shared" si="21"/>
        <v/>
      </c>
      <c r="B221" t="str">
        <f t="shared" si="22"/>
        <v/>
      </c>
      <c r="C221" t="str">
        <f>IF(P221="","",'PSS Sheet'!AK225)</f>
        <v/>
      </c>
      <c r="D221" t="str">
        <f>IF(P221="","",'PSS Sheet'!AI225)</f>
        <v/>
      </c>
      <c r="E221" t="str">
        <f>IF(P221="","",'PSS Sheet'!AJ225)</f>
        <v/>
      </c>
      <c r="H221" t="str">
        <f t="shared" si="23"/>
        <v/>
      </c>
      <c r="I221" t="str">
        <f>IF(P221="","",'SEB Sheet'!F$12)</f>
        <v/>
      </c>
      <c r="J221" t="str">
        <f t="shared" si="24"/>
        <v/>
      </c>
      <c r="K221" s="87" t="str">
        <f>IF(P221="","",'SEB Sheet'!$F$11)</f>
        <v/>
      </c>
      <c r="L221" t="str">
        <f t="shared" si="25"/>
        <v/>
      </c>
      <c r="M221" t="str">
        <f>IF(P221="","",'SEB Sheet'!$F$10)</f>
        <v/>
      </c>
      <c r="N221" t="str">
        <f t="shared" si="26"/>
        <v/>
      </c>
      <c r="P221" t="str">
        <f>'PSS Sheet'!AL225</f>
        <v/>
      </c>
      <c r="Q221" t="str">
        <f>IF(P221="","",(VLOOKUP(P221,NSX!$B$4:$E$63,2,FALSE)))</f>
        <v/>
      </c>
      <c r="R221" t="str">
        <f>IF(P221="","",(VLOOKUP(P221,NSX!$B$4:$E$63,3,FALSE)))</f>
        <v/>
      </c>
      <c r="S221" t="str">
        <f>IF(P221="","",(VLOOKUP(P221,NSX!$B$4:$E$63,4,FALSE)))</f>
        <v/>
      </c>
      <c r="T221" t="str">
        <f t="shared" si="27"/>
        <v/>
      </c>
    </row>
    <row r="222" spans="1:20" x14ac:dyDescent="0.25">
      <c r="A222" t="str">
        <f t="shared" si="21"/>
        <v/>
      </c>
      <c r="B222" t="str">
        <f t="shared" si="22"/>
        <v/>
      </c>
      <c r="C222" t="str">
        <f>IF(P222="","",'PSS Sheet'!AK226)</f>
        <v/>
      </c>
      <c r="D222" t="str">
        <f>IF(P222="","",'PSS Sheet'!AI226)</f>
        <v/>
      </c>
      <c r="E222" t="str">
        <f>IF(P222="","",'PSS Sheet'!AJ226)</f>
        <v/>
      </c>
      <c r="H222" t="str">
        <f t="shared" si="23"/>
        <v/>
      </c>
      <c r="I222" t="str">
        <f>IF(P222="","",'SEB Sheet'!F$12)</f>
        <v/>
      </c>
      <c r="J222" t="str">
        <f t="shared" si="24"/>
        <v/>
      </c>
      <c r="K222" s="87" t="str">
        <f>IF(P222="","",'SEB Sheet'!$F$11)</f>
        <v/>
      </c>
      <c r="L222" t="str">
        <f t="shared" si="25"/>
        <v/>
      </c>
      <c r="M222" t="str">
        <f>IF(P222="","",'SEB Sheet'!$F$10)</f>
        <v/>
      </c>
      <c r="N222" t="str">
        <f t="shared" si="26"/>
        <v/>
      </c>
      <c r="P222" t="str">
        <f>'PSS Sheet'!AL226</f>
        <v/>
      </c>
      <c r="Q222" t="str">
        <f>IF(P222="","",(VLOOKUP(P222,NSX!$B$4:$E$63,2,FALSE)))</f>
        <v/>
      </c>
      <c r="R222" t="str">
        <f>IF(P222="","",(VLOOKUP(P222,NSX!$B$4:$E$63,3,FALSE)))</f>
        <v/>
      </c>
      <c r="S222" t="str">
        <f>IF(P222="","",(VLOOKUP(P222,NSX!$B$4:$E$63,4,FALSE)))</f>
        <v/>
      </c>
      <c r="T222" t="str">
        <f t="shared" si="27"/>
        <v/>
      </c>
    </row>
    <row r="223" spans="1:20" x14ac:dyDescent="0.25">
      <c r="A223" t="str">
        <f t="shared" si="21"/>
        <v/>
      </c>
      <c r="B223" t="str">
        <f t="shared" si="22"/>
        <v/>
      </c>
      <c r="C223" t="str">
        <f>IF(P223="","",'PSS Sheet'!AK227)</f>
        <v/>
      </c>
      <c r="D223" t="str">
        <f>IF(P223="","",'PSS Sheet'!AI227)</f>
        <v/>
      </c>
      <c r="E223" t="str">
        <f>IF(P223="","",'PSS Sheet'!AJ227)</f>
        <v/>
      </c>
      <c r="H223" t="str">
        <f t="shared" si="23"/>
        <v/>
      </c>
      <c r="I223" t="str">
        <f>IF(P223="","",'SEB Sheet'!F$12)</f>
        <v/>
      </c>
      <c r="J223" t="str">
        <f t="shared" si="24"/>
        <v/>
      </c>
      <c r="K223" s="87" t="str">
        <f>IF(P223="","",'SEB Sheet'!$F$11)</f>
        <v/>
      </c>
      <c r="L223" t="str">
        <f t="shared" si="25"/>
        <v/>
      </c>
      <c r="M223" t="str">
        <f>IF(P223="","",'SEB Sheet'!$F$10)</f>
        <v/>
      </c>
      <c r="N223" t="str">
        <f t="shared" si="26"/>
        <v/>
      </c>
      <c r="P223" t="str">
        <f>'PSS Sheet'!AL227</f>
        <v/>
      </c>
      <c r="Q223" t="str">
        <f>IF(P223="","",(VLOOKUP(P223,NSX!$B$4:$E$63,2,FALSE)))</f>
        <v/>
      </c>
      <c r="R223" t="str">
        <f>IF(P223="","",(VLOOKUP(P223,NSX!$B$4:$E$63,3,FALSE)))</f>
        <v/>
      </c>
      <c r="S223" t="str">
        <f>IF(P223="","",(VLOOKUP(P223,NSX!$B$4:$E$63,4,FALSE)))</f>
        <v/>
      </c>
      <c r="T223" t="str">
        <f t="shared" si="27"/>
        <v/>
      </c>
    </row>
    <row r="224" spans="1:20" x14ac:dyDescent="0.25">
      <c r="A224" t="str">
        <f t="shared" si="21"/>
        <v/>
      </c>
      <c r="B224" t="str">
        <f t="shared" si="22"/>
        <v/>
      </c>
      <c r="C224" t="str">
        <f>IF(P224="","",'PSS Sheet'!AK228)</f>
        <v/>
      </c>
      <c r="D224" t="str">
        <f>IF(P224="","",'PSS Sheet'!AI228)</f>
        <v/>
      </c>
      <c r="E224" t="str">
        <f>IF(P224="","",'PSS Sheet'!AJ228)</f>
        <v/>
      </c>
      <c r="H224" t="str">
        <f t="shared" si="23"/>
        <v/>
      </c>
      <c r="I224" t="str">
        <f>IF(P224="","",'SEB Sheet'!F$12)</f>
        <v/>
      </c>
      <c r="J224" t="str">
        <f t="shared" si="24"/>
        <v/>
      </c>
      <c r="K224" s="87" t="str">
        <f>IF(P224="","",'SEB Sheet'!$F$11)</f>
        <v/>
      </c>
      <c r="L224" t="str">
        <f t="shared" si="25"/>
        <v/>
      </c>
      <c r="M224" t="str">
        <f>IF(P224="","",'SEB Sheet'!$F$10)</f>
        <v/>
      </c>
      <c r="N224" t="str">
        <f t="shared" si="26"/>
        <v/>
      </c>
      <c r="P224" t="str">
        <f>'PSS Sheet'!AL228</f>
        <v/>
      </c>
      <c r="Q224" t="str">
        <f>IF(P224="","",(VLOOKUP(P224,NSX!$B$4:$E$63,2,FALSE)))</f>
        <v/>
      </c>
      <c r="R224" t="str">
        <f>IF(P224="","",(VLOOKUP(P224,NSX!$B$4:$E$63,3,FALSE)))</f>
        <v/>
      </c>
      <c r="S224" t="str">
        <f>IF(P224="","",(VLOOKUP(P224,NSX!$B$4:$E$63,4,FALSE)))</f>
        <v/>
      </c>
      <c r="T224" t="str">
        <f t="shared" si="27"/>
        <v/>
      </c>
    </row>
    <row r="225" spans="1:20" x14ac:dyDescent="0.25">
      <c r="A225" t="str">
        <f t="shared" si="21"/>
        <v/>
      </c>
      <c r="B225" t="str">
        <f t="shared" si="22"/>
        <v/>
      </c>
      <c r="C225" t="str">
        <f>IF(P225="","",'PSS Sheet'!AK229)</f>
        <v/>
      </c>
      <c r="D225" t="str">
        <f>IF(P225="","",'PSS Sheet'!AI229)</f>
        <v/>
      </c>
      <c r="E225" t="str">
        <f>IF(P225="","",'PSS Sheet'!AJ229)</f>
        <v/>
      </c>
      <c r="H225" t="str">
        <f t="shared" si="23"/>
        <v/>
      </c>
      <c r="I225" t="str">
        <f>IF(P225="","",'SEB Sheet'!F$12)</f>
        <v/>
      </c>
      <c r="J225" t="str">
        <f t="shared" si="24"/>
        <v/>
      </c>
      <c r="K225" s="87" t="str">
        <f>IF(P225="","",'SEB Sheet'!$F$11)</f>
        <v/>
      </c>
      <c r="L225" t="str">
        <f t="shared" si="25"/>
        <v/>
      </c>
      <c r="M225" t="str">
        <f>IF(P225="","",'SEB Sheet'!$F$10)</f>
        <v/>
      </c>
      <c r="N225" t="str">
        <f t="shared" si="26"/>
        <v/>
      </c>
      <c r="P225" t="str">
        <f>'PSS Sheet'!AL229</f>
        <v/>
      </c>
      <c r="Q225" t="str">
        <f>IF(P225="","",(VLOOKUP(P225,NSX!$B$4:$E$63,2,FALSE)))</f>
        <v/>
      </c>
      <c r="R225" t="str">
        <f>IF(P225="","",(VLOOKUP(P225,NSX!$B$4:$E$63,3,FALSE)))</f>
        <v/>
      </c>
      <c r="S225" t="str">
        <f>IF(P225="","",(VLOOKUP(P225,NSX!$B$4:$E$63,4,FALSE)))</f>
        <v/>
      </c>
      <c r="T225" t="str">
        <f t="shared" si="27"/>
        <v/>
      </c>
    </row>
    <row r="226" spans="1:20" x14ac:dyDescent="0.25">
      <c r="A226" t="str">
        <f t="shared" si="21"/>
        <v/>
      </c>
      <c r="B226" t="str">
        <f t="shared" si="22"/>
        <v/>
      </c>
      <c r="C226" t="str">
        <f>IF(P226="","",'PSS Sheet'!AK230)</f>
        <v/>
      </c>
      <c r="D226" t="str">
        <f>IF(P226="","",'PSS Sheet'!AI230)</f>
        <v/>
      </c>
      <c r="E226" t="str">
        <f>IF(P226="","",'PSS Sheet'!AJ230)</f>
        <v/>
      </c>
      <c r="H226" t="str">
        <f t="shared" si="23"/>
        <v/>
      </c>
      <c r="I226" t="str">
        <f>IF(P226="","",'SEB Sheet'!F$12)</f>
        <v/>
      </c>
      <c r="J226" t="str">
        <f t="shared" si="24"/>
        <v/>
      </c>
      <c r="K226" s="87" t="str">
        <f>IF(P226="","",'SEB Sheet'!$F$11)</f>
        <v/>
      </c>
      <c r="L226" t="str">
        <f t="shared" si="25"/>
        <v/>
      </c>
      <c r="M226" t="str">
        <f>IF(P226="","",'SEB Sheet'!$F$10)</f>
        <v/>
      </c>
      <c r="N226" t="str">
        <f t="shared" si="26"/>
        <v/>
      </c>
      <c r="P226" t="str">
        <f>'PSS Sheet'!AL230</f>
        <v/>
      </c>
      <c r="Q226" t="str">
        <f>IF(P226="","",(VLOOKUP(P226,NSX!$B$4:$E$63,2,FALSE)))</f>
        <v/>
      </c>
      <c r="R226" t="str">
        <f>IF(P226="","",(VLOOKUP(P226,NSX!$B$4:$E$63,3,FALSE)))</f>
        <v/>
      </c>
      <c r="S226" t="str">
        <f>IF(P226="","",(VLOOKUP(P226,NSX!$B$4:$E$63,4,FALSE)))</f>
        <v/>
      </c>
      <c r="T226" t="str">
        <f t="shared" si="27"/>
        <v/>
      </c>
    </row>
    <row r="227" spans="1:20" x14ac:dyDescent="0.25">
      <c r="A227" t="str">
        <f t="shared" si="21"/>
        <v/>
      </c>
      <c r="B227" t="str">
        <f t="shared" si="22"/>
        <v/>
      </c>
      <c r="C227" t="str">
        <f>IF(P227="","",'PSS Sheet'!AK231)</f>
        <v/>
      </c>
      <c r="D227" t="str">
        <f>IF(P227="","",'PSS Sheet'!AI231)</f>
        <v/>
      </c>
      <c r="E227" t="str">
        <f>IF(P227="","",'PSS Sheet'!AJ231)</f>
        <v/>
      </c>
      <c r="H227" t="str">
        <f t="shared" si="23"/>
        <v/>
      </c>
      <c r="I227" t="str">
        <f>IF(P227="","",'SEB Sheet'!F$12)</f>
        <v/>
      </c>
      <c r="J227" t="str">
        <f t="shared" si="24"/>
        <v/>
      </c>
      <c r="K227" s="87" t="str">
        <f>IF(P227="","",'SEB Sheet'!$F$11)</f>
        <v/>
      </c>
      <c r="L227" t="str">
        <f t="shared" si="25"/>
        <v/>
      </c>
      <c r="M227" t="str">
        <f>IF(P227="","",'SEB Sheet'!$F$10)</f>
        <v/>
      </c>
      <c r="N227" t="str">
        <f t="shared" si="26"/>
        <v/>
      </c>
      <c r="P227" t="str">
        <f>'PSS Sheet'!AL231</f>
        <v/>
      </c>
      <c r="Q227" t="str">
        <f>IF(P227="","",(VLOOKUP(P227,NSX!$B$4:$E$63,2,FALSE)))</f>
        <v/>
      </c>
      <c r="R227" t="str">
        <f>IF(P227="","",(VLOOKUP(P227,NSX!$B$4:$E$63,3,FALSE)))</f>
        <v/>
      </c>
      <c r="S227" t="str">
        <f>IF(P227="","",(VLOOKUP(P227,NSX!$B$4:$E$63,4,FALSE)))</f>
        <v/>
      </c>
      <c r="T227" t="str">
        <f t="shared" si="27"/>
        <v/>
      </c>
    </row>
    <row r="228" spans="1:20" x14ac:dyDescent="0.25">
      <c r="A228" t="str">
        <f t="shared" si="21"/>
        <v/>
      </c>
      <c r="B228" t="str">
        <f t="shared" si="22"/>
        <v/>
      </c>
      <c r="C228" t="str">
        <f>IF(P228="","",'PSS Sheet'!AK232)</f>
        <v/>
      </c>
      <c r="D228" t="str">
        <f>IF(P228="","",'PSS Sheet'!AI232)</f>
        <v/>
      </c>
      <c r="E228" t="str">
        <f>IF(P228="","",'PSS Sheet'!AJ232)</f>
        <v/>
      </c>
      <c r="H228" t="str">
        <f t="shared" si="23"/>
        <v/>
      </c>
      <c r="I228" t="str">
        <f>IF(P228="","",'SEB Sheet'!F$12)</f>
        <v/>
      </c>
      <c r="J228" t="str">
        <f t="shared" si="24"/>
        <v/>
      </c>
      <c r="K228" s="87" t="str">
        <f>IF(P228="","",'SEB Sheet'!$F$11)</f>
        <v/>
      </c>
      <c r="L228" t="str">
        <f t="shared" si="25"/>
        <v/>
      </c>
      <c r="M228" t="str">
        <f>IF(P228="","",'SEB Sheet'!$F$10)</f>
        <v/>
      </c>
      <c r="N228" t="str">
        <f t="shared" si="26"/>
        <v/>
      </c>
      <c r="P228" t="str">
        <f>'PSS Sheet'!AL232</f>
        <v/>
      </c>
      <c r="Q228" t="str">
        <f>IF(P228="","",(VLOOKUP(P228,NSX!$B$4:$E$63,2,FALSE)))</f>
        <v/>
      </c>
      <c r="R228" t="str">
        <f>IF(P228="","",(VLOOKUP(P228,NSX!$B$4:$E$63,3,FALSE)))</f>
        <v/>
      </c>
      <c r="S228" t="str">
        <f>IF(P228="","",(VLOOKUP(P228,NSX!$B$4:$E$63,4,FALSE)))</f>
        <v/>
      </c>
      <c r="T228" t="str">
        <f t="shared" si="27"/>
        <v/>
      </c>
    </row>
    <row r="229" spans="1:20" x14ac:dyDescent="0.25">
      <c r="A229" t="str">
        <f t="shared" si="21"/>
        <v/>
      </c>
      <c r="B229" t="str">
        <f t="shared" si="22"/>
        <v/>
      </c>
      <c r="C229" t="str">
        <f>IF(P229="","",'PSS Sheet'!AK233)</f>
        <v/>
      </c>
      <c r="D229" t="str">
        <f>IF(P229="","",'PSS Sheet'!AI233)</f>
        <v/>
      </c>
      <c r="E229" t="str">
        <f>IF(P229="","",'PSS Sheet'!AJ233)</f>
        <v/>
      </c>
      <c r="H229" t="str">
        <f t="shared" si="23"/>
        <v/>
      </c>
      <c r="I229" t="str">
        <f>IF(P229="","",'SEB Sheet'!F$12)</f>
        <v/>
      </c>
      <c r="J229" t="str">
        <f t="shared" si="24"/>
        <v/>
      </c>
      <c r="K229" s="87" t="str">
        <f>IF(P229="","",'SEB Sheet'!$F$11)</f>
        <v/>
      </c>
      <c r="L229" t="str">
        <f t="shared" si="25"/>
        <v/>
      </c>
      <c r="M229" t="str">
        <f>IF(P229="","",'SEB Sheet'!$F$10)</f>
        <v/>
      </c>
      <c r="N229" t="str">
        <f t="shared" si="26"/>
        <v/>
      </c>
      <c r="P229" t="str">
        <f>'PSS Sheet'!AL233</f>
        <v/>
      </c>
      <c r="Q229" t="str">
        <f>IF(P229="","",(VLOOKUP(P229,NSX!$B$4:$E$63,2,FALSE)))</f>
        <v/>
      </c>
      <c r="R229" t="str">
        <f>IF(P229="","",(VLOOKUP(P229,NSX!$B$4:$E$63,3,FALSE)))</f>
        <v/>
      </c>
      <c r="S229" t="str">
        <f>IF(P229="","",(VLOOKUP(P229,NSX!$B$4:$E$63,4,FALSE)))</f>
        <v/>
      </c>
      <c r="T229" t="str">
        <f t="shared" si="27"/>
        <v/>
      </c>
    </row>
    <row r="230" spans="1:20" x14ac:dyDescent="0.25">
      <c r="A230" t="str">
        <f t="shared" si="21"/>
        <v/>
      </c>
      <c r="B230" t="str">
        <f t="shared" si="22"/>
        <v/>
      </c>
      <c r="C230" t="str">
        <f>IF(P230="","",'PSS Sheet'!AK234)</f>
        <v/>
      </c>
      <c r="D230" t="str">
        <f>IF(P230="","",'PSS Sheet'!AI234)</f>
        <v/>
      </c>
      <c r="E230" t="str">
        <f>IF(P230="","",'PSS Sheet'!AJ234)</f>
        <v/>
      </c>
      <c r="H230" t="str">
        <f t="shared" si="23"/>
        <v/>
      </c>
      <c r="I230" t="str">
        <f>IF(P230="","",'SEB Sheet'!F$12)</f>
        <v/>
      </c>
      <c r="J230" t="str">
        <f t="shared" si="24"/>
        <v/>
      </c>
      <c r="K230" s="87" t="str">
        <f>IF(P230="","",'SEB Sheet'!$F$11)</f>
        <v/>
      </c>
      <c r="L230" t="str">
        <f t="shared" si="25"/>
        <v/>
      </c>
      <c r="M230" t="str">
        <f>IF(P230="","",'SEB Sheet'!$F$10)</f>
        <v/>
      </c>
      <c r="N230" t="str">
        <f t="shared" si="26"/>
        <v/>
      </c>
      <c r="P230" t="str">
        <f>'PSS Sheet'!AL234</f>
        <v/>
      </c>
      <c r="Q230" t="str">
        <f>IF(P230="","",(VLOOKUP(P230,NSX!$B$4:$E$63,2,FALSE)))</f>
        <v/>
      </c>
      <c r="R230" t="str">
        <f>IF(P230="","",(VLOOKUP(P230,NSX!$B$4:$E$63,3,FALSE)))</f>
        <v/>
      </c>
      <c r="S230" t="str">
        <f>IF(P230="","",(VLOOKUP(P230,NSX!$B$4:$E$63,4,FALSE)))</f>
        <v/>
      </c>
      <c r="T230" t="str">
        <f t="shared" si="27"/>
        <v/>
      </c>
    </row>
    <row r="231" spans="1:20" x14ac:dyDescent="0.25">
      <c r="A231" t="str">
        <f t="shared" si="21"/>
        <v/>
      </c>
      <c r="B231" t="str">
        <f t="shared" si="22"/>
        <v/>
      </c>
      <c r="C231" t="str">
        <f>IF(P231="","",'PSS Sheet'!AK235)</f>
        <v/>
      </c>
      <c r="D231" t="str">
        <f>IF(P231="","",'PSS Sheet'!AI235)</f>
        <v/>
      </c>
      <c r="E231" t="str">
        <f>IF(P231="","",'PSS Sheet'!AJ235)</f>
        <v/>
      </c>
      <c r="H231" t="str">
        <f t="shared" si="23"/>
        <v/>
      </c>
      <c r="I231" t="str">
        <f>IF(P231="","",'SEB Sheet'!F$12)</f>
        <v/>
      </c>
      <c r="J231" t="str">
        <f t="shared" si="24"/>
        <v/>
      </c>
      <c r="K231" s="87" t="str">
        <f>IF(P231="","",'SEB Sheet'!$F$11)</f>
        <v/>
      </c>
      <c r="L231" t="str">
        <f t="shared" si="25"/>
        <v/>
      </c>
      <c r="M231" t="str">
        <f>IF(P231="","",'SEB Sheet'!$F$10)</f>
        <v/>
      </c>
      <c r="N231" t="str">
        <f t="shared" si="26"/>
        <v/>
      </c>
      <c r="P231" t="str">
        <f>'PSS Sheet'!AL235</f>
        <v/>
      </c>
      <c r="Q231" t="str">
        <f>IF(P231="","",(VLOOKUP(P231,NSX!$B$4:$E$63,2,FALSE)))</f>
        <v/>
      </c>
      <c r="R231" t="str">
        <f>IF(P231="","",(VLOOKUP(P231,NSX!$B$4:$E$63,3,FALSE)))</f>
        <v/>
      </c>
      <c r="S231" t="str">
        <f>IF(P231="","",(VLOOKUP(P231,NSX!$B$4:$E$63,4,FALSE)))</f>
        <v/>
      </c>
      <c r="T231" t="str">
        <f t="shared" si="27"/>
        <v/>
      </c>
    </row>
    <row r="232" spans="1:20" x14ac:dyDescent="0.25">
      <c r="A232" t="str">
        <f t="shared" si="21"/>
        <v/>
      </c>
      <c r="B232" t="str">
        <f t="shared" si="22"/>
        <v/>
      </c>
      <c r="C232" t="str">
        <f>IF(P232="","",'PSS Sheet'!AK236)</f>
        <v/>
      </c>
      <c r="D232" t="str">
        <f>IF(P232="","",'PSS Sheet'!AI236)</f>
        <v/>
      </c>
      <c r="E232" t="str">
        <f>IF(P232="","",'PSS Sheet'!AJ236)</f>
        <v/>
      </c>
      <c r="H232" t="str">
        <f t="shared" si="23"/>
        <v/>
      </c>
      <c r="I232" t="str">
        <f>IF(P232="","",'SEB Sheet'!F$12)</f>
        <v/>
      </c>
      <c r="J232" t="str">
        <f t="shared" si="24"/>
        <v/>
      </c>
      <c r="K232" s="87" t="str">
        <f>IF(P232="","",'SEB Sheet'!$F$11)</f>
        <v/>
      </c>
      <c r="L232" t="str">
        <f t="shared" si="25"/>
        <v/>
      </c>
      <c r="M232" t="str">
        <f>IF(P232="","",'SEB Sheet'!$F$10)</f>
        <v/>
      </c>
      <c r="N232" t="str">
        <f t="shared" si="26"/>
        <v/>
      </c>
      <c r="P232" t="str">
        <f>'PSS Sheet'!AL236</f>
        <v/>
      </c>
      <c r="Q232" t="str">
        <f>IF(P232="","",(VLOOKUP(P232,NSX!$B$4:$E$63,2,FALSE)))</f>
        <v/>
      </c>
      <c r="R232" t="str">
        <f>IF(P232="","",(VLOOKUP(P232,NSX!$B$4:$E$63,3,FALSE)))</f>
        <v/>
      </c>
      <c r="S232" t="str">
        <f>IF(P232="","",(VLOOKUP(P232,NSX!$B$4:$E$63,4,FALSE)))</f>
        <v/>
      </c>
      <c r="T232" t="str">
        <f t="shared" si="27"/>
        <v/>
      </c>
    </row>
    <row r="233" spans="1:20" x14ac:dyDescent="0.25">
      <c r="A233" t="str">
        <f t="shared" si="21"/>
        <v/>
      </c>
      <c r="B233" t="str">
        <f t="shared" si="22"/>
        <v/>
      </c>
      <c r="C233" t="str">
        <f>IF(P233="","",'PSS Sheet'!AK237)</f>
        <v/>
      </c>
      <c r="D233" t="str">
        <f>IF(P233="","",'PSS Sheet'!AI237)</f>
        <v/>
      </c>
      <c r="E233" t="str">
        <f>IF(P233="","",'PSS Sheet'!AJ237)</f>
        <v/>
      </c>
      <c r="H233" t="str">
        <f t="shared" si="23"/>
        <v/>
      </c>
      <c r="I233" t="str">
        <f>IF(P233="","",'SEB Sheet'!F$12)</f>
        <v/>
      </c>
      <c r="J233" t="str">
        <f t="shared" si="24"/>
        <v/>
      </c>
      <c r="K233" s="87" t="str">
        <f>IF(P233="","",'SEB Sheet'!$F$11)</f>
        <v/>
      </c>
      <c r="L233" t="str">
        <f t="shared" si="25"/>
        <v/>
      </c>
      <c r="M233" t="str">
        <f>IF(P233="","",'SEB Sheet'!$F$10)</f>
        <v/>
      </c>
      <c r="N233" t="str">
        <f t="shared" si="26"/>
        <v/>
      </c>
      <c r="P233" t="str">
        <f>'PSS Sheet'!AL237</f>
        <v/>
      </c>
      <c r="Q233" t="str">
        <f>IF(P233="","",(VLOOKUP(P233,NSX!$B$4:$E$63,2,FALSE)))</f>
        <v/>
      </c>
      <c r="R233" t="str">
        <f>IF(P233="","",(VLOOKUP(P233,NSX!$B$4:$E$63,3,FALSE)))</f>
        <v/>
      </c>
      <c r="S233" t="str">
        <f>IF(P233="","",(VLOOKUP(P233,NSX!$B$4:$E$63,4,FALSE)))</f>
        <v/>
      </c>
      <c r="T233" t="str">
        <f t="shared" si="27"/>
        <v/>
      </c>
    </row>
    <row r="234" spans="1:20" x14ac:dyDescent="0.25">
      <c r="A234" t="str">
        <f t="shared" si="21"/>
        <v/>
      </c>
      <c r="B234" t="str">
        <f t="shared" si="22"/>
        <v/>
      </c>
      <c r="C234" t="str">
        <f>IF(P234="","",'PSS Sheet'!AK238)</f>
        <v/>
      </c>
      <c r="D234" t="str">
        <f>IF(P234="","",'PSS Sheet'!AI238)</f>
        <v/>
      </c>
      <c r="E234" t="str">
        <f>IF(P234="","",'PSS Sheet'!AJ238)</f>
        <v/>
      </c>
      <c r="H234" t="str">
        <f t="shared" si="23"/>
        <v/>
      </c>
      <c r="I234" t="str">
        <f>IF(P234="","",'SEB Sheet'!F$12)</f>
        <v/>
      </c>
      <c r="J234" t="str">
        <f t="shared" si="24"/>
        <v/>
      </c>
      <c r="K234" s="87" t="str">
        <f>IF(P234="","",'SEB Sheet'!$F$11)</f>
        <v/>
      </c>
      <c r="L234" t="str">
        <f t="shared" si="25"/>
        <v/>
      </c>
      <c r="M234" t="str">
        <f>IF(P234="","",'SEB Sheet'!$F$10)</f>
        <v/>
      </c>
      <c r="N234" t="str">
        <f t="shared" si="26"/>
        <v/>
      </c>
      <c r="P234" t="str">
        <f>'PSS Sheet'!AL238</f>
        <v/>
      </c>
      <c r="Q234" t="str">
        <f>IF(P234="","",(VLOOKUP(P234,NSX!$B$4:$E$63,2,FALSE)))</f>
        <v/>
      </c>
      <c r="R234" t="str">
        <f>IF(P234="","",(VLOOKUP(P234,NSX!$B$4:$E$63,3,FALSE)))</f>
        <v/>
      </c>
      <c r="S234" t="str">
        <f>IF(P234="","",(VLOOKUP(P234,NSX!$B$4:$E$63,4,FALSE)))</f>
        <v/>
      </c>
      <c r="T234" t="str">
        <f t="shared" si="27"/>
        <v/>
      </c>
    </row>
    <row r="235" spans="1:20" x14ac:dyDescent="0.25">
      <c r="A235" t="str">
        <f t="shared" si="21"/>
        <v/>
      </c>
      <c r="B235" t="str">
        <f t="shared" si="22"/>
        <v/>
      </c>
      <c r="C235" t="str">
        <f>IF(P235="","",'PSS Sheet'!AK239)</f>
        <v/>
      </c>
      <c r="D235" t="str">
        <f>IF(P235="","",'PSS Sheet'!AI239)</f>
        <v/>
      </c>
      <c r="E235" t="str">
        <f>IF(P235="","",'PSS Sheet'!AJ239)</f>
        <v/>
      </c>
      <c r="H235" t="str">
        <f t="shared" si="23"/>
        <v/>
      </c>
      <c r="I235" t="str">
        <f>IF(P235="","",'SEB Sheet'!F$12)</f>
        <v/>
      </c>
      <c r="J235" t="str">
        <f t="shared" si="24"/>
        <v/>
      </c>
      <c r="K235" s="87" t="str">
        <f>IF(P235="","",'SEB Sheet'!$F$11)</f>
        <v/>
      </c>
      <c r="L235" t="str">
        <f t="shared" si="25"/>
        <v/>
      </c>
      <c r="M235" t="str">
        <f>IF(P235="","",'SEB Sheet'!$F$10)</f>
        <v/>
      </c>
      <c r="N235" t="str">
        <f t="shared" si="26"/>
        <v/>
      </c>
      <c r="P235" t="str">
        <f>'PSS Sheet'!AL239</f>
        <v/>
      </c>
      <c r="Q235" t="str">
        <f>IF(P235="","",(VLOOKUP(P235,NSX!$B$4:$E$63,2,FALSE)))</f>
        <v/>
      </c>
      <c r="R235" t="str">
        <f>IF(P235="","",(VLOOKUP(P235,NSX!$B$4:$E$63,3,FALSE)))</f>
        <v/>
      </c>
      <c r="S235" t="str">
        <f>IF(P235="","",(VLOOKUP(P235,NSX!$B$4:$E$63,4,FALSE)))</f>
        <v/>
      </c>
      <c r="T235" t="str">
        <f t="shared" si="27"/>
        <v/>
      </c>
    </row>
    <row r="236" spans="1:20" x14ac:dyDescent="0.25">
      <c r="A236" t="str">
        <f t="shared" si="21"/>
        <v/>
      </c>
      <c r="B236" t="str">
        <f t="shared" si="22"/>
        <v/>
      </c>
      <c r="C236" t="str">
        <f>IF(P236="","",'PSS Sheet'!AK240)</f>
        <v/>
      </c>
      <c r="D236" t="str">
        <f>IF(P236="","",'PSS Sheet'!AI240)</f>
        <v/>
      </c>
      <c r="E236" t="str">
        <f>IF(P236="","",'PSS Sheet'!AJ240)</f>
        <v/>
      </c>
      <c r="H236" t="str">
        <f t="shared" si="23"/>
        <v/>
      </c>
      <c r="I236" t="str">
        <f>IF(P236="","",'SEB Sheet'!F$12)</f>
        <v/>
      </c>
      <c r="J236" t="str">
        <f t="shared" si="24"/>
        <v/>
      </c>
      <c r="K236" s="87" t="str">
        <f>IF(P236="","",'SEB Sheet'!$F$11)</f>
        <v/>
      </c>
      <c r="L236" t="str">
        <f t="shared" si="25"/>
        <v/>
      </c>
      <c r="M236" t="str">
        <f>IF(P236="","",'SEB Sheet'!$F$10)</f>
        <v/>
      </c>
      <c r="N236" t="str">
        <f t="shared" si="26"/>
        <v/>
      </c>
      <c r="P236" t="str">
        <f>'PSS Sheet'!AL240</f>
        <v/>
      </c>
      <c r="Q236" t="str">
        <f>IF(P236="","",(VLOOKUP(P236,NSX!$B$4:$E$63,2,FALSE)))</f>
        <v/>
      </c>
      <c r="R236" t="str">
        <f>IF(P236="","",(VLOOKUP(P236,NSX!$B$4:$E$63,3,FALSE)))</f>
        <v/>
      </c>
      <c r="S236" t="str">
        <f>IF(P236="","",(VLOOKUP(P236,NSX!$B$4:$E$63,4,FALSE)))</f>
        <v/>
      </c>
      <c r="T236" t="str">
        <f t="shared" si="27"/>
        <v/>
      </c>
    </row>
    <row r="237" spans="1:20" x14ac:dyDescent="0.25">
      <c r="A237" t="str">
        <f t="shared" si="21"/>
        <v/>
      </c>
      <c r="B237" t="str">
        <f t="shared" si="22"/>
        <v/>
      </c>
      <c r="C237" t="str">
        <f>IF(P237="","",'PSS Sheet'!AK241)</f>
        <v/>
      </c>
      <c r="D237" t="str">
        <f>IF(P237="","",'PSS Sheet'!AI241)</f>
        <v/>
      </c>
      <c r="E237" t="str">
        <f>IF(P237="","",'PSS Sheet'!AJ241)</f>
        <v/>
      </c>
      <c r="H237" t="str">
        <f t="shared" si="23"/>
        <v/>
      </c>
      <c r="I237" t="str">
        <f>IF(P237="","",'SEB Sheet'!F$12)</f>
        <v/>
      </c>
      <c r="J237" t="str">
        <f t="shared" si="24"/>
        <v/>
      </c>
      <c r="K237" s="87" t="str">
        <f>IF(P237="","",'SEB Sheet'!$F$11)</f>
        <v/>
      </c>
      <c r="L237" t="str">
        <f t="shared" si="25"/>
        <v/>
      </c>
      <c r="M237" t="str">
        <f>IF(P237="","",'SEB Sheet'!$F$10)</f>
        <v/>
      </c>
      <c r="N237" t="str">
        <f t="shared" si="26"/>
        <v/>
      </c>
      <c r="P237" t="str">
        <f>'PSS Sheet'!AL241</f>
        <v/>
      </c>
      <c r="Q237" t="str">
        <f>IF(P237="","",(VLOOKUP(P237,NSX!$B$4:$E$63,2,FALSE)))</f>
        <v/>
      </c>
      <c r="R237" t="str">
        <f>IF(P237="","",(VLOOKUP(P237,NSX!$B$4:$E$63,3,FALSE)))</f>
        <v/>
      </c>
      <c r="S237" t="str">
        <f>IF(P237="","",(VLOOKUP(P237,NSX!$B$4:$E$63,4,FALSE)))</f>
        <v/>
      </c>
      <c r="T237" t="str">
        <f t="shared" si="27"/>
        <v/>
      </c>
    </row>
    <row r="238" spans="1:20" x14ac:dyDescent="0.25">
      <c r="A238" t="str">
        <f t="shared" si="21"/>
        <v/>
      </c>
      <c r="B238" t="str">
        <f t="shared" si="22"/>
        <v/>
      </c>
      <c r="C238" t="str">
        <f>IF(P238="","",'PSS Sheet'!AK242)</f>
        <v/>
      </c>
      <c r="D238" t="str">
        <f>IF(P238="","",'PSS Sheet'!AI242)</f>
        <v/>
      </c>
      <c r="E238" t="str">
        <f>IF(P238="","",'PSS Sheet'!AJ242)</f>
        <v/>
      </c>
      <c r="H238" t="str">
        <f t="shared" si="23"/>
        <v/>
      </c>
      <c r="I238" t="str">
        <f>IF(P238="","",'SEB Sheet'!F$12)</f>
        <v/>
      </c>
      <c r="J238" t="str">
        <f t="shared" si="24"/>
        <v/>
      </c>
      <c r="K238" s="87" t="str">
        <f>IF(P238="","",'SEB Sheet'!$F$11)</f>
        <v/>
      </c>
      <c r="L238" t="str">
        <f t="shared" si="25"/>
        <v/>
      </c>
      <c r="M238" t="str">
        <f>IF(P238="","",'SEB Sheet'!$F$10)</f>
        <v/>
      </c>
      <c r="N238" t="str">
        <f t="shared" si="26"/>
        <v/>
      </c>
      <c r="P238" t="str">
        <f>'PSS Sheet'!AL242</f>
        <v/>
      </c>
      <c r="Q238" t="str">
        <f>IF(P238="","",(VLOOKUP(P238,NSX!$B$4:$E$63,2,FALSE)))</f>
        <v/>
      </c>
      <c r="R238" t="str">
        <f>IF(P238="","",(VLOOKUP(P238,NSX!$B$4:$E$63,3,FALSE)))</f>
        <v/>
      </c>
      <c r="S238" t="str">
        <f>IF(P238="","",(VLOOKUP(P238,NSX!$B$4:$E$63,4,FALSE)))</f>
        <v/>
      </c>
      <c r="T238" t="str">
        <f t="shared" si="27"/>
        <v/>
      </c>
    </row>
    <row r="239" spans="1:20" x14ac:dyDescent="0.25">
      <c r="A239" t="str">
        <f t="shared" si="21"/>
        <v/>
      </c>
      <c r="B239" t="str">
        <f t="shared" si="22"/>
        <v/>
      </c>
      <c r="C239" t="str">
        <f>IF(P239="","",'PSS Sheet'!AK243)</f>
        <v/>
      </c>
      <c r="D239" t="str">
        <f>IF(P239="","",'PSS Sheet'!AI243)</f>
        <v/>
      </c>
      <c r="E239" t="str">
        <f>IF(P239="","",'PSS Sheet'!AJ243)</f>
        <v/>
      </c>
      <c r="H239" t="str">
        <f t="shared" si="23"/>
        <v/>
      </c>
      <c r="I239" t="str">
        <f>IF(P239="","",'SEB Sheet'!F$12)</f>
        <v/>
      </c>
      <c r="J239" t="str">
        <f t="shared" si="24"/>
        <v/>
      </c>
      <c r="K239" s="87" t="str">
        <f>IF(P239="","",'SEB Sheet'!$F$11)</f>
        <v/>
      </c>
      <c r="L239" t="str">
        <f t="shared" si="25"/>
        <v/>
      </c>
      <c r="M239" t="str">
        <f>IF(P239="","",'SEB Sheet'!$F$10)</f>
        <v/>
      </c>
      <c r="N239" t="str">
        <f t="shared" si="26"/>
        <v/>
      </c>
      <c r="P239" t="str">
        <f>'PSS Sheet'!AL243</f>
        <v/>
      </c>
      <c r="Q239" t="str">
        <f>IF(P239="","",(VLOOKUP(P239,NSX!$B$4:$E$63,2,FALSE)))</f>
        <v/>
      </c>
      <c r="R239" t="str">
        <f>IF(P239="","",(VLOOKUP(P239,NSX!$B$4:$E$63,3,FALSE)))</f>
        <v/>
      </c>
      <c r="S239" t="str">
        <f>IF(P239="","",(VLOOKUP(P239,NSX!$B$4:$E$63,4,FALSE)))</f>
        <v/>
      </c>
      <c r="T239" t="str">
        <f t="shared" si="27"/>
        <v/>
      </c>
    </row>
    <row r="240" spans="1:20" x14ac:dyDescent="0.25">
      <c r="A240" t="str">
        <f t="shared" si="21"/>
        <v/>
      </c>
      <c r="B240" t="str">
        <f t="shared" si="22"/>
        <v/>
      </c>
      <c r="C240" t="str">
        <f>IF(P240="","",'PSS Sheet'!AK244)</f>
        <v/>
      </c>
      <c r="D240" t="str">
        <f>IF(P240="","",'PSS Sheet'!AI244)</f>
        <v/>
      </c>
      <c r="E240" t="str">
        <f>IF(P240="","",'PSS Sheet'!AJ244)</f>
        <v/>
      </c>
      <c r="H240" t="str">
        <f t="shared" si="23"/>
        <v/>
      </c>
      <c r="I240" t="str">
        <f>IF(P240="","",'SEB Sheet'!F$12)</f>
        <v/>
      </c>
      <c r="J240" t="str">
        <f t="shared" si="24"/>
        <v/>
      </c>
      <c r="K240" s="87" t="str">
        <f>IF(P240="","",'SEB Sheet'!$F$11)</f>
        <v/>
      </c>
      <c r="L240" t="str">
        <f t="shared" si="25"/>
        <v/>
      </c>
      <c r="M240" t="str">
        <f>IF(P240="","",'SEB Sheet'!$F$10)</f>
        <v/>
      </c>
      <c r="N240" t="str">
        <f t="shared" si="26"/>
        <v/>
      </c>
      <c r="P240" t="str">
        <f>'PSS Sheet'!AL244</f>
        <v/>
      </c>
      <c r="Q240" t="str">
        <f>IF(P240="","",(VLOOKUP(P240,NSX!$B$4:$E$63,2,FALSE)))</f>
        <v/>
      </c>
      <c r="R240" t="str">
        <f>IF(P240="","",(VLOOKUP(P240,NSX!$B$4:$E$63,3,FALSE)))</f>
        <v/>
      </c>
      <c r="S240" t="str">
        <f>IF(P240="","",(VLOOKUP(P240,NSX!$B$4:$E$63,4,FALSE)))</f>
        <v/>
      </c>
      <c r="T240" t="str">
        <f t="shared" si="27"/>
        <v/>
      </c>
    </row>
    <row r="241" spans="1:20" x14ac:dyDescent="0.25">
      <c r="A241" t="str">
        <f t="shared" si="21"/>
        <v/>
      </c>
      <c r="B241" t="str">
        <f t="shared" si="22"/>
        <v/>
      </c>
      <c r="C241" t="str">
        <f>IF(P241="","",'PSS Sheet'!AK245)</f>
        <v/>
      </c>
      <c r="D241" t="str">
        <f>IF(P241="","",'PSS Sheet'!AI245)</f>
        <v/>
      </c>
      <c r="E241" t="str">
        <f>IF(P241="","",'PSS Sheet'!AJ245)</f>
        <v/>
      </c>
      <c r="H241" t="str">
        <f t="shared" si="23"/>
        <v/>
      </c>
      <c r="I241" t="str">
        <f>IF(P241="","",'SEB Sheet'!F$12)</f>
        <v/>
      </c>
      <c r="J241" t="str">
        <f t="shared" si="24"/>
        <v/>
      </c>
      <c r="K241" s="87" t="str">
        <f>IF(P241="","",'SEB Sheet'!$F$11)</f>
        <v/>
      </c>
      <c r="L241" t="str">
        <f t="shared" si="25"/>
        <v/>
      </c>
      <c r="M241" t="str">
        <f>IF(P241="","",'SEB Sheet'!$F$10)</f>
        <v/>
      </c>
      <c r="N241" t="str">
        <f t="shared" si="26"/>
        <v/>
      </c>
      <c r="P241" t="str">
        <f>'PSS Sheet'!AL245</f>
        <v/>
      </c>
      <c r="Q241" t="str">
        <f>IF(P241="","",(VLOOKUP(P241,NSX!$B$4:$E$63,2,FALSE)))</f>
        <v/>
      </c>
      <c r="R241" t="str">
        <f>IF(P241="","",(VLOOKUP(P241,NSX!$B$4:$E$63,3,FALSE)))</f>
        <v/>
      </c>
      <c r="S241" t="str">
        <f>IF(P241="","",(VLOOKUP(P241,NSX!$B$4:$E$63,4,FALSE)))</f>
        <v/>
      </c>
      <c r="T241" t="str">
        <f t="shared" si="27"/>
        <v/>
      </c>
    </row>
    <row r="242" spans="1:20" x14ac:dyDescent="0.25">
      <c r="A242" t="str">
        <f t="shared" si="21"/>
        <v/>
      </c>
      <c r="B242" t="str">
        <f t="shared" si="22"/>
        <v/>
      </c>
      <c r="C242" t="str">
        <f>IF(P242="","",'PSS Sheet'!AK246)</f>
        <v/>
      </c>
      <c r="D242" t="str">
        <f>IF(P242="","",'PSS Sheet'!AI246)</f>
        <v/>
      </c>
      <c r="E242" t="str">
        <f>IF(P242="","",'PSS Sheet'!AJ246)</f>
        <v/>
      </c>
      <c r="H242" t="str">
        <f t="shared" si="23"/>
        <v/>
      </c>
      <c r="I242" t="str">
        <f>IF(P242="","",'SEB Sheet'!F$12)</f>
        <v/>
      </c>
      <c r="J242" t="str">
        <f t="shared" si="24"/>
        <v/>
      </c>
      <c r="K242" s="87" t="str">
        <f>IF(P242="","",'SEB Sheet'!$F$11)</f>
        <v/>
      </c>
      <c r="L242" t="str">
        <f t="shared" si="25"/>
        <v/>
      </c>
      <c r="M242" t="str">
        <f>IF(P242="","",'SEB Sheet'!$F$10)</f>
        <v/>
      </c>
      <c r="N242" t="str">
        <f t="shared" si="26"/>
        <v/>
      </c>
      <c r="P242" t="str">
        <f>'PSS Sheet'!AL246</f>
        <v/>
      </c>
      <c r="Q242" t="str">
        <f>IF(P242="","",(VLOOKUP(P242,NSX!$B$4:$E$63,2,FALSE)))</f>
        <v/>
      </c>
      <c r="R242" t="str">
        <f>IF(P242="","",(VLOOKUP(P242,NSX!$B$4:$E$63,3,FALSE)))</f>
        <v/>
      </c>
      <c r="S242" t="str">
        <f>IF(P242="","",(VLOOKUP(P242,NSX!$B$4:$E$63,4,FALSE)))</f>
        <v/>
      </c>
      <c r="T242" t="str">
        <f t="shared" si="27"/>
        <v/>
      </c>
    </row>
    <row r="243" spans="1:20" x14ac:dyDescent="0.25">
      <c r="A243" t="str">
        <f t="shared" si="21"/>
        <v/>
      </c>
      <c r="B243" t="str">
        <f t="shared" si="22"/>
        <v/>
      </c>
      <c r="C243" t="str">
        <f>IF(P243="","",'PSS Sheet'!AK247)</f>
        <v/>
      </c>
      <c r="D243" t="str">
        <f>IF(P243="","",'PSS Sheet'!AI247)</f>
        <v/>
      </c>
      <c r="E243" t="str">
        <f>IF(P243="","",'PSS Sheet'!AJ247)</f>
        <v/>
      </c>
      <c r="H243" t="str">
        <f t="shared" si="23"/>
        <v/>
      </c>
      <c r="I243" t="str">
        <f>IF(P243="","",'SEB Sheet'!F$12)</f>
        <v/>
      </c>
      <c r="J243" t="str">
        <f t="shared" si="24"/>
        <v/>
      </c>
      <c r="K243" s="87" t="str">
        <f>IF(P243="","",'SEB Sheet'!$F$11)</f>
        <v/>
      </c>
      <c r="L243" t="str">
        <f t="shared" si="25"/>
        <v/>
      </c>
      <c r="M243" t="str">
        <f>IF(P243="","",'SEB Sheet'!$F$10)</f>
        <v/>
      </c>
      <c r="N243" t="str">
        <f t="shared" si="26"/>
        <v/>
      </c>
      <c r="P243" t="str">
        <f>'PSS Sheet'!AL247</f>
        <v/>
      </c>
      <c r="Q243" t="str">
        <f>IF(P243="","",(VLOOKUP(P243,NSX!$B$4:$E$63,2,FALSE)))</f>
        <v/>
      </c>
      <c r="R243" t="str">
        <f>IF(P243="","",(VLOOKUP(P243,NSX!$B$4:$E$63,3,FALSE)))</f>
        <v/>
      </c>
      <c r="S243" t="str">
        <f>IF(P243="","",(VLOOKUP(P243,NSX!$B$4:$E$63,4,FALSE)))</f>
        <v/>
      </c>
      <c r="T243" t="str">
        <f t="shared" si="27"/>
        <v/>
      </c>
    </row>
    <row r="244" spans="1:20" x14ac:dyDescent="0.25">
      <c r="A244" t="str">
        <f t="shared" si="21"/>
        <v/>
      </c>
      <c r="B244" t="str">
        <f t="shared" si="22"/>
        <v/>
      </c>
      <c r="C244" t="str">
        <f>IF(P244="","",'PSS Sheet'!AK248)</f>
        <v/>
      </c>
      <c r="D244" t="str">
        <f>IF(P244="","",'PSS Sheet'!AI248)</f>
        <v/>
      </c>
      <c r="E244" t="str">
        <f>IF(P244="","",'PSS Sheet'!AJ248)</f>
        <v/>
      </c>
      <c r="H244" t="str">
        <f t="shared" si="23"/>
        <v/>
      </c>
      <c r="I244" t="str">
        <f>IF(P244="","",'SEB Sheet'!F$12)</f>
        <v/>
      </c>
      <c r="J244" t="str">
        <f t="shared" si="24"/>
        <v/>
      </c>
      <c r="K244" s="87" t="str">
        <f>IF(P244="","",'SEB Sheet'!$F$11)</f>
        <v/>
      </c>
      <c r="L244" t="str">
        <f t="shared" si="25"/>
        <v/>
      </c>
      <c r="M244" t="str">
        <f>IF(P244="","",'SEB Sheet'!$F$10)</f>
        <v/>
      </c>
      <c r="N244" t="str">
        <f t="shared" si="26"/>
        <v/>
      </c>
      <c r="P244" t="str">
        <f>'PSS Sheet'!AL248</f>
        <v/>
      </c>
      <c r="Q244" t="str">
        <f>IF(P244="","",(VLOOKUP(P244,NSX!$B$4:$E$63,2,FALSE)))</f>
        <v/>
      </c>
      <c r="R244" t="str">
        <f>IF(P244="","",(VLOOKUP(P244,NSX!$B$4:$E$63,3,FALSE)))</f>
        <v/>
      </c>
      <c r="S244" t="str">
        <f>IF(P244="","",(VLOOKUP(P244,NSX!$B$4:$E$63,4,FALSE)))</f>
        <v/>
      </c>
      <c r="T244" t="str">
        <f t="shared" si="27"/>
        <v/>
      </c>
    </row>
    <row r="245" spans="1:20" x14ac:dyDescent="0.25">
      <c r="A245" t="str">
        <f t="shared" si="21"/>
        <v/>
      </c>
      <c r="B245" t="str">
        <f t="shared" si="22"/>
        <v/>
      </c>
      <c r="C245" t="str">
        <f>IF(P245="","",'PSS Sheet'!AK249)</f>
        <v/>
      </c>
      <c r="D245" t="str">
        <f>IF(P245="","",'PSS Sheet'!AI249)</f>
        <v/>
      </c>
      <c r="E245" t="str">
        <f>IF(P245="","",'PSS Sheet'!AJ249)</f>
        <v/>
      </c>
      <c r="H245" t="str">
        <f t="shared" si="23"/>
        <v/>
      </c>
      <c r="I245" t="str">
        <f>IF(P245="","",'SEB Sheet'!F$12)</f>
        <v/>
      </c>
      <c r="J245" t="str">
        <f t="shared" si="24"/>
        <v/>
      </c>
      <c r="K245" s="87" t="str">
        <f>IF(P245="","",'SEB Sheet'!$F$11)</f>
        <v/>
      </c>
      <c r="L245" t="str">
        <f t="shared" si="25"/>
        <v/>
      </c>
      <c r="M245" t="str">
        <f>IF(P245="","",'SEB Sheet'!$F$10)</f>
        <v/>
      </c>
      <c r="N245" t="str">
        <f t="shared" si="26"/>
        <v/>
      </c>
      <c r="P245" t="str">
        <f>'PSS Sheet'!AL249</f>
        <v/>
      </c>
      <c r="Q245" t="str">
        <f>IF(P245="","",(VLOOKUP(P245,NSX!$B$4:$E$63,2,FALSE)))</f>
        <v/>
      </c>
      <c r="R245" t="str">
        <f>IF(P245="","",(VLOOKUP(P245,NSX!$B$4:$E$63,3,FALSE)))</f>
        <v/>
      </c>
      <c r="S245" t="str">
        <f>IF(P245="","",(VLOOKUP(P245,NSX!$B$4:$E$63,4,FALSE)))</f>
        <v/>
      </c>
      <c r="T245" t="str">
        <f t="shared" si="27"/>
        <v/>
      </c>
    </row>
    <row r="246" spans="1:20" x14ac:dyDescent="0.25">
      <c r="A246" t="str">
        <f t="shared" si="21"/>
        <v/>
      </c>
      <c r="B246" t="str">
        <f t="shared" si="22"/>
        <v/>
      </c>
      <c r="C246" t="str">
        <f>IF(P246="","",'PSS Sheet'!AK250)</f>
        <v/>
      </c>
      <c r="D246" t="str">
        <f>IF(P246="","",'PSS Sheet'!AI250)</f>
        <v/>
      </c>
      <c r="E246" t="str">
        <f>IF(P246="","",'PSS Sheet'!AJ250)</f>
        <v/>
      </c>
      <c r="H246" t="str">
        <f t="shared" si="23"/>
        <v/>
      </c>
      <c r="I246" t="str">
        <f>IF(P246="","",'SEB Sheet'!F$12)</f>
        <v/>
      </c>
      <c r="J246" t="str">
        <f t="shared" si="24"/>
        <v/>
      </c>
      <c r="K246" s="87" t="str">
        <f>IF(P246="","",'SEB Sheet'!$F$11)</f>
        <v/>
      </c>
      <c r="L246" t="str">
        <f t="shared" si="25"/>
        <v/>
      </c>
      <c r="M246" t="str">
        <f>IF(P246="","",'SEB Sheet'!$F$10)</f>
        <v/>
      </c>
      <c r="N246" t="str">
        <f t="shared" si="26"/>
        <v/>
      </c>
      <c r="P246" t="str">
        <f>'PSS Sheet'!AL250</f>
        <v/>
      </c>
      <c r="Q246" t="str">
        <f>IF(P246="","",(VLOOKUP(P246,NSX!$B$4:$E$63,2,FALSE)))</f>
        <v/>
      </c>
      <c r="R246" t="str">
        <f>IF(P246="","",(VLOOKUP(P246,NSX!$B$4:$E$63,3,FALSE)))</f>
        <v/>
      </c>
      <c r="S246" t="str">
        <f>IF(P246="","",(VLOOKUP(P246,NSX!$B$4:$E$63,4,FALSE)))</f>
        <v/>
      </c>
      <c r="T246" t="str">
        <f t="shared" si="27"/>
        <v/>
      </c>
    </row>
    <row r="247" spans="1:20" x14ac:dyDescent="0.25">
      <c r="A247" t="str">
        <f t="shared" si="21"/>
        <v/>
      </c>
      <c r="B247" t="str">
        <f t="shared" si="22"/>
        <v/>
      </c>
      <c r="C247" t="str">
        <f>IF(P247="","",'PSS Sheet'!AK251)</f>
        <v/>
      </c>
      <c r="D247" t="str">
        <f>IF(P247="","",'PSS Sheet'!AI251)</f>
        <v/>
      </c>
      <c r="E247" t="str">
        <f>IF(P247="","",'PSS Sheet'!AJ251)</f>
        <v/>
      </c>
      <c r="H247" t="str">
        <f t="shared" si="23"/>
        <v/>
      </c>
      <c r="I247" t="str">
        <f>IF(P247="","",'SEB Sheet'!F$12)</f>
        <v/>
      </c>
      <c r="J247" t="str">
        <f t="shared" si="24"/>
        <v/>
      </c>
      <c r="K247" s="87" t="str">
        <f>IF(P247="","",'SEB Sheet'!$F$11)</f>
        <v/>
      </c>
      <c r="L247" t="str">
        <f t="shared" si="25"/>
        <v/>
      </c>
      <c r="M247" t="str">
        <f>IF(P247="","",'SEB Sheet'!$F$10)</f>
        <v/>
      </c>
      <c r="N247" t="str">
        <f t="shared" si="26"/>
        <v/>
      </c>
      <c r="P247" t="str">
        <f>'PSS Sheet'!AL251</f>
        <v/>
      </c>
      <c r="Q247" t="str">
        <f>IF(P247="","",(VLOOKUP(P247,NSX!$B$4:$E$63,2,FALSE)))</f>
        <v/>
      </c>
      <c r="R247" t="str">
        <f>IF(P247="","",(VLOOKUP(P247,NSX!$B$4:$E$63,3,FALSE)))</f>
        <v/>
      </c>
      <c r="S247" t="str">
        <f>IF(P247="","",(VLOOKUP(P247,NSX!$B$4:$E$63,4,FALSE)))</f>
        <v/>
      </c>
      <c r="T247" t="str">
        <f t="shared" si="27"/>
        <v/>
      </c>
    </row>
    <row r="248" spans="1:20" x14ac:dyDescent="0.25">
      <c r="A248" t="str">
        <f t="shared" si="21"/>
        <v/>
      </c>
      <c r="B248" t="str">
        <f t="shared" si="22"/>
        <v/>
      </c>
      <c r="C248" t="str">
        <f>IF(P248="","",'PSS Sheet'!AK252)</f>
        <v/>
      </c>
      <c r="D248" t="str">
        <f>IF(P248="","",'PSS Sheet'!AI252)</f>
        <v/>
      </c>
      <c r="E248" t="str">
        <f>IF(P248="","",'PSS Sheet'!AJ252)</f>
        <v/>
      </c>
      <c r="H248" t="str">
        <f t="shared" si="23"/>
        <v/>
      </c>
      <c r="I248" t="str">
        <f>IF(P248="","",'SEB Sheet'!F$12)</f>
        <v/>
      </c>
      <c r="J248" t="str">
        <f t="shared" si="24"/>
        <v/>
      </c>
      <c r="K248" s="87" t="str">
        <f>IF(P248="","",'SEB Sheet'!$F$11)</f>
        <v/>
      </c>
      <c r="L248" t="str">
        <f t="shared" si="25"/>
        <v/>
      </c>
      <c r="M248" t="str">
        <f>IF(P248="","",'SEB Sheet'!$F$10)</f>
        <v/>
      </c>
      <c r="N248" t="str">
        <f t="shared" si="26"/>
        <v/>
      </c>
      <c r="P248" t="str">
        <f>'PSS Sheet'!AL252</f>
        <v/>
      </c>
      <c r="Q248" t="str">
        <f>IF(P248="","",(VLOOKUP(P248,NSX!$B$4:$E$63,2,FALSE)))</f>
        <v/>
      </c>
      <c r="R248" t="str">
        <f>IF(P248="","",(VLOOKUP(P248,NSX!$B$4:$E$63,3,FALSE)))</f>
        <v/>
      </c>
      <c r="S248" t="str">
        <f>IF(P248="","",(VLOOKUP(P248,NSX!$B$4:$E$63,4,FALSE)))</f>
        <v/>
      </c>
      <c r="T248" t="str">
        <f t="shared" si="27"/>
        <v/>
      </c>
    </row>
    <row r="249" spans="1:20" x14ac:dyDescent="0.25">
      <c r="A249" t="str">
        <f t="shared" si="21"/>
        <v/>
      </c>
      <c r="B249" t="str">
        <f t="shared" si="22"/>
        <v/>
      </c>
      <c r="C249" t="str">
        <f>IF(P249="","",'PSS Sheet'!AK253)</f>
        <v/>
      </c>
      <c r="D249" t="str">
        <f>IF(P249="","",'PSS Sheet'!AI253)</f>
        <v/>
      </c>
      <c r="E249" t="str">
        <f>IF(P249="","",'PSS Sheet'!AJ253)</f>
        <v/>
      </c>
      <c r="H249" t="str">
        <f t="shared" si="23"/>
        <v/>
      </c>
      <c r="I249" t="str">
        <f>IF(P249="","",'SEB Sheet'!F$12)</f>
        <v/>
      </c>
      <c r="J249" t="str">
        <f t="shared" si="24"/>
        <v/>
      </c>
      <c r="K249" s="87" t="str">
        <f>IF(P249="","",'SEB Sheet'!$F$11)</f>
        <v/>
      </c>
      <c r="L249" t="str">
        <f t="shared" si="25"/>
        <v/>
      </c>
      <c r="M249" t="str">
        <f>IF(P249="","",'SEB Sheet'!$F$10)</f>
        <v/>
      </c>
      <c r="N249" t="str">
        <f t="shared" si="26"/>
        <v/>
      </c>
      <c r="P249" t="str">
        <f>'PSS Sheet'!AL253</f>
        <v/>
      </c>
      <c r="Q249" t="str">
        <f>IF(P249="","",(VLOOKUP(P249,NSX!$B$4:$E$63,2,FALSE)))</f>
        <v/>
      </c>
      <c r="R249" t="str">
        <f>IF(P249="","",(VLOOKUP(P249,NSX!$B$4:$E$63,3,FALSE)))</f>
        <v/>
      </c>
      <c r="S249" t="str">
        <f>IF(P249="","",(VLOOKUP(P249,NSX!$B$4:$E$63,4,FALSE)))</f>
        <v/>
      </c>
      <c r="T249" t="str">
        <f t="shared" si="27"/>
        <v/>
      </c>
    </row>
    <row r="250" spans="1:20" x14ac:dyDescent="0.25">
      <c r="A250" t="str">
        <f t="shared" si="21"/>
        <v/>
      </c>
      <c r="B250" t="str">
        <f t="shared" si="22"/>
        <v/>
      </c>
      <c r="C250" t="str">
        <f>IF(P250="","",'PSS Sheet'!AK254)</f>
        <v/>
      </c>
      <c r="D250" t="str">
        <f>IF(P250="","",'PSS Sheet'!AI254)</f>
        <v/>
      </c>
      <c r="E250" t="str">
        <f>IF(P250="","",'PSS Sheet'!AJ254)</f>
        <v/>
      </c>
      <c r="H250" t="str">
        <f t="shared" si="23"/>
        <v/>
      </c>
      <c r="I250" t="str">
        <f>IF(P250="","",'SEB Sheet'!F$12)</f>
        <v/>
      </c>
      <c r="J250" t="str">
        <f t="shared" si="24"/>
        <v/>
      </c>
      <c r="K250" s="87" t="str">
        <f>IF(P250="","",'SEB Sheet'!$F$11)</f>
        <v/>
      </c>
      <c r="L250" t="str">
        <f t="shared" si="25"/>
        <v/>
      </c>
      <c r="M250" t="str">
        <f>IF(P250="","",'SEB Sheet'!$F$10)</f>
        <v/>
      </c>
      <c r="N250" t="str">
        <f t="shared" si="26"/>
        <v/>
      </c>
      <c r="P250" t="str">
        <f>'PSS Sheet'!AL254</f>
        <v/>
      </c>
      <c r="Q250" t="str">
        <f>IF(P250="","",(VLOOKUP(P250,NSX!$B$4:$E$63,2,FALSE)))</f>
        <v/>
      </c>
      <c r="R250" t="str">
        <f>IF(P250="","",(VLOOKUP(P250,NSX!$B$4:$E$63,3,FALSE)))</f>
        <v/>
      </c>
      <c r="S250" t="str">
        <f>IF(P250="","",(VLOOKUP(P250,NSX!$B$4:$E$63,4,FALSE)))</f>
        <v/>
      </c>
      <c r="T250" t="str">
        <f t="shared" si="27"/>
        <v/>
      </c>
    </row>
    <row r="251" spans="1:20" x14ac:dyDescent="0.25">
      <c r="A251" t="str">
        <f t="shared" si="21"/>
        <v/>
      </c>
      <c r="B251" t="str">
        <f t="shared" si="22"/>
        <v/>
      </c>
      <c r="C251" t="str">
        <f>IF(P251="","",'PSS Sheet'!AK255)</f>
        <v/>
      </c>
      <c r="D251" t="str">
        <f>IF(P251="","",'PSS Sheet'!AI255)</f>
        <v/>
      </c>
      <c r="E251" t="str">
        <f>IF(P251="","",'PSS Sheet'!AJ255)</f>
        <v/>
      </c>
      <c r="H251" t="str">
        <f t="shared" si="23"/>
        <v/>
      </c>
      <c r="I251" t="str">
        <f>IF(P251="","",'SEB Sheet'!F$12)</f>
        <v/>
      </c>
      <c r="J251" t="str">
        <f t="shared" si="24"/>
        <v/>
      </c>
      <c r="K251" s="87" t="str">
        <f>IF(P251="","",'SEB Sheet'!$F$11)</f>
        <v/>
      </c>
      <c r="L251" t="str">
        <f t="shared" si="25"/>
        <v/>
      </c>
      <c r="M251" t="str">
        <f>IF(P251="","",'SEB Sheet'!$F$10)</f>
        <v/>
      </c>
      <c r="N251" t="str">
        <f t="shared" si="26"/>
        <v/>
      </c>
      <c r="P251" t="str">
        <f>'PSS Sheet'!AL255</f>
        <v/>
      </c>
      <c r="Q251" t="str">
        <f>IF(P251="","",(VLOOKUP(P251,NSX!$B$4:$E$63,2,FALSE)))</f>
        <v/>
      </c>
      <c r="R251" t="str">
        <f>IF(P251="","",(VLOOKUP(P251,NSX!$B$4:$E$63,3,FALSE)))</f>
        <v/>
      </c>
      <c r="S251" t="str">
        <f>IF(P251="","",(VLOOKUP(P251,NSX!$B$4:$E$63,4,FALSE)))</f>
        <v/>
      </c>
      <c r="T251" t="str">
        <f t="shared" si="27"/>
        <v/>
      </c>
    </row>
    <row r="252" spans="1:20" x14ac:dyDescent="0.25">
      <c r="A252" t="str">
        <f t="shared" si="21"/>
        <v/>
      </c>
      <c r="B252" t="str">
        <f t="shared" si="22"/>
        <v/>
      </c>
      <c r="C252" t="str">
        <f>IF(P252="","",'PSS Sheet'!AK256)</f>
        <v/>
      </c>
      <c r="D252" t="str">
        <f>IF(P252="","",'PSS Sheet'!AI256)</f>
        <v/>
      </c>
      <c r="E252" t="str">
        <f>IF(P252="","",'PSS Sheet'!AJ256)</f>
        <v/>
      </c>
      <c r="H252" t="str">
        <f t="shared" si="23"/>
        <v/>
      </c>
      <c r="I252" t="str">
        <f>IF(P252="","",'SEB Sheet'!F$12)</f>
        <v/>
      </c>
      <c r="J252" t="str">
        <f t="shared" si="24"/>
        <v/>
      </c>
      <c r="K252" s="87" t="str">
        <f>IF(P252="","",'SEB Sheet'!$F$11)</f>
        <v/>
      </c>
      <c r="L252" t="str">
        <f t="shared" si="25"/>
        <v/>
      </c>
      <c r="M252" t="str">
        <f>IF(P252="","",'SEB Sheet'!$F$10)</f>
        <v/>
      </c>
      <c r="N252" t="str">
        <f t="shared" si="26"/>
        <v/>
      </c>
      <c r="P252" t="str">
        <f>'PSS Sheet'!AL256</f>
        <v/>
      </c>
      <c r="Q252" t="str">
        <f>IF(P252="","",(VLOOKUP(P252,NSX!$B$4:$E$63,2,FALSE)))</f>
        <v/>
      </c>
      <c r="R252" t="str">
        <f>IF(P252="","",(VLOOKUP(P252,NSX!$B$4:$E$63,3,FALSE)))</f>
        <v/>
      </c>
      <c r="S252" t="str">
        <f>IF(P252="","",(VLOOKUP(P252,NSX!$B$4:$E$63,4,FALSE)))</f>
        <v/>
      </c>
      <c r="T252" t="str">
        <f t="shared" si="27"/>
        <v/>
      </c>
    </row>
    <row r="253" spans="1:20" x14ac:dyDescent="0.25">
      <c r="A253" t="str">
        <f t="shared" si="21"/>
        <v/>
      </c>
      <c r="B253" t="str">
        <f t="shared" si="22"/>
        <v/>
      </c>
      <c r="C253" t="str">
        <f>IF(P253="","",'PSS Sheet'!AK257)</f>
        <v/>
      </c>
      <c r="D253" t="str">
        <f>IF(P253="","",'PSS Sheet'!AI257)</f>
        <v/>
      </c>
      <c r="E253" t="str">
        <f>IF(P253="","",'PSS Sheet'!AJ257)</f>
        <v/>
      </c>
      <c r="H253" t="str">
        <f t="shared" si="23"/>
        <v/>
      </c>
      <c r="I253" t="str">
        <f>IF(P253="","",'SEB Sheet'!F$12)</f>
        <v/>
      </c>
      <c r="J253" t="str">
        <f t="shared" si="24"/>
        <v/>
      </c>
      <c r="K253" s="87" t="str">
        <f>IF(P253="","",'SEB Sheet'!$F$11)</f>
        <v/>
      </c>
      <c r="L253" t="str">
        <f t="shared" si="25"/>
        <v/>
      </c>
      <c r="M253" t="str">
        <f>IF(P253="","",'SEB Sheet'!$F$10)</f>
        <v/>
      </c>
      <c r="N253" t="str">
        <f t="shared" si="26"/>
        <v/>
      </c>
      <c r="P253" t="str">
        <f>'PSS Sheet'!AL257</f>
        <v/>
      </c>
      <c r="Q253" t="str">
        <f>IF(P253="","",(VLOOKUP(P253,NSX!$B$4:$E$63,2,FALSE)))</f>
        <v/>
      </c>
      <c r="R253" t="str">
        <f>IF(P253="","",(VLOOKUP(P253,NSX!$B$4:$E$63,3,FALSE)))</f>
        <v/>
      </c>
      <c r="S253" t="str">
        <f>IF(P253="","",(VLOOKUP(P253,NSX!$B$4:$E$63,4,FALSE)))</f>
        <v/>
      </c>
      <c r="T253" t="str">
        <f t="shared" si="27"/>
        <v/>
      </c>
    </row>
    <row r="254" spans="1:20" x14ac:dyDescent="0.25">
      <c r="A254" t="str">
        <f t="shared" si="21"/>
        <v/>
      </c>
      <c r="B254" t="str">
        <f t="shared" si="22"/>
        <v/>
      </c>
      <c r="C254" t="str">
        <f>IF(P254="","",'PSS Sheet'!AK258)</f>
        <v/>
      </c>
      <c r="D254" t="str">
        <f>IF(P254="","",'PSS Sheet'!AI258)</f>
        <v/>
      </c>
      <c r="E254" t="str">
        <f>IF(P254="","",'PSS Sheet'!AJ258)</f>
        <v/>
      </c>
      <c r="H254" t="str">
        <f t="shared" si="23"/>
        <v/>
      </c>
      <c r="I254" t="str">
        <f>IF(P254="","",'SEB Sheet'!F$12)</f>
        <v/>
      </c>
      <c r="J254" t="str">
        <f t="shared" si="24"/>
        <v/>
      </c>
      <c r="K254" s="87" t="str">
        <f>IF(P254="","",'SEB Sheet'!$F$11)</f>
        <v/>
      </c>
      <c r="L254" t="str">
        <f t="shared" si="25"/>
        <v/>
      </c>
      <c r="M254" t="str">
        <f>IF(P254="","",'SEB Sheet'!$F$10)</f>
        <v/>
      </c>
      <c r="N254" t="str">
        <f t="shared" si="26"/>
        <v/>
      </c>
      <c r="P254" t="str">
        <f>'PSS Sheet'!AL258</f>
        <v/>
      </c>
      <c r="Q254" t="str">
        <f>IF(P254="","",(VLOOKUP(P254,NSX!$B$4:$E$63,2,FALSE)))</f>
        <v/>
      </c>
      <c r="R254" t="str">
        <f>IF(P254="","",(VLOOKUP(P254,NSX!$B$4:$E$63,3,FALSE)))</f>
        <v/>
      </c>
      <c r="S254" t="str">
        <f>IF(P254="","",(VLOOKUP(P254,NSX!$B$4:$E$63,4,FALSE)))</f>
        <v/>
      </c>
      <c r="T254" t="str">
        <f t="shared" si="27"/>
        <v/>
      </c>
    </row>
    <row r="255" spans="1:20" x14ac:dyDescent="0.25">
      <c r="A255" t="str">
        <f t="shared" si="21"/>
        <v/>
      </c>
      <c r="B255" t="str">
        <f t="shared" si="22"/>
        <v/>
      </c>
      <c r="C255" t="str">
        <f>IF(P255="","",'PSS Sheet'!AK259)</f>
        <v/>
      </c>
      <c r="D255" t="str">
        <f>IF(P255="","",'PSS Sheet'!AI259)</f>
        <v/>
      </c>
      <c r="E255" t="str">
        <f>IF(P255="","",'PSS Sheet'!AJ259)</f>
        <v/>
      </c>
      <c r="H255" t="str">
        <f t="shared" si="23"/>
        <v/>
      </c>
      <c r="I255" t="str">
        <f>IF(P255="","",'SEB Sheet'!F$12)</f>
        <v/>
      </c>
      <c r="J255" t="str">
        <f t="shared" si="24"/>
        <v/>
      </c>
      <c r="K255" s="87" t="str">
        <f>IF(P255="","",'SEB Sheet'!$F$11)</f>
        <v/>
      </c>
      <c r="L255" t="str">
        <f t="shared" si="25"/>
        <v/>
      </c>
      <c r="M255" t="str">
        <f>IF(P255="","",'SEB Sheet'!$F$10)</f>
        <v/>
      </c>
      <c r="N255" t="str">
        <f t="shared" si="26"/>
        <v/>
      </c>
      <c r="P255" t="str">
        <f>'PSS Sheet'!AL259</f>
        <v/>
      </c>
      <c r="Q255" t="str">
        <f>IF(P255="","",(VLOOKUP(P255,NSX!$B$4:$E$63,2,FALSE)))</f>
        <v/>
      </c>
      <c r="R255" t="str">
        <f>IF(P255="","",(VLOOKUP(P255,NSX!$B$4:$E$63,3,FALSE)))</f>
        <v/>
      </c>
      <c r="S255" t="str">
        <f>IF(P255="","",(VLOOKUP(P255,NSX!$B$4:$E$63,4,FALSE)))</f>
        <v/>
      </c>
      <c r="T255" t="str">
        <f t="shared" si="27"/>
        <v/>
      </c>
    </row>
    <row r="256" spans="1:20" x14ac:dyDescent="0.25">
      <c r="A256" t="str">
        <f t="shared" si="21"/>
        <v/>
      </c>
      <c r="B256" t="str">
        <f t="shared" si="22"/>
        <v/>
      </c>
      <c r="C256" t="str">
        <f>IF(P256="","",'PSS Sheet'!AK260)</f>
        <v/>
      </c>
      <c r="D256" t="str">
        <f>IF(P256="","",'PSS Sheet'!AI260)</f>
        <v/>
      </c>
      <c r="E256" t="str">
        <f>IF(P256="","",'PSS Sheet'!AJ260)</f>
        <v/>
      </c>
      <c r="H256" t="str">
        <f t="shared" si="23"/>
        <v/>
      </c>
      <c r="I256" t="str">
        <f>IF(P256="","",'SEB Sheet'!F$12)</f>
        <v/>
      </c>
      <c r="J256" t="str">
        <f t="shared" si="24"/>
        <v/>
      </c>
      <c r="K256" s="87" t="str">
        <f>IF(P256="","",'SEB Sheet'!$F$11)</f>
        <v/>
      </c>
      <c r="L256" t="str">
        <f t="shared" si="25"/>
        <v/>
      </c>
      <c r="M256" t="str">
        <f>IF(P256="","",'SEB Sheet'!$F$10)</f>
        <v/>
      </c>
      <c r="N256" t="str">
        <f t="shared" si="26"/>
        <v/>
      </c>
      <c r="P256" t="str">
        <f>'PSS Sheet'!AL260</f>
        <v/>
      </c>
      <c r="Q256" t="str">
        <f>IF(P256="","",(VLOOKUP(P256,NSX!$B$4:$E$63,2,FALSE)))</f>
        <v/>
      </c>
      <c r="R256" t="str">
        <f>IF(P256="","",(VLOOKUP(P256,NSX!$B$4:$E$63,3,FALSE)))</f>
        <v/>
      </c>
      <c r="S256" t="str">
        <f>IF(P256="","",(VLOOKUP(P256,NSX!$B$4:$E$63,4,FALSE)))</f>
        <v/>
      </c>
      <c r="T256" t="str">
        <f t="shared" si="27"/>
        <v/>
      </c>
    </row>
    <row r="257" spans="1:20" x14ac:dyDescent="0.25">
      <c r="A257" t="str">
        <f t="shared" si="21"/>
        <v/>
      </c>
      <c r="B257" t="str">
        <f t="shared" si="22"/>
        <v/>
      </c>
      <c r="C257" t="str">
        <f>IF(P257="","",'PSS Sheet'!AK261)</f>
        <v/>
      </c>
      <c r="D257" t="str">
        <f>IF(P257="","",'PSS Sheet'!AI261)</f>
        <v/>
      </c>
      <c r="E257" t="str">
        <f>IF(P257="","",'PSS Sheet'!AJ261)</f>
        <v/>
      </c>
      <c r="H257" t="str">
        <f t="shared" si="23"/>
        <v/>
      </c>
      <c r="I257" t="str">
        <f>IF(P257="","",'SEB Sheet'!F$12)</f>
        <v/>
      </c>
      <c r="J257" t="str">
        <f t="shared" si="24"/>
        <v/>
      </c>
      <c r="K257" s="87" t="str">
        <f>IF(P257="","",'SEB Sheet'!$F$11)</f>
        <v/>
      </c>
      <c r="L257" t="str">
        <f t="shared" si="25"/>
        <v/>
      </c>
      <c r="M257" t="str">
        <f>IF(P257="","",'SEB Sheet'!$F$10)</f>
        <v/>
      </c>
      <c r="N257" t="str">
        <f t="shared" si="26"/>
        <v/>
      </c>
      <c r="P257" t="str">
        <f>'PSS Sheet'!AL261</f>
        <v/>
      </c>
      <c r="Q257" t="str">
        <f>IF(P257="","",(VLOOKUP(P257,NSX!$B$4:$E$63,2,FALSE)))</f>
        <v/>
      </c>
      <c r="R257" t="str">
        <f>IF(P257="","",(VLOOKUP(P257,NSX!$B$4:$E$63,3,FALSE)))</f>
        <v/>
      </c>
      <c r="S257" t="str">
        <f>IF(P257="","",(VLOOKUP(P257,NSX!$B$4:$E$63,4,FALSE)))</f>
        <v/>
      </c>
      <c r="T257" t="str">
        <f t="shared" si="27"/>
        <v/>
      </c>
    </row>
    <row r="258" spans="1:20" x14ac:dyDescent="0.25">
      <c r="A258" t="str">
        <f t="shared" si="21"/>
        <v/>
      </c>
      <c r="B258" t="str">
        <f t="shared" si="22"/>
        <v/>
      </c>
      <c r="C258" t="str">
        <f>IF(P258="","",'PSS Sheet'!AK262)</f>
        <v/>
      </c>
      <c r="D258" t="str">
        <f>IF(P258="","",'PSS Sheet'!AI262)</f>
        <v/>
      </c>
      <c r="E258" t="str">
        <f>IF(P258="","",'PSS Sheet'!AJ262)</f>
        <v/>
      </c>
      <c r="H258" t="str">
        <f t="shared" si="23"/>
        <v/>
      </c>
      <c r="I258" t="str">
        <f>IF(P258="","",'SEB Sheet'!F$12)</f>
        <v/>
      </c>
      <c r="J258" t="str">
        <f t="shared" si="24"/>
        <v/>
      </c>
      <c r="K258" s="87" t="str">
        <f>IF(P258="","",'SEB Sheet'!$F$11)</f>
        <v/>
      </c>
      <c r="L258" t="str">
        <f t="shared" si="25"/>
        <v/>
      </c>
      <c r="M258" t="str">
        <f>IF(P258="","",'SEB Sheet'!$F$10)</f>
        <v/>
      </c>
      <c r="N258" t="str">
        <f t="shared" si="26"/>
        <v/>
      </c>
      <c r="P258" t="str">
        <f>'PSS Sheet'!AL262</f>
        <v/>
      </c>
      <c r="Q258" t="str">
        <f>IF(P258="","",(VLOOKUP(P258,NSX!$B$4:$E$63,2,FALSE)))</f>
        <v/>
      </c>
      <c r="R258" t="str">
        <f>IF(P258="","",(VLOOKUP(P258,NSX!$B$4:$E$63,3,FALSE)))</f>
        <v/>
      </c>
      <c r="S258" t="str">
        <f>IF(P258="","",(VLOOKUP(P258,NSX!$B$4:$E$63,4,FALSE)))</f>
        <v/>
      </c>
      <c r="T258" t="str">
        <f t="shared" si="27"/>
        <v/>
      </c>
    </row>
    <row r="259" spans="1:20" x14ac:dyDescent="0.25">
      <c r="A259" t="str">
        <f t="shared" si="21"/>
        <v/>
      </c>
      <c r="B259" t="str">
        <f t="shared" si="22"/>
        <v/>
      </c>
      <c r="C259" t="str">
        <f>IF(P259="","",'PSS Sheet'!AK263)</f>
        <v/>
      </c>
      <c r="D259" t="str">
        <f>IF(P259="","",'PSS Sheet'!AI263)</f>
        <v/>
      </c>
      <c r="E259" t="str">
        <f>IF(P259="","",'PSS Sheet'!AJ263)</f>
        <v/>
      </c>
      <c r="H259" t="str">
        <f t="shared" si="23"/>
        <v/>
      </c>
      <c r="I259" t="str">
        <f>IF(P259="","",'SEB Sheet'!F$12)</f>
        <v/>
      </c>
      <c r="J259" t="str">
        <f t="shared" si="24"/>
        <v/>
      </c>
      <c r="K259" s="87" t="str">
        <f>IF(P259="","",'SEB Sheet'!$F$11)</f>
        <v/>
      </c>
      <c r="L259" t="str">
        <f t="shared" si="25"/>
        <v/>
      </c>
      <c r="M259" t="str">
        <f>IF(P259="","",'SEB Sheet'!$F$10)</f>
        <v/>
      </c>
      <c r="N259" t="str">
        <f t="shared" si="26"/>
        <v/>
      </c>
      <c r="P259" t="str">
        <f>'PSS Sheet'!AL263</f>
        <v/>
      </c>
      <c r="Q259" t="str">
        <f>IF(P259="","",(VLOOKUP(P259,NSX!$B$4:$E$63,2,FALSE)))</f>
        <v/>
      </c>
      <c r="R259" t="str">
        <f>IF(P259="","",(VLOOKUP(P259,NSX!$B$4:$E$63,3,FALSE)))</f>
        <v/>
      </c>
      <c r="S259" t="str">
        <f>IF(P259="","",(VLOOKUP(P259,NSX!$B$4:$E$63,4,FALSE)))</f>
        <v/>
      </c>
      <c r="T259" t="str">
        <f t="shared" si="27"/>
        <v/>
      </c>
    </row>
    <row r="260" spans="1:20" x14ac:dyDescent="0.25">
      <c r="A260" t="str">
        <f t="shared" ref="A260:A323" si="28">IF(P260="","","approved")</f>
        <v/>
      </c>
      <c r="B260" t="str">
        <f t="shared" ref="B260:B323" si="29">IF(P260="","","823")</f>
        <v/>
      </c>
      <c r="C260" t="str">
        <f>IF(P260="","",'PSS Sheet'!AK264)</f>
        <v/>
      </c>
      <c r="D260" t="str">
        <f>IF(P260="","",'PSS Sheet'!AI264)</f>
        <v/>
      </c>
      <c r="E260" t="str">
        <f>IF(P260="","",'PSS Sheet'!AJ264)</f>
        <v/>
      </c>
      <c r="H260" t="str">
        <f t="shared" ref="H260:H323" si="30">IF(P260="","","GPS")</f>
        <v/>
      </c>
      <c r="I260" t="str">
        <f>IF(P260="","",'SEB Sheet'!F$12)</f>
        <v/>
      </c>
      <c r="J260" t="str">
        <f t="shared" ref="J260:J323" si="31">IF(P260="","","5-50m")</f>
        <v/>
      </c>
      <c r="K260" s="87" t="str">
        <f>IF(P260="","",'SEB Sheet'!$F$11)</f>
        <v/>
      </c>
      <c r="L260" t="str">
        <f t="shared" ref="L260:L323" si="32">IF(P260="","","D")</f>
        <v/>
      </c>
      <c r="M260" t="str">
        <f>IF(P260="","",'SEB Sheet'!$F$10)</f>
        <v/>
      </c>
      <c r="N260" t="str">
        <f t="shared" ref="N260:N323" si="33">IF(P260="","","P")</f>
        <v/>
      </c>
      <c r="P260" t="str">
        <f>'PSS Sheet'!AL264</f>
        <v/>
      </c>
      <c r="Q260" t="str">
        <f>IF(P260="","",(VLOOKUP(P260,NSX!$B$4:$E$63,2,FALSE)))</f>
        <v/>
      </c>
      <c r="R260" t="str">
        <f>IF(P260="","",(VLOOKUP(P260,NSX!$B$4:$E$63,3,FALSE)))</f>
        <v/>
      </c>
      <c r="S260" t="str">
        <f>IF(P260="","",(VLOOKUP(P260,NSX!$B$4:$E$63,4,FALSE)))</f>
        <v/>
      </c>
      <c r="T260" t="str">
        <f t="shared" ref="T260:T323" si="34">IF(P260="","","1")</f>
        <v/>
      </c>
    </row>
    <row r="261" spans="1:20" x14ac:dyDescent="0.25">
      <c r="A261" t="str">
        <f t="shared" si="28"/>
        <v/>
      </c>
      <c r="B261" t="str">
        <f t="shared" si="29"/>
        <v/>
      </c>
      <c r="C261" t="str">
        <f>IF(P261="","",'PSS Sheet'!AK265)</f>
        <v/>
      </c>
      <c r="D261" t="str">
        <f>IF(P261="","",'PSS Sheet'!AI265)</f>
        <v/>
      </c>
      <c r="E261" t="str">
        <f>IF(P261="","",'PSS Sheet'!AJ265)</f>
        <v/>
      </c>
      <c r="H261" t="str">
        <f t="shared" si="30"/>
        <v/>
      </c>
      <c r="I261" t="str">
        <f>IF(P261="","",'SEB Sheet'!F$12)</f>
        <v/>
      </c>
      <c r="J261" t="str">
        <f t="shared" si="31"/>
        <v/>
      </c>
      <c r="K261" s="87" t="str">
        <f>IF(P261="","",'SEB Sheet'!$F$11)</f>
        <v/>
      </c>
      <c r="L261" t="str">
        <f t="shared" si="32"/>
        <v/>
      </c>
      <c r="M261" t="str">
        <f>IF(P261="","",'SEB Sheet'!$F$10)</f>
        <v/>
      </c>
      <c r="N261" t="str">
        <f t="shared" si="33"/>
        <v/>
      </c>
      <c r="P261" t="str">
        <f>'PSS Sheet'!AL265</f>
        <v/>
      </c>
      <c r="Q261" t="str">
        <f>IF(P261="","",(VLOOKUP(P261,NSX!$B$4:$E$63,2,FALSE)))</f>
        <v/>
      </c>
      <c r="R261" t="str">
        <f>IF(P261="","",(VLOOKUP(P261,NSX!$B$4:$E$63,3,FALSE)))</f>
        <v/>
      </c>
      <c r="S261" t="str">
        <f>IF(P261="","",(VLOOKUP(P261,NSX!$B$4:$E$63,4,FALSE)))</f>
        <v/>
      </c>
      <c r="T261" t="str">
        <f t="shared" si="34"/>
        <v/>
      </c>
    </row>
    <row r="262" spans="1:20" x14ac:dyDescent="0.25">
      <c r="A262" t="str">
        <f t="shared" si="28"/>
        <v/>
      </c>
      <c r="B262" t="str">
        <f t="shared" si="29"/>
        <v/>
      </c>
      <c r="C262" t="str">
        <f>IF(P262="","",'PSS Sheet'!AK266)</f>
        <v/>
      </c>
      <c r="D262" t="str">
        <f>IF(P262="","",'PSS Sheet'!AI266)</f>
        <v/>
      </c>
      <c r="E262" t="str">
        <f>IF(P262="","",'PSS Sheet'!AJ266)</f>
        <v/>
      </c>
      <c r="H262" t="str">
        <f t="shared" si="30"/>
        <v/>
      </c>
      <c r="I262" t="str">
        <f>IF(P262="","",'SEB Sheet'!F$12)</f>
        <v/>
      </c>
      <c r="J262" t="str">
        <f t="shared" si="31"/>
        <v/>
      </c>
      <c r="K262" s="87" t="str">
        <f>IF(P262="","",'SEB Sheet'!$F$11)</f>
        <v/>
      </c>
      <c r="L262" t="str">
        <f t="shared" si="32"/>
        <v/>
      </c>
      <c r="M262" t="str">
        <f>IF(P262="","",'SEB Sheet'!$F$10)</f>
        <v/>
      </c>
      <c r="N262" t="str">
        <f t="shared" si="33"/>
        <v/>
      </c>
      <c r="P262" t="str">
        <f>'PSS Sheet'!AL266</f>
        <v/>
      </c>
      <c r="Q262" t="str">
        <f>IF(P262="","",(VLOOKUP(P262,NSX!$B$4:$E$63,2,FALSE)))</f>
        <v/>
      </c>
      <c r="R262" t="str">
        <f>IF(P262="","",(VLOOKUP(P262,NSX!$B$4:$E$63,3,FALSE)))</f>
        <v/>
      </c>
      <c r="S262" t="str">
        <f>IF(P262="","",(VLOOKUP(P262,NSX!$B$4:$E$63,4,FALSE)))</f>
        <v/>
      </c>
      <c r="T262" t="str">
        <f t="shared" si="34"/>
        <v/>
      </c>
    </row>
    <row r="263" spans="1:20" x14ac:dyDescent="0.25">
      <c r="A263" t="str">
        <f t="shared" si="28"/>
        <v/>
      </c>
      <c r="B263" t="str">
        <f t="shared" si="29"/>
        <v/>
      </c>
      <c r="C263" t="str">
        <f>IF(P263="","",'PSS Sheet'!AK267)</f>
        <v/>
      </c>
      <c r="D263" t="str">
        <f>IF(P263="","",'PSS Sheet'!AI267)</f>
        <v/>
      </c>
      <c r="E263" t="str">
        <f>IF(P263="","",'PSS Sheet'!AJ267)</f>
        <v/>
      </c>
      <c r="H263" t="str">
        <f t="shared" si="30"/>
        <v/>
      </c>
      <c r="I263" t="str">
        <f>IF(P263="","",'SEB Sheet'!F$12)</f>
        <v/>
      </c>
      <c r="J263" t="str">
        <f t="shared" si="31"/>
        <v/>
      </c>
      <c r="K263" s="87" t="str">
        <f>IF(P263="","",'SEB Sheet'!$F$11)</f>
        <v/>
      </c>
      <c r="L263" t="str">
        <f t="shared" si="32"/>
        <v/>
      </c>
      <c r="M263" t="str">
        <f>IF(P263="","",'SEB Sheet'!$F$10)</f>
        <v/>
      </c>
      <c r="N263" t="str">
        <f t="shared" si="33"/>
        <v/>
      </c>
      <c r="P263" t="str">
        <f>'PSS Sheet'!AL267</f>
        <v/>
      </c>
      <c r="Q263" t="str">
        <f>IF(P263="","",(VLOOKUP(P263,NSX!$B$4:$E$63,2,FALSE)))</f>
        <v/>
      </c>
      <c r="R263" t="str">
        <f>IF(P263="","",(VLOOKUP(P263,NSX!$B$4:$E$63,3,FALSE)))</f>
        <v/>
      </c>
      <c r="S263" t="str">
        <f>IF(P263="","",(VLOOKUP(P263,NSX!$B$4:$E$63,4,FALSE)))</f>
        <v/>
      </c>
      <c r="T263" t="str">
        <f t="shared" si="34"/>
        <v/>
      </c>
    </row>
    <row r="264" spans="1:20" x14ac:dyDescent="0.25">
      <c r="A264" t="str">
        <f t="shared" si="28"/>
        <v/>
      </c>
      <c r="B264" t="str">
        <f t="shared" si="29"/>
        <v/>
      </c>
      <c r="C264" t="str">
        <f>IF(P264="","",'PSS Sheet'!AK268)</f>
        <v/>
      </c>
      <c r="D264" t="str">
        <f>IF(P264="","",'PSS Sheet'!AI268)</f>
        <v/>
      </c>
      <c r="E264" t="str">
        <f>IF(P264="","",'PSS Sheet'!AJ268)</f>
        <v/>
      </c>
      <c r="H264" t="str">
        <f t="shared" si="30"/>
        <v/>
      </c>
      <c r="I264" t="str">
        <f>IF(P264="","",'SEB Sheet'!F$12)</f>
        <v/>
      </c>
      <c r="J264" t="str">
        <f t="shared" si="31"/>
        <v/>
      </c>
      <c r="K264" s="87" t="str">
        <f>IF(P264="","",'SEB Sheet'!$F$11)</f>
        <v/>
      </c>
      <c r="L264" t="str">
        <f t="shared" si="32"/>
        <v/>
      </c>
      <c r="M264" t="str">
        <f>IF(P264="","",'SEB Sheet'!$F$10)</f>
        <v/>
      </c>
      <c r="N264" t="str">
        <f t="shared" si="33"/>
        <v/>
      </c>
      <c r="P264" t="str">
        <f>'PSS Sheet'!AL268</f>
        <v/>
      </c>
      <c r="Q264" t="str">
        <f>IF(P264="","",(VLOOKUP(P264,NSX!$B$4:$E$63,2,FALSE)))</f>
        <v/>
      </c>
      <c r="R264" t="str">
        <f>IF(P264="","",(VLOOKUP(P264,NSX!$B$4:$E$63,3,FALSE)))</f>
        <v/>
      </c>
      <c r="S264" t="str">
        <f>IF(P264="","",(VLOOKUP(P264,NSX!$B$4:$E$63,4,FALSE)))</f>
        <v/>
      </c>
      <c r="T264" t="str">
        <f t="shared" si="34"/>
        <v/>
      </c>
    </row>
    <row r="265" spans="1:20" x14ac:dyDescent="0.25">
      <c r="A265" t="str">
        <f t="shared" si="28"/>
        <v/>
      </c>
      <c r="B265" t="str">
        <f t="shared" si="29"/>
        <v/>
      </c>
      <c r="C265" t="str">
        <f>IF(P265="","",'PSS Sheet'!AK269)</f>
        <v/>
      </c>
      <c r="D265" t="str">
        <f>IF(P265="","",'PSS Sheet'!AI269)</f>
        <v/>
      </c>
      <c r="E265" t="str">
        <f>IF(P265="","",'PSS Sheet'!AJ269)</f>
        <v/>
      </c>
      <c r="H265" t="str">
        <f t="shared" si="30"/>
        <v/>
      </c>
      <c r="I265" t="str">
        <f>IF(P265="","",'SEB Sheet'!F$12)</f>
        <v/>
      </c>
      <c r="J265" t="str">
        <f t="shared" si="31"/>
        <v/>
      </c>
      <c r="K265" s="87" t="str">
        <f>IF(P265="","",'SEB Sheet'!$F$11)</f>
        <v/>
      </c>
      <c r="L265" t="str">
        <f t="shared" si="32"/>
        <v/>
      </c>
      <c r="M265" t="str">
        <f>IF(P265="","",'SEB Sheet'!$F$10)</f>
        <v/>
      </c>
      <c r="N265" t="str">
        <f t="shared" si="33"/>
        <v/>
      </c>
      <c r="P265" t="str">
        <f>'PSS Sheet'!AL269</f>
        <v/>
      </c>
      <c r="Q265" t="str">
        <f>IF(P265="","",(VLOOKUP(P265,NSX!$B$4:$E$63,2,FALSE)))</f>
        <v/>
      </c>
      <c r="R265" t="str">
        <f>IF(P265="","",(VLOOKUP(P265,NSX!$B$4:$E$63,3,FALSE)))</f>
        <v/>
      </c>
      <c r="S265" t="str">
        <f>IF(P265="","",(VLOOKUP(P265,NSX!$B$4:$E$63,4,FALSE)))</f>
        <v/>
      </c>
      <c r="T265" t="str">
        <f t="shared" si="34"/>
        <v/>
      </c>
    </row>
    <row r="266" spans="1:20" x14ac:dyDescent="0.25">
      <c r="A266" t="str">
        <f t="shared" si="28"/>
        <v/>
      </c>
      <c r="B266" t="str">
        <f t="shared" si="29"/>
        <v/>
      </c>
      <c r="C266" t="str">
        <f>IF(P266="","",'PSS Sheet'!AK270)</f>
        <v/>
      </c>
      <c r="D266" t="str">
        <f>IF(P266="","",'PSS Sheet'!AI270)</f>
        <v/>
      </c>
      <c r="E266" t="str">
        <f>IF(P266="","",'PSS Sheet'!AJ270)</f>
        <v/>
      </c>
      <c r="H266" t="str">
        <f t="shared" si="30"/>
        <v/>
      </c>
      <c r="I266" t="str">
        <f>IF(P266="","",'SEB Sheet'!F$12)</f>
        <v/>
      </c>
      <c r="J266" t="str">
        <f t="shared" si="31"/>
        <v/>
      </c>
      <c r="K266" s="87" t="str">
        <f>IF(P266="","",'SEB Sheet'!$F$11)</f>
        <v/>
      </c>
      <c r="L266" t="str">
        <f t="shared" si="32"/>
        <v/>
      </c>
      <c r="M266" t="str">
        <f>IF(P266="","",'SEB Sheet'!$F$10)</f>
        <v/>
      </c>
      <c r="N266" t="str">
        <f t="shared" si="33"/>
        <v/>
      </c>
      <c r="P266" t="str">
        <f>'PSS Sheet'!AL270</f>
        <v/>
      </c>
      <c r="Q266" t="str">
        <f>IF(P266="","",(VLOOKUP(P266,NSX!$B$4:$E$63,2,FALSE)))</f>
        <v/>
      </c>
      <c r="R266" t="str">
        <f>IF(P266="","",(VLOOKUP(P266,NSX!$B$4:$E$63,3,FALSE)))</f>
        <v/>
      </c>
      <c r="S266" t="str">
        <f>IF(P266="","",(VLOOKUP(P266,NSX!$B$4:$E$63,4,FALSE)))</f>
        <v/>
      </c>
      <c r="T266" t="str">
        <f t="shared" si="34"/>
        <v/>
      </c>
    </row>
    <row r="267" spans="1:20" x14ac:dyDescent="0.25">
      <c r="A267" t="str">
        <f t="shared" si="28"/>
        <v/>
      </c>
      <c r="B267" t="str">
        <f t="shared" si="29"/>
        <v/>
      </c>
      <c r="C267" t="str">
        <f>IF(P267="","",'PSS Sheet'!AK271)</f>
        <v/>
      </c>
      <c r="D267" t="str">
        <f>IF(P267="","",'PSS Sheet'!AI271)</f>
        <v/>
      </c>
      <c r="E267" t="str">
        <f>IF(P267="","",'PSS Sheet'!AJ271)</f>
        <v/>
      </c>
      <c r="H267" t="str">
        <f t="shared" si="30"/>
        <v/>
      </c>
      <c r="I267" t="str">
        <f>IF(P267="","",'SEB Sheet'!F$12)</f>
        <v/>
      </c>
      <c r="J267" t="str">
        <f t="shared" si="31"/>
        <v/>
      </c>
      <c r="K267" s="87" t="str">
        <f>IF(P267="","",'SEB Sheet'!$F$11)</f>
        <v/>
      </c>
      <c r="L267" t="str">
        <f t="shared" si="32"/>
        <v/>
      </c>
      <c r="M267" t="str">
        <f>IF(P267="","",'SEB Sheet'!$F$10)</f>
        <v/>
      </c>
      <c r="N267" t="str">
        <f t="shared" si="33"/>
        <v/>
      </c>
      <c r="P267" t="str">
        <f>'PSS Sheet'!AL271</f>
        <v/>
      </c>
      <c r="Q267" t="str">
        <f>IF(P267="","",(VLOOKUP(P267,NSX!$B$4:$E$63,2,FALSE)))</f>
        <v/>
      </c>
      <c r="R267" t="str">
        <f>IF(P267="","",(VLOOKUP(P267,NSX!$B$4:$E$63,3,FALSE)))</f>
        <v/>
      </c>
      <c r="S267" t="str">
        <f>IF(P267="","",(VLOOKUP(P267,NSX!$B$4:$E$63,4,FALSE)))</f>
        <v/>
      </c>
      <c r="T267" t="str">
        <f t="shared" si="34"/>
        <v/>
      </c>
    </row>
    <row r="268" spans="1:20" x14ac:dyDescent="0.25">
      <c r="A268" t="str">
        <f t="shared" si="28"/>
        <v/>
      </c>
      <c r="B268" t="str">
        <f t="shared" si="29"/>
        <v/>
      </c>
      <c r="C268" t="str">
        <f>IF(P268="","",'PSS Sheet'!AK272)</f>
        <v/>
      </c>
      <c r="D268" t="str">
        <f>IF(P268="","",'PSS Sheet'!AI272)</f>
        <v/>
      </c>
      <c r="E268" t="str">
        <f>IF(P268="","",'PSS Sheet'!AJ272)</f>
        <v/>
      </c>
      <c r="H268" t="str">
        <f t="shared" si="30"/>
        <v/>
      </c>
      <c r="I268" t="str">
        <f>IF(P268="","",'SEB Sheet'!F$12)</f>
        <v/>
      </c>
      <c r="J268" t="str">
        <f t="shared" si="31"/>
        <v/>
      </c>
      <c r="K268" s="87" t="str">
        <f>IF(P268="","",'SEB Sheet'!$F$11)</f>
        <v/>
      </c>
      <c r="L268" t="str">
        <f t="shared" si="32"/>
        <v/>
      </c>
      <c r="M268" t="str">
        <f>IF(P268="","",'SEB Sheet'!$F$10)</f>
        <v/>
      </c>
      <c r="N268" t="str">
        <f t="shared" si="33"/>
        <v/>
      </c>
      <c r="P268" t="str">
        <f>'PSS Sheet'!AL272</f>
        <v/>
      </c>
      <c r="Q268" t="str">
        <f>IF(P268="","",(VLOOKUP(P268,NSX!$B$4:$E$63,2,FALSE)))</f>
        <v/>
      </c>
      <c r="R268" t="str">
        <f>IF(P268="","",(VLOOKUP(P268,NSX!$B$4:$E$63,3,FALSE)))</f>
        <v/>
      </c>
      <c r="S268" t="str">
        <f>IF(P268="","",(VLOOKUP(P268,NSX!$B$4:$E$63,4,FALSE)))</f>
        <v/>
      </c>
      <c r="T268" t="str">
        <f t="shared" si="34"/>
        <v/>
      </c>
    </row>
    <row r="269" spans="1:20" x14ac:dyDescent="0.25">
      <c r="A269" t="str">
        <f t="shared" si="28"/>
        <v/>
      </c>
      <c r="B269" t="str">
        <f t="shared" si="29"/>
        <v/>
      </c>
      <c r="C269" t="str">
        <f>IF(P269="","",'PSS Sheet'!AK273)</f>
        <v/>
      </c>
      <c r="D269" t="str">
        <f>IF(P269="","",'PSS Sheet'!AI273)</f>
        <v/>
      </c>
      <c r="E269" t="str">
        <f>IF(P269="","",'PSS Sheet'!AJ273)</f>
        <v/>
      </c>
      <c r="H269" t="str">
        <f t="shared" si="30"/>
        <v/>
      </c>
      <c r="I269" t="str">
        <f>IF(P269="","",'SEB Sheet'!F$12)</f>
        <v/>
      </c>
      <c r="J269" t="str">
        <f t="shared" si="31"/>
        <v/>
      </c>
      <c r="K269" s="87" t="str">
        <f>IF(P269="","",'SEB Sheet'!$F$11)</f>
        <v/>
      </c>
      <c r="L269" t="str">
        <f t="shared" si="32"/>
        <v/>
      </c>
      <c r="M269" t="str">
        <f>IF(P269="","",'SEB Sheet'!$F$10)</f>
        <v/>
      </c>
      <c r="N269" t="str">
        <f t="shared" si="33"/>
        <v/>
      </c>
      <c r="P269" t="str">
        <f>'PSS Sheet'!AL273</f>
        <v/>
      </c>
      <c r="Q269" t="str">
        <f>IF(P269="","",(VLOOKUP(P269,NSX!$B$4:$E$63,2,FALSE)))</f>
        <v/>
      </c>
      <c r="R269" t="str">
        <f>IF(P269="","",(VLOOKUP(P269,NSX!$B$4:$E$63,3,FALSE)))</f>
        <v/>
      </c>
      <c r="S269" t="str">
        <f>IF(P269="","",(VLOOKUP(P269,NSX!$B$4:$E$63,4,FALSE)))</f>
        <v/>
      </c>
      <c r="T269" t="str">
        <f t="shared" si="34"/>
        <v/>
      </c>
    </row>
    <row r="270" spans="1:20" x14ac:dyDescent="0.25">
      <c r="A270" t="str">
        <f t="shared" si="28"/>
        <v/>
      </c>
      <c r="B270" t="str">
        <f t="shared" si="29"/>
        <v/>
      </c>
      <c r="C270" t="str">
        <f>IF(P270="","",'PSS Sheet'!AK274)</f>
        <v/>
      </c>
      <c r="D270" t="str">
        <f>IF(P270="","",'PSS Sheet'!AI274)</f>
        <v/>
      </c>
      <c r="E270" t="str">
        <f>IF(P270="","",'PSS Sheet'!AJ274)</f>
        <v/>
      </c>
      <c r="H270" t="str">
        <f t="shared" si="30"/>
        <v/>
      </c>
      <c r="I270" t="str">
        <f>IF(P270="","",'SEB Sheet'!F$12)</f>
        <v/>
      </c>
      <c r="J270" t="str">
        <f t="shared" si="31"/>
        <v/>
      </c>
      <c r="K270" s="87" t="str">
        <f>IF(P270="","",'SEB Sheet'!$F$11)</f>
        <v/>
      </c>
      <c r="L270" t="str">
        <f t="shared" si="32"/>
        <v/>
      </c>
      <c r="M270" t="str">
        <f>IF(P270="","",'SEB Sheet'!$F$10)</f>
        <v/>
      </c>
      <c r="N270" t="str">
        <f t="shared" si="33"/>
        <v/>
      </c>
      <c r="P270" t="str">
        <f>'PSS Sheet'!AL274</f>
        <v/>
      </c>
      <c r="Q270" t="str">
        <f>IF(P270="","",(VLOOKUP(P270,NSX!$B$4:$E$63,2,FALSE)))</f>
        <v/>
      </c>
      <c r="R270" t="str">
        <f>IF(P270="","",(VLOOKUP(P270,NSX!$B$4:$E$63,3,FALSE)))</f>
        <v/>
      </c>
      <c r="S270" t="str">
        <f>IF(P270="","",(VLOOKUP(P270,NSX!$B$4:$E$63,4,FALSE)))</f>
        <v/>
      </c>
      <c r="T270" t="str">
        <f t="shared" si="34"/>
        <v/>
      </c>
    </row>
    <row r="271" spans="1:20" x14ac:dyDescent="0.25">
      <c r="A271" t="str">
        <f t="shared" si="28"/>
        <v/>
      </c>
      <c r="B271" t="str">
        <f t="shared" si="29"/>
        <v/>
      </c>
      <c r="C271" t="str">
        <f>IF(P271="","",'PSS Sheet'!AK275)</f>
        <v/>
      </c>
      <c r="D271" t="str">
        <f>IF(P271="","",'PSS Sheet'!AI275)</f>
        <v/>
      </c>
      <c r="E271" t="str">
        <f>IF(P271="","",'PSS Sheet'!AJ275)</f>
        <v/>
      </c>
      <c r="H271" t="str">
        <f t="shared" si="30"/>
        <v/>
      </c>
      <c r="I271" t="str">
        <f>IF(P271="","",'SEB Sheet'!F$12)</f>
        <v/>
      </c>
      <c r="J271" t="str">
        <f t="shared" si="31"/>
        <v/>
      </c>
      <c r="K271" s="87" t="str">
        <f>IF(P271="","",'SEB Sheet'!$F$11)</f>
        <v/>
      </c>
      <c r="L271" t="str">
        <f t="shared" si="32"/>
        <v/>
      </c>
      <c r="M271" t="str">
        <f>IF(P271="","",'SEB Sheet'!$F$10)</f>
        <v/>
      </c>
      <c r="N271" t="str">
        <f t="shared" si="33"/>
        <v/>
      </c>
      <c r="P271" t="str">
        <f>'PSS Sheet'!AL275</f>
        <v/>
      </c>
      <c r="Q271" t="str">
        <f>IF(P271="","",(VLOOKUP(P271,NSX!$B$4:$E$63,2,FALSE)))</f>
        <v/>
      </c>
      <c r="R271" t="str">
        <f>IF(P271="","",(VLOOKUP(P271,NSX!$B$4:$E$63,3,FALSE)))</f>
        <v/>
      </c>
      <c r="S271" t="str">
        <f>IF(P271="","",(VLOOKUP(P271,NSX!$B$4:$E$63,4,FALSE)))</f>
        <v/>
      </c>
      <c r="T271" t="str">
        <f t="shared" si="34"/>
        <v/>
      </c>
    </row>
    <row r="272" spans="1:20" x14ac:dyDescent="0.25">
      <c r="A272" t="str">
        <f t="shared" si="28"/>
        <v/>
      </c>
      <c r="B272" t="str">
        <f t="shared" si="29"/>
        <v/>
      </c>
      <c r="C272" t="str">
        <f>IF(P272="","",'PSS Sheet'!AK276)</f>
        <v/>
      </c>
      <c r="D272" t="str">
        <f>IF(P272="","",'PSS Sheet'!AI276)</f>
        <v/>
      </c>
      <c r="E272" t="str">
        <f>IF(P272="","",'PSS Sheet'!AJ276)</f>
        <v/>
      </c>
      <c r="H272" t="str">
        <f t="shared" si="30"/>
        <v/>
      </c>
      <c r="I272" t="str">
        <f>IF(P272="","",'SEB Sheet'!F$12)</f>
        <v/>
      </c>
      <c r="J272" t="str">
        <f t="shared" si="31"/>
        <v/>
      </c>
      <c r="K272" s="87" t="str">
        <f>IF(P272="","",'SEB Sheet'!$F$11)</f>
        <v/>
      </c>
      <c r="L272" t="str">
        <f t="shared" si="32"/>
        <v/>
      </c>
      <c r="M272" t="str">
        <f>IF(P272="","",'SEB Sheet'!$F$10)</f>
        <v/>
      </c>
      <c r="N272" t="str">
        <f t="shared" si="33"/>
        <v/>
      </c>
      <c r="P272" t="str">
        <f>'PSS Sheet'!AL276</f>
        <v/>
      </c>
      <c r="Q272" t="str">
        <f>IF(P272="","",(VLOOKUP(P272,NSX!$B$4:$E$63,2,FALSE)))</f>
        <v/>
      </c>
      <c r="R272" t="str">
        <f>IF(P272="","",(VLOOKUP(P272,NSX!$B$4:$E$63,3,FALSE)))</f>
        <v/>
      </c>
      <c r="S272" t="str">
        <f>IF(P272="","",(VLOOKUP(P272,NSX!$B$4:$E$63,4,FALSE)))</f>
        <v/>
      </c>
      <c r="T272" t="str">
        <f t="shared" si="34"/>
        <v/>
      </c>
    </row>
    <row r="273" spans="1:20" x14ac:dyDescent="0.25">
      <c r="A273" t="str">
        <f t="shared" si="28"/>
        <v/>
      </c>
      <c r="B273" t="str">
        <f t="shared" si="29"/>
        <v/>
      </c>
      <c r="C273" t="str">
        <f>IF(P273="","",'PSS Sheet'!AK277)</f>
        <v/>
      </c>
      <c r="D273" t="str">
        <f>IF(P273="","",'PSS Sheet'!AI277)</f>
        <v/>
      </c>
      <c r="E273" t="str">
        <f>IF(P273="","",'PSS Sheet'!AJ277)</f>
        <v/>
      </c>
      <c r="H273" t="str">
        <f t="shared" si="30"/>
        <v/>
      </c>
      <c r="I273" t="str">
        <f>IF(P273="","",'SEB Sheet'!F$12)</f>
        <v/>
      </c>
      <c r="J273" t="str">
        <f t="shared" si="31"/>
        <v/>
      </c>
      <c r="K273" s="87" t="str">
        <f>IF(P273="","",'SEB Sheet'!$F$11)</f>
        <v/>
      </c>
      <c r="L273" t="str">
        <f t="shared" si="32"/>
        <v/>
      </c>
      <c r="M273" t="str">
        <f>IF(P273="","",'SEB Sheet'!$F$10)</f>
        <v/>
      </c>
      <c r="N273" t="str">
        <f t="shared" si="33"/>
        <v/>
      </c>
      <c r="P273" t="str">
        <f>'PSS Sheet'!AL277</f>
        <v/>
      </c>
      <c r="Q273" t="str">
        <f>IF(P273="","",(VLOOKUP(P273,NSX!$B$4:$E$63,2,FALSE)))</f>
        <v/>
      </c>
      <c r="R273" t="str">
        <f>IF(P273="","",(VLOOKUP(P273,NSX!$B$4:$E$63,3,FALSE)))</f>
        <v/>
      </c>
      <c r="S273" t="str">
        <f>IF(P273="","",(VLOOKUP(P273,NSX!$B$4:$E$63,4,FALSE)))</f>
        <v/>
      </c>
      <c r="T273" t="str">
        <f t="shared" si="34"/>
        <v/>
      </c>
    </row>
    <row r="274" spans="1:20" x14ac:dyDescent="0.25">
      <c r="A274" t="str">
        <f t="shared" si="28"/>
        <v/>
      </c>
      <c r="B274" t="str">
        <f t="shared" si="29"/>
        <v/>
      </c>
      <c r="C274" t="str">
        <f>IF(P274="","",'PSS Sheet'!AK278)</f>
        <v/>
      </c>
      <c r="D274" t="str">
        <f>IF(P274="","",'PSS Sheet'!AI278)</f>
        <v/>
      </c>
      <c r="E274" t="str">
        <f>IF(P274="","",'PSS Sheet'!AJ278)</f>
        <v/>
      </c>
      <c r="H274" t="str">
        <f t="shared" si="30"/>
        <v/>
      </c>
      <c r="I274" t="str">
        <f>IF(P274="","",'SEB Sheet'!F$12)</f>
        <v/>
      </c>
      <c r="J274" t="str">
        <f t="shared" si="31"/>
        <v/>
      </c>
      <c r="K274" s="87" t="str">
        <f>IF(P274="","",'SEB Sheet'!$F$11)</f>
        <v/>
      </c>
      <c r="L274" t="str">
        <f t="shared" si="32"/>
        <v/>
      </c>
      <c r="M274" t="str">
        <f>IF(P274="","",'SEB Sheet'!$F$10)</f>
        <v/>
      </c>
      <c r="N274" t="str">
        <f t="shared" si="33"/>
        <v/>
      </c>
      <c r="P274" t="str">
        <f>'PSS Sheet'!AL278</f>
        <v/>
      </c>
      <c r="Q274" t="str">
        <f>IF(P274="","",(VLOOKUP(P274,NSX!$B$4:$E$63,2,FALSE)))</f>
        <v/>
      </c>
      <c r="R274" t="str">
        <f>IF(P274="","",(VLOOKUP(P274,NSX!$B$4:$E$63,3,FALSE)))</f>
        <v/>
      </c>
      <c r="S274" t="str">
        <f>IF(P274="","",(VLOOKUP(P274,NSX!$B$4:$E$63,4,FALSE)))</f>
        <v/>
      </c>
      <c r="T274" t="str">
        <f t="shared" si="34"/>
        <v/>
      </c>
    </row>
    <row r="275" spans="1:20" x14ac:dyDescent="0.25">
      <c r="A275" t="str">
        <f t="shared" si="28"/>
        <v/>
      </c>
      <c r="B275" t="str">
        <f t="shared" si="29"/>
        <v/>
      </c>
      <c r="C275" t="str">
        <f>IF(P275="","",'PSS Sheet'!AK279)</f>
        <v/>
      </c>
      <c r="D275" t="str">
        <f>IF(P275="","",'PSS Sheet'!AI279)</f>
        <v/>
      </c>
      <c r="E275" t="str">
        <f>IF(P275="","",'PSS Sheet'!AJ279)</f>
        <v/>
      </c>
      <c r="H275" t="str">
        <f t="shared" si="30"/>
        <v/>
      </c>
      <c r="I275" t="str">
        <f>IF(P275="","",'SEB Sheet'!F$12)</f>
        <v/>
      </c>
      <c r="J275" t="str">
        <f t="shared" si="31"/>
        <v/>
      </c>
      <c r="K275" s="87" t="str">
        <f>IF(P275="","",'SEB Sheet'!$F$11)</f>
        <v/>
      </c>
      <c r="L275" t="str">
        <f t="shared" si="32"/>
        <v/>
      </c>
      <c r="M275" t="str">
        <f>IF(P275="","",'SEB Sheet'!$F$10)</f>
        <v/>
      </c>
      <c r="N275" t="str">
        <f t="shared" si="33"/>
        <v/>
      </c>
      <c r="P275" t="str">
        <f>'PSS Sheet'!AL279</f>
        <v/>
      </c>
      <c r="Q275" t="str">
        <f>IF(P275="","",(VLOOKUP(P275,NSX!$B$4:$E$63,2,FALSE)))</f>
        <v/>
      </c>
      <c r="R275" t="str">
        <f>IF(P275="","",(VLOOKUP(P275,NSX!$B$4:$E$63,3,FALSE)))</f>
        <v/>
      </c>
      <c r="S275" t="str">
        <f>IF(P275="","",(VLOOKUP(P275,NSX!$B$4:$E$63,4,FALSE)))</f>
        <v/>
      </c>
      <c r="T275" t="str">
        <f t="shared" si="34"/>
        <v/>
      </c>
    </row>
    <row r="276" spans="1:20" x14ac:dyDescent="0.25">
      <c r="A276" t="str">
        <f t="shared" si="28"/>
        <v/>
      </c>
      <c r="B276" t="str">
        <f t="shared" si="29"/>
        <v/>
      </c>
      <c r="C276" t="str">
        <f>IF(P276="","",'PSS Sheet'!AK280)</f>
        <v/>
      </c>
      <c r="D276" t="str">
        <f>IF(P276="","",'PSS Sheet'!AI280)</f>
        <v/>
      </c>
      <c r="E276" t="str">
        <f>IF(P276="","",'PSS Sheet'!AJ280)</f>
        <v/>
      </c>
      <c r="H276" t="str">
        <f t="shared" si="30"/>
        <v/>
      </c>
      <c r="I276" t="str">
        <f>IF(P276="","",'SEB Sheet'!F$12)</f>
        <v/>
      </c>
      <c r="J276" t="str">
        <f t="shared" si="31"/>
        <v/>
      </c>
      <c r="K276" s="87" t="str">
        <f>IF(P276="","",'SEB Sheet'!$F$11)</f>
        <v/>
      </c>
      <c r="L276" t="str">
        <f t="shared" si="32"/>
        <v/>
      </c>
      <c r="M276" t="str">
        <f>IF(P276="","",'SEB Sheet'!$F$10)</f>
        <v/>
      </c>
      <c r="N276" t="str">
        <f t="shared" si="33"/>
        <v/>
      </c>
      <c r="P276" t="str">
        <f>'PSS Sheet'!AL280</f>
        <v/>
      </c>
      <c r="Q276" t="str">
        <f>IF(P276="","",(VLOOKUP(P276,NSX!$B$4:$E$63,2,FALSE)))</f>
        <v/>
      </c>
      <c r="R276" t="str">
        <f>IF(P276="","",(VLOOKUP(P276,NSX!$B$4:$E$63,3,FALSE)))</f>
        <v/>
      </c>
      <c r="S276" t="str">
        <f>IF(P276="","",(VLOOKUP(P276,NSX!$B$4:$E$63,4,FALSE)))</f>
        <v/>
      </c>
      <c r="T276" t="str">
        <f t="shared" si="34"/>
        <v/>
      </c>
    </row>
    <row r="277" spans="1:20" x14ac:dyDescent="0.25">
      <c r="A277" t="str">
        <f t="shared" si="28"/>
        <v/>
      </c>
      <c r="B277" t="str">
        <f t="shared" si="29"/>
        <v/>
      </c>
      <c r="C277" t="str">
        <f>IF(P277="","",'PSS Sheet'!AK281)</f>
        <v/>
      </c>
      <c r="D277" t="str">
        <f>IF(P277="","",'PSS Sheet'!AI281)</f>
        <v/>
      </c>
      <c r="E277" t="str">
        <f>IF(P277="","",'PSS Sheet'!AJ281)</f>
        <v/>
      </c>
      <c r="H277" t="str">
        <f t="shared" si="30"/>
        <v/>
      </c>
      <c r="I277" t="str">
        <f>IF(P277="","",'SEB Sheet'!F$12)</f>
        <v/>
      </c>
      <c r="J277" t="str">
        <f t="shared" si="31"/>
        <v/>
      </c>
      <c r="K277" s="87" t="str">
        <f>IF(P277="","",'SEB Sheet'!$F$11)</f>
        <v/>
      </c>
      <c r="L277" t="str">
        <f t="shared" si="32"/>
        <v/>
      </c>
      <c r="M277" t="str">
        <f>IF(P277="","",'SEB Sheet'!$F$10)</f>
        <v/>
      </c>
      <c r="N277" t="str">
        <f t="shared" si="33"/>
        <v/>
      </c>
      <c r="P277" t="str">
        <f>'PSS Sheet'!AL281</f>
        <v/>
      </c>
      <c r="Q277" t="str">
        <f>IF(P277="","",(VLOOKUP(P277,NSX!$B$4:$E$63,2,FALSE)))</f>
        <v/>
      </c>
      <c r="R277" t="str">
        <f>IF(P277="","",(VLOOKUP(P277,NSX!$B$4:$E$63,3,FALSE)))</f>
        <v/>
      </c>
      <c r="S277" t="str">
        <f>IF(P277="","",(VLOOKUP(P277,NSX!$B$4:$E$63,4,FALSE)))</f>
        <v/>
      </c>
      <c r="T277" t="str">
        <f t="shared" si="34"/>
        <v/>
      </c>
    </row>
    <row r="278" spans="1:20" x14ac:dyDescent="0.25">
      <c r="A278" t="str">
        <f t="shared" si="28"/>
        <v/>
      </c>
      <c r="B278" t="str">
        <f t="shared" si="29"/>
        <v/>
      </c>
      <c r="C278" t="str">
        <f>IF(P278="","",'PSS Sheet'!AK282)</f>
        <v/>
      </c>
      <c r="D278" t="str">
        <f>IF(P278="","",'PSS Sheet'!AI282)</f>
        <v/>
      </c>
      <c r="E278" t="str">
        <f>IF(P278="","",'PSS Sheet'!AJ282)</f>
        <v/>
      </c>
      <c r="H278" t="str">
        <f t="shared" si="30"/>
        <v/>
      </c>
      <c r="I278" t="str">
        <f>IF(P278="","",'SEB Sheet'!F$12)</f>
        <v/>
      </c>
      <c r="J278" t="str">
        <f t="shared" si="31"/>
        <v/>
      </c>
      <c r="K278" s="87" t="str">
        <f>IF(P278="","",'SEB Sheet'!$F$11)</f>
        <v/>
      </c>
      <c r="L278" t="str">
        <f t="shared" si="32"/>
        <v/>
      </c>
      <c r="M278" t="str">
        <f>IF(P278="","",'SEB Sheet'!$F$10)</f>
        <v/>
      </c>
      <c r="N278" t="str">
        <f t="shared" si="33"/>
        <v/>
      </c>
      <c r="P278" t="str">
        <f>'PSS Sheet'!AL282</f>
        <v/>
      </c>
      <c r="Q278" t="str">
        <f>IF(P278="","",(VLOOKUP(P278,NSX!$B$4:$E$63,2,FALSE)))</f>
        <v/>
      </c>
      <c r="R278" t="str">
        <f>IF(P278="","",(VLOOKUP(P278,NSX!$B$4:$E$63,3,FALSE)))</f>
        <v/>
      </c>
      <c r="S278" t="str">
        <f>IF(P278="","",(VLOOKUP(P278,NSX!$B$4:$E$63,4,FALSE)))</f>
        <v/>
      </c>
      <c r="T278" t="str">
        <f t="shared" si="34"/>
        <v/>
      </c>
    </row>
    <row r="279" spans="1:20" x14ac:dyDescent="0.25">
      <c r="A279" t="str">
        <f t="shared" si="28"/>
        <v/>
      </c>
      <c r="B279" t="str">
        <f t="shared" si="29"/>
        <v/>
      </c>
      <c r="C279" t="str">
        <f>IF(P279="","",'PSS Sheet'!AK283)</f>
        <v/>
      </c>
      <c r="D279" t="str">
        <f>IF(P279="","",'PSS Sheet'!AI283)</f>
        <v/>
      </c>
      <c r="E279" t="str">
        <f>IF(P279="","",'PSS Sheet'!AJ283)</f>
        <v/>
      </c>
      <c r="H279" t="str">
        <f t="shared" si="30"/>
        <v/>
      </c>
      <c r="I279" t="str">
        <f>IF(P279="","",'SEB Sheet'!F$12)</f>
        <v/>
      </c>
      <c r="J279" t="str">
        <f t="shared" si="31"/>
        <v/>
      </c>
      <c r="K279" s="87" t="str">
        <f>IF(P279="","",'SEB Sheet'!$F$11)</f>
        <v/>
      </c>
      <c r="L279" t="str">
        <f t="shared" si="32"/>
        <v/>
      </c>
      <c r="M279" t="str">
        <f>IF(P279="","",'SEB Sheet'!$F$10)</f>
        <v/>
      </c>
      <c r="N279" t="str">
        <f t="shared" si="33"/>
        <v/>
      </c>
      <c r="P279" t="str">
        <f>'PSS Sheet'!AL283</f>
        <v/>
      </c>
      <c r="Q279" t="str">
        <f>IF(P279="","",(VLOOKUP(P279,NSX!$B$4:$E$63,2,FALSE)))</f>
        <v/>
      </c>
      <c r="R279" t="str">
        <f>IF(P279="","",(VLOOKUP(P279,NSX!$B$4:$E$63,3,FALSE)))</f>
        <v/>
      </c>
      <c r="S279" t="str">
        <f>IF(P279="","",(VLOOKUP(P279,NSX!$B$4:$E$63,4,FALSE)))</f>
        <v/>
      </c>
      <c r="T279" t="str">
        <f t="shared" si="34"/>
        <v/>
      </c>
    </row>
    <row r="280" spans="1:20" x14ac:dyDescent="0.25">
      <c r="A280" t="str">
        <f t="shared" si="28"/>
        <v/>
      </c>
      <c r="B280" t="str">
        <f t="shared" si="29"/>
        <v/>
      </c>
      <c r="C280" t="str">
        <f>IF(P280="","",'PSS Sheet'!AK284)</f>
        <v/>
      </c>
      <c r="D280" t="str">
        <f>IF(P280="","",'PSS Sheet'!AI284)</f>
        <v/>
      </c>
      <c r="E280" t="str">
        <f>IF(P280="","",'PSS Sheet'!AJ284)</f>
        <v/>
      </c>
      <c r="H280" t="str">
        <f t="shared" si="30"/>
        <v/>
      </c>
      <c r="I280" t="str">
        <f>IF(P280="","",'SEB Sheet'!F$12)</f>
        <v/>
      </c>
      <c r="J280" t="str">
        <f t="shared" si="31"/>
        <v/>
      </c>
      <c r="K280" s="87" t="str">
        <f>IF(P280="","",'SEB Sheet'!$F$11)</f>
        <v/>
      </c>
      <c r="L280" t="str">
        <f t="shared" si="32"/>
        <v/>
      </c>
      <c r="M280" t="str">
        <f>IF(P280="","",'SEB Sheet'!$F$10)</f>
        <v/>
      </c>
      <c r="N280" t="str">
        <f t="shared" si="33"/>
        <v/>
      </c>
      <c r="P280" t="str">
        <f>'PSS Sheet'!AL284</f>
        <v/>
      </c>
      <c r="Q280" t="str">
        <f>IF(P280="","",(VLOOKUP(P280,NSX!$B$4:$E$63,2,FALSE)))</f>
        <v/>
      </c>
      <c r="R280" t="str">
        <f>IF(P280="","",(VLOOKUP(P280,NSX!$B$4:$E$63,3,FALSE)))</f>
        <v/>
      </c>
      <c r="S280" t="str">
        <f>IF(P280="","",(VLOOKUP(P280,NSX!$B$4:$E$63,4,FALSE)))</f>
        <v/>
      </c>
      <c r="T280" t="str">
        <f t="shared" si="34"/>
        <v/>
      </c>
    </row>
    <row r="281" spans="1:20" x14ac:dyDescent="0.25">
      <c r="A281" t="str">
        <f t="shared" si="28"/>
        <v/>
      </c>
      <c r="B281" t="str">
        <f t="shared" si="29"/>
        <v/>
      </c>
      <c r="C281" t="str">
        <f>IF(P281="","",'PSS Sheet'!AK285)</f>
        <v/>
      </c>
      <c r="D281" t="str">
        <f>IF(P281="","",'PSS Sheet'!AI285)</f>
        <v/>
      </c>
      <c r="E281" t="str">
        <f>IF(P281="","",'PSS Sheet'!AJ285)</f>
        <v/>
      </c>
      <c r="H281" t="str">
        <f t="shared" si="30"/>
        <v/>
      </c>
      <c r="I281" t="str">
        <f>IF(P281="","",'SEB Sheet'!F$12)</f>
        <v/>
      </c>
      <c r="J281" t="str">
        <f t="shared" si="31"/>
        <v/>
      </c>
      <c r="K281" s="87" t="str">
        <f>IF(P281="","",'SEB Sheet'!$F$11)</f>
        <v/>
      </c>
      <c r="L281" t="str">
        <f t="shared" si="32"/>
        <v/>
      </c>
      <c r="M281" t="str">
        <f>IF(P281="","",'SEB Sheet'!$F$10)</f>
        <v/>
      </c>
      <c r="N281" t="str">
        <f t="shared" si="33"/>
        <v/>
      </c>
      <c r="P281" t="str">
        <f>'PSS Sheet'!AL285</f>
        <v/>
      </c>
      <c r="Q281" t="str">
        <f>IF(P281="","",(VLOOKUP(P281,NSX!$B$4:$E$63,2,FALSE)))</f>
        <v/>
      </c>
      <c r="R281" t="str">
        <f>IF(P281="","",(VLOOKUP(P281,NSX!$B$4:$E$63,3,FALSE)))</f>
        <v/>
      </c>
      <c r="S281" t="str">
        <f>IF(P281="","",(VLOOKUP(P281,NSX!$B$4:$E$63,4,FALSE)))</f>
        <v/>
      </c>
      <c r="T281" t="str">
        <f t="shared" si="34"/>
        <v/>
      </c>
    </row>
    <row r="282" spans="1:20" x14ac:dyDescent="0.25">
      <c r="A282" t="str">
        <f t="shared" si="28"/>
        <v/>
      </c>
      <c r="B282" t="str">
        <f t="shared" si="29"/>
        <v/>
      </c>
      <c r="C282" t="str">
        <f>IF(P282="","",'PSS Sheet'!AK286)</f>
        <v/>
      </c>
      <c r="D282" t="str">
        <f>IF(P282="","",'PSS Sheet'!AI286)</f>
        <v/>
      </c>
      <c r="E282" t="str">
        <f>IF(P282="","",'PSS Sheet'!AJ286)</f>
        <v/>
      </c>
      <c r="H282" t="str">
        <f t="shared" si="30"/>
        <v/>
      </c>
      <c r="I282" t="str">
        <f>IF(P282="","",'SEB Sheet'!F$12)</f>
        <v/>
      </c>
      <c r="J282" t="str">
        <f t="shared" si="31"/>
        <v/>
      </c>
      <c r="K282" s="87" t="str">
        <f>IF(P282="","",'SEB Sheet'!$F$11)</f>
        <v/>
      </c>
      <c r="L282" t="str">
        <f t="shared" si="32"/>
        <v/>
      </c>
      <c r="M282" t="str">
        <f>IF(P282="","",'SEB Sheet'!$F$10)</f>
        <v/>
      </c>
      <c r="N282" t="str">
        <f t="shared" si="33"/>
        <v/>
      </c>
      <c r="P282" t="str">
        <f>'PSS Sheet'!AL286</f>
        <v/>
      </c>
      <c r="Q282" t="str">
        <f>IF(P282="","",(VLOOKUP(P282,NSX!$B$4:$E$63,2,FALSE)))</f>
        <v/>
      </c>
      <c r="R282" t="str">
        <f>IF(P282="","",(VLOOKUP(P282,NSX!$B$4:$E$63,3,FALSE)))</f>
        <v/>
      </c>
      <c r="S282" t="str">
        <f>IF(P282="","",(VLOOKUP(P282,NSX!$B$4:$E$63,4,FALSE)))</f>
        <v/>
      </c>
      <c r="T282" t="str">
        <f t="shared" si="34"/>
        <v/>
      </c>
    </row>
    <row r="283" spans="1:20" x14ac:dyDescent="0.25">
      <c r="A283" t="str">
        <f t="shared" si="28"/>
        <v/>
      </c>
      <c r="B283" t="str">
        <f t="shared" si="29"/>
        <v/>
      </c>
      <c r="C283" t="str">
        <f>IF(P283="","",'PSS Sheet'!AK287)</f>
        <v/>
      </c>
      <c r="D283" t="str">
        <f>IF(P283="","",'PSS Sheet'!AI287)</f>
        <v/>
      </c>
      <c r="E283" t="str">
        <f>IF(P283="","",'PSS Sheet'!AJ287)</f>
        <v/>
      </c>
      <c r="H283" t="str">
        <f t="shared" si="30"/>
        <v/>
      </c>
      <c r="I283" t="str">
        <f>IF(P283="","",'SEB Sheet'!F$12)</f>
        <v/>
      </c>
      <c r="J283" t="str">
        <f t="shared" si="31"/>
        <v/>
      </c>
      <c r="K283" s="87" t="str">
        <f>IF(P283="","",'SEB Sheet'!$F$11)</f>
        <v/>
      </c>
      <c r="L283" t="str">
        <f t="shared" si="32"/>
        <v/>
      </c>
      <c r="M283" t="str">
        <f>IF(P283="","",'SEB Sheet'!$F$10)</f>
        <v/>
      </c>
      <c r="N283" t="str">
        <f t="shared" si="33"/>
        <v/>
      </c>
      <c r="P283" t="str">
        <f>'PSS Sheet'!AL287</f>
        <v/>
      </c>
      <c r="Q283" t="str">
        <f>IF(P283="","",(VLOOKUP(P283,NSX!$B$4:$E$63,2,FALSE)))</f>
        <v/>
      </c>
      <c r="R283" t="str">
        <f>IF(P283="","",(VLOOKUP(P283,NSX!$B$4:$E$63,3,FALSE)))</f>
        <v/>
      </c>
      <c r="S283" t="str">
        <f>IF(P283="","",(VLOOKUP(P283,NSX!$B$4:$E$63,4,FALSE)))</f>
        <v/>
      </c>
      <c r="T283" t="str">
        <f t="shared" si="34"/>
        <v/>
      </c>
    </row>
    <row r="284" spans="1:20" x14ac:dyDescent="0.25">
      <c r="A284" t="str">
        <f t="shared" si="28"/>
        <v/>
      </c>
      <c r="B284" t="str">
        <f t="shared" si="29"/>
        <v/>
      </c>
      <c r="C284" t="str">
        <f>IF(P284="","",'PSS Sheet'!AK288)</f>
        <v/>
      </c>
      <c r="D284" t="str">
        <f>IF(P284="","",'PSS Sheet'!AI288)</f>
        <v/>
      </c>
      <c r="E284" t="str">
        <f>IF(P284="","",'PSS Sheet'!AJ288)</f>
        <v/>
      </c>
      <c r="H284" t="str">
        <f t="shared" si="30"/>
        <v/>
      </c>
      <c r="I284" t="str">
        <f>IF(P284="","",'SEB Sheet'!F$12)</f>
        <v/>
      </c>
      <c r="J284" t="str">
        <f t="shared" si="31"/>
        <v/>
      </c>
      <c r="K284" s="87" t="str">
        <f>IF(P284="","",'SEB Sheet'!$F$11)</f>
        <v/>
      </c>
      <c r="L284" t="str">
        <f t="shared" si="32"/>
        <v/>
      </c>
      <c r="M284" t="str">
        <f>IF(P284="","",'SEB Sheet'!$F$10)</f>
        <v/>
      </c>
      <c r="N284" t="str">
        <f t="shared" si="33"/>
        <v/>
      </c>
      <c r="P284" t="str">
        <f>'PSS Sheet'!AL288</f>
        <v/>
      </c>
      <c r="Q284" t="str">
        <f>IF(P284="","",(VLOOKUP(P284,NSX!$B$4:$E$63,2,FALSE)))</f>
        <v/>
      </c>
      <c r="R284" t="str">
        <f>IF(P284="","",(VLOOKUP(P284,NSX!$B$4:$E$63,3,FALSE)))</f>
        <v/>
      </c>
      <c r="S284" t="str">
        <f>IF(P284="","",(VLOOKUP(P284,NSX!$B$4:$E$63,4,FALSE)))</f>
        <v/>
      </c>
      <c r="T284" t="str">
        <f t="shared" si="34"/>
        <v/>
      </c>
    </row>
    <row r="285" spans="1:20" x14ac:dyDescent="0.25">
      <c r="A285" t="str">
        <f t="shared" si="28"/>
        <v/>
      </c>
      <c r="B285" t="str">
        <f t="shared" si="29"/>
        <v/>
      </c>
      <c r="C285" t="str">
        <f>IF(P285="","",'PSS Sheet'!AK289)</f>
        <v/>
      </c>
      <c r="D285" t="str">
        <f>IF(P285="","",'PSS Sheet'!AI289)</f>
        <v/>
      </c>
      <c r="E285" t="str">
        <f>IF(P285="","",'PSS Sheet'!AJ289)</f>
        <v/>
      </c>
      <c r="H285" t="str">
        <f t="shared" si="30"/>
        <v/>
      </c>
      <c r="I285" t="str">
        <f>IF(P285="","",'SEB Sheet'!F$12)</f>
        <v/>
      </c>
      <c r="J285" t="str">
        <f t="shared" si="31"/>
        <v/>
      </c>
      <c r="K285" s="87" t="str">
        <f>IF(P285="","",'SEB Sheet'!$F$11)</f>
        <v/>
      </c>
      <c r="L285" t="str">
        <f t="shared" si="32"/>
        <v/>
      </c>
      <c r="M285" t="str">
        <f>IF(P285="","",'SEB Sheet'!$F$10)</f>
        <v/>
      </c>
      <c r="N285" t="str">
        <f t="shared" si="33"/>
        <v/>
      </c>
      <c r="P285" t="str">
        <f>'PSS Sheet'!AL289</f>
        <v/>
      </c>
      <c r="Q285" t="str">
        <f>IF(P285="","",(VLOOKUP(P285,NSX!$B$4:$E$63,2,FALSE)))</f>
        <v/>
      </c>
      <c r="R285" t="str">
        <f>IF(P285="","",(VLOOKUP(P285,NSX!$B$4:$E$63,3,FALSE)))</f>
        <v/>
      </c>
      <c r="S285" t="str">
        <f>IF(P285="","",(VLOOKUP(P285,NSX!$B$4:$E$63,4,FALSE)))</f>
        <v/>
      </c>
      <c r="T285" t="str">
        <f t="shared" si="34"/>
        <v/>
      </c>
    </row>
    <row r="286" spans="1:20" x14ac:dyDescent="0.25">
      <c r="A286" t="str">
        <f t="shared" si="28"/>
        <v/>
      </c>
      <c r="B286" t="str">
        <f t="shared" si="29"/>
        <v/>
      </c>
      <c r="C286" t="str">
        <f>IF(P286="","",'PSS Sheet'!AK290)</f>
        <v/>
      </c>
      <c r="D286" t="str">
        <f>IF(P286="","",'PSS Sheet'!AI290)</f>
        <v/>
      </c>
      <c r="E286" t="str">
        <f>IF(P286="","",'PSS Sheet'!AJ290)</f>
        <v/>
      </c>
      <c r="H286" t="str">
        <f t="shared" si="30"/>
        <v/>
      </c>
      <c r="I286" t="str">
        <f>IF(P286="","",'SEB Sheet'!F$12)</f>
        <v/>
      </c>
      <c r="J286" t="str">
        <f t="shared" si="31"/>
        <v/>
      </c>
      <c r="K286" s="87" t="str">
        <f>IF(P286="","",'SEB Sheet'!$F$11)</f>
        <v/>
      </c>
      <c r="L286" t="str">
        <f t="shared" si="32"/>
        <v/>
      </c>
      <c r="M286" t="str">
        <f>IF(P286="","",'SEB Sheet'!$F$10)</f>
        <v/>
      </c>
      <c r="N286" t="str">
        <f t="shared" si="33"/>
        <v/>
      </c>
      <c r="P286" t="str">
        <f>'PSS Sheet'!AL290</f>
        <v/>
      </c>
      <c r="Q286" t="str">
        <f>IF(P286="","",(VLOOKUP(P286,NSX!$B$4:$E$63,2,FALSE)))</f>
        <v/>
      </c>
      <c r="R286" t="str">
        <f>IF(P286="","",(VLOOKUP(P286,NSX!$B$4:$E$63,3,FALSE)))</f>
        <v/>
      </c>
      <c r="S286" t="str">
        <f>IF(P286="","",(VLOOKUP(P286,NSX!$B$4:$E$63,4,FALSE)))</f>
        <v/>
      </c>
      <c r="T286" t="str">
        <f t="shared" si="34"/>
        <v/>
      </c>
    </row>
    <row r="287" spans="1:20" x14ac:dyDescent="0.25">
      <c r="A287" t="str">
        <f t="shared" si="28"/>
        <v/>
      </c>
      <c r="B287" t="str">
        <f t="shared" si="29"/>
        <v/>
      </c>
      <c r="C287" t="str">
        <f>IF(P287="","",'PSS Sheet'!AK291)</f>
        <v/>
      </c>
      <c r="D287" t="str">
        <f>IF(P287="","",'PSS Sheet'!AI291)</f>
        <v/>
      </c>
      <c r="E287" t="str">
        <f>IF(P287="","",'PSS Sheet'!AJ291)</f>
        <v/>
      </c>
      <c r="H287" t="str">
        <f t="shared" si="30"/>
        <v/>
      </c>
      <c r="I287" t="str">
        <f>IF(P287="","",'SEB Sheet'!F$12)</f>
        <v/>
      </c>
      <c r="J287" t="str">
        <f t="shared" si="31"/>
        <v/>
      </c>
      <c r="K287" s="87" t="str">
        <f>IF(P287="","",'SEB Sheet'!$F$11)</f>
        <v/>
      </c>
      <c r="L287" t="str">
        <f t="shared" si="32"/>
        <v/>
      </c>
      <c r="M287" t="str">
        <f>IF(P287="","",'SEB Sheet'!$F$10)</f>
        <v/>
      </c>
      <c r="N287" t="str">
        <f t="shared" si="33"/>
        <v/>
      </c>
      <c r="P287" t="str">
        <f>'PSS Sheet'!AL291</f>
        <v/>
      </c>
      <c r="Q287" t="str">
        <f>IF(P287="","",(VLOOKUP(P287,NSX!$B$4:$E$63,2,FALSE)))</f>
        <v/>
      </c>
      <c r="R287" t="str">
        <f>IF(P287="","",(VLOOKUP(P287,NSX!$B$4:$E$63,3,FALSE)))</f>
        <v/>
      </c>
      <c r="S287" t="str">
        <f>IF(P287="","",(VLOOKUP(P287,NSX!$B$4:$E$63,4,FALSE)))</f>
        <v/>
      </c>
      <c r="T287" t="str">
        <f t="shared" si="34"/>
        <v/>
      </c>
    </row>
    <row r="288" spans="1:20" x14ac:dyDescent="0.25">
      <c r="A288" t="str">
        <f t="shared" si="28"/>
        <v/>
      </c>
      <c r="B288" t="str">
        <f t="shared" si="29"/>
        <v/>
      </c>
      <c r="C288" t="str">
        <f>IF(P288="","",'PSS Sheet'!AK292)</f>
        <v/>
      </c>
      <c r="D288" t="str">
        <f>IF(P288="","",'PSS Sheet'!AI292)</f>
        <v/>
      </c>
      <c r="E288" t="str">
        <f>IF(P288="","",'PSS Sheet'!AJ292)</f>
        <v/>
      </c>
      <c r="H288" t="str">
        <f t="shared" si="30"/>
        <v/>
      </c>
      <c r="I288" t="str">
        <f>IF(P288="","",'SEB Sheet'!F$12)</f>
        <v/>
      </c>
      <c r="J288" t="str">
        <f t="shared" si="31"/>
        <v/>
      </c>
      <c r="K288" s="87" t="str">
        <f>IF(P288="","",'SEB Sheet'!$F$11)</f>
        <v/>
      </c>
      <c r="L288" t="str">
        <f t="shared" si="32"/>
        <v/>
      </c>
      <c r="M288" t="str">
        <f>IF(P288="","",'SEB Sheet'!$F$10)</f>
        <v/>
      </c>
      <c r="N288" t="str">
        <f t="shared" si="33"/>
        <v/>
      </c>
      <c r="P288" t="str">
        <f>'PSS Sheet'!AL292</f>
        <v/>
      </c>
      <c r="Q288" t="str">
        <f>IF(P288="","",(VLOOKUP(P288,NSX!$B$4:$E$63,2,FALSE)))</f>
        <v/>
      </c>
      <c r="R288" t="str">
        <f>IF(P288="","",(VLOOKUP(P288,NSX!$B$4:$E$63,3,FALSE)))</f>
        <v/>
      </c>
      <c r="S288" t="str">
        <f>IF(P288="","",(VLOOKUP(P288,NSX!$B$4:$E$63,4,FALSE)))</f>
        <v/>
      </c>
      <c r="T288" t="str">
        <f t="shared" si="34"/>
        <v/>
      </c>
    </row>
    <row r="289" spans="1:20" x14ac:dyDescent="0.25">
      <c r="A289" t="str">
        <f t="shared" si="28"/>
        <v/>
      </c>
      <c r="B289" t="str">
        <f t="shared" si="29"/>
        <v/>
      </c>
      <c r="C289" t="str">
        <f>IF(P289="","",'PSS Sheet'!AK293)</f>
        <v/>
      </c>
      <c r="D289" t="str">
        <f>IF(P289="","",'PSS Sheet'!AI293)</f>
        <v/>
      </c>
      <c r="E289" t="str">
        <f>IF(P289="","",'PSS Sheet'!AJ293)</f>
        <v/>
      </c>
      <c r="H289" t="str">
        <f t="shared" si="30"/>
        <v/>
      </c>
      <c r="I289" t="str">
        <f>IF(P289="","",'SEB Sheet'!F$12)</f>
        <v/>
      </c>
      <c r="J289" t="str">
        <f t="shared" si="31"/>
        <v/>
      </c>
      <c r="K289" s="87" t="str">
        <f>IF(P289="","",'SEB Sheet'!$F$11)</f>
        <v/>
      </c>
      <c r="L289" t="str">
        <f t="shared" si="32"/>
        <v/>
      </c>
      <c r="M289" t="str">
        <f>IF(P289="","",'SEB Sheet'!$F$10)</f>
        <v/>
      </c>
      <c r="N289" t="str">
        <f t="shared" si="33"/>
        <v/>
      </c>
      <c r="P289" t="str">
        <f>'PSS Sheet'!AL293</f>
        <v/>
      </c>
      <c r="Q289" t="str">
        <f>IF(P289="","",(VLOOKUP(P289,NSX!$B$4:$E$63,2,FALSE)))</f>
        <v/>
      </c>
      <c r="R289" t="str">
        <f>IF(P289="","",(VLOOKUP(P289,NSX!$B$4:$E$63,3,FALSE)))</f>
        <v/>
      </c>
      <c r="S289" t="str">
        <f>IF(P289="","",(VLOOKUP(P289,NSX!$B$4:$E$63,4,FALSE)))</f>
        <v/>
      </c>
      <c r="T289" t="str">
        <f t="shared" si="34"/>
        <v/>
      </c>
    </row>
    <row r="290" spans="1:20" x14ac:dyDescent="0.25">
      <c r="A290" t="str">
        <f t="shared" si="28"/>
        <v/>
      </c>
      <c r="B290" t="str">
        <f t="shared" si="29"/>
        <v/>
      </c>
      <c r="C290" t="str">
        <f>IF(P290="","",'PSS Sheet'!AK294)</f>
        <v/>
      </c>
      <c r="D290" t="str">
        <f>IF(P290="","",'PSS Sheet'!AI294)</f>
        <v/>
      </c>
      <c r="E290" t="str">
        <f>IF(P290="","",'PSS Sheet'!AJ294)</f>
        <v/>
      </c>
      <c r="H290" t="str">
        <f t="shared" si="30"/>
        <v/>
      </c>
      <c r="I290" t="str">
        <f>IF(P290="","",'SEB Sheet'!F$12)</f>
        <v/>
      </c>
      <c r="J290" t="str">
        <f t="shared" si="31"/>
        <v/>
      </c>
      <c r="K290" s="87" t="str">
        <f>IF(P290="","",'SEB Sheet'!$F$11)</f>
        <v/>
      </c>
      <c r="L290" t="str">
        <f t="shared" si="32"/>
        <v/>
      </c>
      <c r="M290" t="str">
        <f>IF(P290="","",'SEB Sheet'!$F$10)</f>
        <v/>
      </c>
      <c r="N290" t="str">
        <f t="shared" si="33"/>
        <v/>
      </c>
      <c r="P290" t="str">
        <f>'PSS Sheet'!AL294</f>
        <v/>
      </c>
      <c r="Q290" t="str">
        <f>IF(P290="","",(VLOOKUP(P290,NSX!$B$4:$E$63,2,FALSE)))</f>
        <v/>
      </c>
      <c r="R290" t="str">
        <f>IF(P290="","",(VLOOKUP(P290,NSX!$B$4:$E$63,3,FALSE)))</f>
        <v/>
      </c>
      <c r="S290" t="str">
        <f>IF(P290="","",(VLOOKUP(P290,NSX!$B$4:$E$63,4,FALSE)))</f>
        <v/>
      </c>
      <c r="T290" t="str">
        <f t="shared" si="34"/>
        <v/>
      </c>
    </row>
    <row r="291" spans="1:20" x14ac:dyDescent="0.25">
      <c r="A291" t="str">
        <f t="shared" si="28"/>
        <v/>
      </c>
      <c r="B291" t="str">
        <f t="shared" si="29"/>
        <v/>
      </c>
      <c r="C291" t="str">
        <f>IF(P291="","",'PSS Sheet'!AK295)</f>
        <v/>
      </c>
      <c r="D291" t="str">
        <f>IF(P291="","",'PSS Sheet'!AI295)</f>
        <v/>
      </c>
      <c r="E291" t="str">
        <f>IF(P291="","",'PSS Sheet'!AJ295)</f>
        <v/>
      </c>
      <c r="H291" t="str">
        <f t="shared" si="30"/>
        <v/>
      </c>
      <c r="I291" t="str">
        <f>IF(P291="","",'SEB Sheet'!F$12)</f>
        <v/>
      </c>
      <c r="J291" t="str">
        <f t="shared" si="31"/>
        <v/>
      </c>
      <c r="K291" s="87" t="str">
        <f>IF(P291="","",'SEB Sheet'!$F$11)</f>
        <v/>
      </c>
      <c r="L291" t="str">
        <f t="shared" si="32"/>
        <v/>
      </c>
      <c r="M291" t="str">
        <f>IF(P291="","",'SEB Sheet'!$F$10)</f>
        <v/>
      </c>
      <c r="N291" t="str">
        <f t="shared" si="33"/>
        <v/>
      </c>
      <c r="P291" t="str">
        <f>'PSS Sheet'!AL295</f>
        <v/>
      </c>
      <c r="Q291" t="str">
        <f>IF(P291="","",(VLOOKUP(P291,NSX!$B$4:$E$63,2,FALSE)))</f>
        <v/>
      </c>
      <c r="R291" t="str">
        <f>IF(P291="","",(VLOOKUP(P291,NSX!$B$4:$E$63,3,FALSE)))</f>
        <v/>
      </c>
      <c r="S291" t="str">
        <f>IF(P291="","",(VLOOKUP(P291,NSX!$B$4:$E$63,4,FALSE)))</f>
        <v/>
      </c>
      <c r="T291" t="str">
        <f t="shared" si="34"/>
        <v/>
      </c>
    </row>
    <row r="292" spans="1:20" x14ac:dyDescent="0.25">
      <c r="A292" t="str">
        <f t="shared" si="28"/>
        <v/>
      </c>
      <c r="B292" t="str">
        <f t="shared" si="29"/>
        <v/>
      </c>
      <c r="C292" t="str">
        <f>IF(P292="","",'PSS Sheet'!AK296)</f>
        <v/>
      </c>
      <c r="D292" t="str">
        <f>IF(P292="","",'PSS Sheet'!AI296)</f>
        <v/>
      </c>
      <c r="E292" t="str">
        <f>IF(P292="","",'PSS Sheet'!AJ296)</f>
        <v/>
      </c>
      <c r="H292" t="str">
        <f t="shared" si="30"/>
        <v/>
      </c>
      <c r="I292" t="str">
        <f>IF(P292="","",'SEB Sheet'!F$12)</f>
        <v/>
      </c>
      <c r="J292" t="str">
        <f t="shared" si="31"/>
        <v/>
      </c>
      <c r="K292" s="87" t="str">
        <f>IF(P292="","",'SEB Sheet'!$F$11)</f>
        <v/>
      </c>
      <c r="L292" t="str">
        <f t="shared" si="32"/>
        <v/>
      </c>
      <c r="M292" t="str">
        <f>IF(P292="","",'SEB Sheet'!$F$10)</f>
        <v/>
      </c>
      <c r="N292" t="str">
        <f t="shared" si="33"/>
        <v/>
      </c>
      <c r="P292" t="str">
        <f>'PSS Sheet'!AL296</f>
        <v/>
      </c>
      <c r="Q292" t="str">
        <f>IF(P292="","",(VLOOKUP(P292,NSX!$B$4:$E$63,2,FALSE)))</f>
        <v/>
      </c>
      <c r="R292" t="str">
        <f>IF(P292="","",(VLOOKUP(P292,NSX!$B$4:$E$63,3,FALSE)))</f>
        <v/>
      </c>
      <c r="S292" t="str">
        <f>IF(P292="","",(VLOOKUP(P292,NSX!$B$4:$E$63,4,FALSE)))</f>
        <v/>
      </c>
      <c r="T292" t="str">
        <f t="shared" si="34"/>
        <v/>
      </c>
    </row>
    <row r="293" spans="1:20" x14ac:dyDescent="0.25">
      <c r="A293" t="str">
        <f t="shared" si="28"/>
        <v/>
      </c>
      <c r="B293" t="str">
        <f t="shared" si="29"/>
        <v/>
      </c>
      <c r="C293" t="str">
        <f>IF(P293="","",'PSS Sheet'!AK297)</f>
        <v/>
      </c>
      <c r="D293" t="str">
        <f>IF(P293="","",'PSS Sheet'!AI297)</f>
        <v/>
      </c>
      <c r="E293" t="str">
        <f>IF(P293="","",'PSS Sheet'!AJ297)</f>
        <v/>
      </c>
      <c r="H293" t="str">
        <f t="shared" si="30"/>
        <v/>
      </c>
      <c r="I293" t="str">
        <f>IF(P293="","",'SEB Sheet'!F$12)</f>
        <v/>
      </c>
      <c r="J293" t="str">
        <f t="shared" si="31"/>
        <v/>
      </c>
      <c r="K293" s="87" t="str">
        <f>IF(P293="","",'SEB Sheet'!$F$11)</f>
        <v/>
      </c>
      <c r="L293" t="str">
        <f t="shared" si="32"/>
        <v/>
      </c>
      <c r="M293" t="str">
        <f>IF(P293="","",'SEB Sheet'!$F$10)</f>
        <v/>
      </c>
      <c r="N293" t="str">
        <f t="shared" si="33"/>
        <v/>
      </c>
      <c r="P293" t="str">
        <f>'PSS Sheet'!AL297</f>
        <v/>
      </c>
      <c r="Q293" t="str">
        <f>IF(P293="","",(VLOOKUP(P293,NSX!$B$4:$E$63,2,FALSE)))</f>
        <v/>
      </c>
      <c r="R293" t="str">
        <f>IF(P293="","",(VLOOKUP(P293,NSX!$B$4:$E$63,3,FALSE)))</f>
        <v/>
      </c>
      <c r="S293" t="str">
        <f>IF(P293="","",(VLOOKUP(P293,NSX!$B$4:$E$63,4,FALSE)))</f>
        <v/>
      </c>
      <c r="T293" t="str">
        <f t="shared" si="34"/>
        <v/>
      </c>
    </row>
    <row r="294" spans="1:20" x14ac:dyDescent="0.25">
      <c r="A294" t="str">
        <f t="shared" si="28"/>
        <v/>
      </c>
      <c r="B294" t="str">
        <f t="shared" si="29"/>
        <v/>
      </c>
      <c r="C294" t="str">
        <f>IF(P294="","",'PSS Sheet'!AK298)</f>
        <v/>
      </c>
      <c r="D294" t="str">
        <f>IF(P294="","",'PSS Sheet'!AI298)</f>
        <v/>
      </c>
      <c r="E294" t="str">
        <f>IF(P294="","",'PSS Sheet'!AJ298)</f>
        <v/>
      </c>
      <c r="H294" t="str">
        <f t="shared" si="30"/>
        <v/>
      </c>
      <c r="I294" t="str">
        <f>IF(P294="","",'SEB Sheet'!F$12)</f>
        <v/>
      </c>
      <c r="J294" t="str">
        <f t="shared" si="31"/>
        <v/>
      </c>
      <c r="K294" s="87" t="str">
        <f>IF(P294="","",'SEB Sheet'!$F$11)</f>
        <v/>
      </c>
      <c r="L294" t="str">
        <f t="shared" si="32"/>
        <v/>
      </c>
      <c r="M294" t="str">
        <f>IF(P294="","",'SEB Sheet'!$F$10)</f>
        <v/>
      </c>
      <c r="N294" t="str">
        <f t="shared" si="33"/>
        <v/>
      </c>
      <c r="P294" t="str">
        <f>'PSS Sheet'!AL298</f>
        <v/>
      </c>
      <c r="Q294" t="str">
        <f>IF(P294="","",(VLOOKUP(P294,NSX!$B$4:$E$63,2,FALSE)))</f>
        <v/>
      </c>
      <c r="R294" t="str">
        <f>IF(P294="","",(VLOOKUP(P294,NSX!$B$4:$E$63,3,FALSE)))</f>
        <v/>
      </c>
      <c r="S294" t="str">
        <f>IF(P294="","",(VLOOKUP(P294,NSX!$B$4:$E$63,4,FALSE)))</f>
        <v/>
      </c>
      <c r="T294" t="str">
        <f t="shared" si="34"/>
        <v/>
      </c>
    </row>
    <row r="295" spans="1:20" x14ac:dyDescent="0.25">
      <c r="A295" t="str">
        <f t="shared" si="28"/>
        <v/>
      </c>
      <c r="B295" t="str">
        <f t="shared" si="29"/>
        <v/>
      </c>
      <c r="C295" t="str">
        <f>IF(P295="","",'PSS Sheet'!AK299)</f>
        <v/>
      </c>
      <c r="D295" t="str">
        <f>IF(P295="","",'PSS Sheet'!AI299)</f>
        <v/>
      </c>
      <c r="E295" t="str">
        <f>IF(P295="","",'PSS Sheet'!AJ299)</f>
        <v/>
      </c>
      <c r="H295" t="str">
        <f t="shared" si="30"/>
        <v/>
      </c>
      <c r="I295" t="str">
        <f>IF(P295="","",'SEB Sheet'!F$12)</f>
        <v/>
      </c>
      <c r="J295" t="str">
        <f t="shared" si="31"/>
        <v/>
      </c>
      <c r="K295" s="87" t="str">
        <f>IF(P295="","",'SEB Sheet'!$F$11)</f>
        <v/>
      </c>
      <c r="L295" t="str">
        <f t="shared" si="32"/>
        <v/>
      </c>
      <c r="M295" t="str">
        <f>IF(P295="","",'SEB Sheet'!$F$10)</f>
        <v/>
      </c>
      <c r="N295" t="str">
        <f t="shared" si="33"/>
        <v/>
      </c>
      <c r="P295" t="str">
        <f>'PSS Sheet'!AL299</f>
        <v/>
      </c>
      <c r="Q295" t="str">
        <f>IF(P295="","",(VLOOKUP(P295,NSX!$B$4:$E$63,2,FALSE)))</f>
        <v/>
      </c>
      <c r="R295" t="str">
        <f>IF(P295="","",(VLOOKUP(P295,NSX!$B$4:$E$63,3,FALSE)))</f>
        <v/>
      </c>
      <c r="S295" t="str">
        <f>IF(P295="","",(VLOOKUP(P295,NSX!$B$4:$E$63,4,FALSE)))</f>
        <v/>
      </c>
      <c r="T295" t="str">
        <f t="shared" si="34"/>
        <v/>
      </c>
    </row>
    <row r="296" spans="1:20" x14ac:dyDescent="0.25">
      <c r="A296" t="str">
        <f t="shared" si="28"/>
        <v/>
      </c>
      <c r="B296" t="str">
        <f t="shared" si="29"/>
        <v/>
      </c>
      <c r="C296" t="str">
        <f>IF(P296="","",'PSS Sheet'!AK300)</f>
        <v/>
      </c>
      <c r="D296" t="str">
        <f>IF(P296="","",'PSS Sheet'!AI300)</f>
        <v/>
      </c>
      <c r="E296" t="str">
        <f>IF(P296="","",'PSS Sheet'!AJ300)</f>
        <v/>
      </c>
      <c r="H296" t="str">
        <f t="shared" si="30"/>
        <v/>
      </c>
      <c r="I296" t="str">
        <f>IF(P296="","",'SEB Sheet'!F$12)</f>
        <v/>
      </c>
      <c r="J296" t="str">
        <f t="shared" si="31"/>
        <v/>
      </c>
      <c r="K296" s="87" t="str">
        <f>IF(P296="","",'SEB Sheet'!$F$11)</f>
        <v/>
      </c>
      <c r="L296" t="str">
        <f t="shared" si="32"/>
        <v/>
      </c>
      <c r="M296" t="str">
        <f>IF(P296="","",'SEB Sheet'!$F$10)</f>
        <v/>
      </c>
      <c r="N296" t="str">
        <f t="shared" si="33"/>
        <v/>
      </c>
      <c r="P296" t="str">
        <f>'PSS Sheet'!AL300</f>
        <v/>
      </c>
      <c r="Q296" t="str">
        <f>IF(P296="","",(VLOOKUP(P296,NSX!$B$4:$E$63,2,FALSE)))</f>
        <v/>
      </c>
      <c r="R296" t="str">
        <f>IF(P296="","",(VLOOKUP(P296,NSX!$B$4:$E$63,3,FALSE)))</f>
        <v/>
      </c>
      <c r="S296" t="str">
        <f>IF(P296="","",(VLOOKUP(P296,NSX!$B$4:$E$63,4,FALSE)))</f>
        <v/>
      </c>
      <c r="T296" t="str">
        <f t="shared" si="34"/>
        <v/>
      </c>
    </row>
    <row r="297" spans="1:20" x14ac:dyDescent="0.25">
      <c r="A297" t="str">
        <f t="shared" si="28"/>
        <v/>
      </c>
      <c r="B297" t="str">
        <f t="shared" si="29"/>
        <v/>
      </c>
      <c r="C297" t="str">
        <f>IF(P297="","",'PSS Sheet'!AK301)</f>
        <v/>
      </c>
      <c r="D297" t="str">
        <f>IF(P297="","",'PSS Sheet'!AI301)</f>
        <v/>
      </c>
      <c r="E297" t="str">
        <f>IF(P297="","",'PSS Sheet'!AJ301)</f>
        <v/>
      </c>
      <c r="H297" t="str">
        <f t="shared" si="30"/>
        <v/>
      </c>
      <c r="I297" t="str">
        <f>IF(P297="","",'SEB Sheet'!F$12)</f>
        <v/>
      </c>
      <c r="J297" t="str">
        <f t="shared" si="31"/>
        <v/>
      </c>
      <c r="K297" s="87" t="str">
        <f>IF(P297="","",'SEB Sheet'!$F$11)</f>
        <v/>
      </c>
      <c r="L297" t="str">
        <f t="shared" si="32"/>
        <v/>
      </c>
      <c r="M297" t="str">
        <f>IF(P297="","",'SEB Sheet'!$F$10)</f>
        <v/>
      </c>
      <c r="N297" t="str">
        <f t="shared" si="33"/>
        <v/>
      </c>
      <c r="P297" t="str">
        <f>'PSS Sheet'!AL301</f>
        <v/>
      </c>
      <c r="Q297" t="str">
        <f>IF(P297="","",(VLOOKUP(P297,NSX!$B$4:$E$63,2,FALSE)))</f>
        <v/>
      </c>
      <c r="R297" t="str">
        <f>IF(P297="","",(VLOOKUP(P297,NSX!$B$4:$E$63,3,FALSE)))</f>
        <v/>
      </c>
      <c r="S297" t="str">
        <f>IF(P297="","",(VLOOKUP(P297,NSX!$B$4:$E$63,4,FALSE)))</f>
        <v/>
      </c>
      <c r="T297" t="str">
        <f t="shared" si="34"/>
        <v/>
      </c>
    </row>
    <row r="298" spans="1:20" x14ac:dyDescent="0.25">
      <c r="A298" t="str">
        <f t="shared" si="28"/>
        <v/>
      </c>
      <c r="B298" t="str">
        <f t="shared" si="29"/>
        <v/>
      </c>
      <c r="C298" t="str">
        <f>IF(P298="","",'PSS Sheet'!AK302)</f>
        <v/>
      </c>
      <c r="D298" t="str">
        <f>IF(P298="","",'PSS Sheet'!AI302)</f>
        <v/>
      </c>
      <c r="E298" t="str">
        <f>IF(P298="","",'PSS Sheet'!AJ302)</f>
        <v/>
      </c>
      <c r="H298" t="str">
        <f t="shared" si="30"/>
        <v/>
      </c>
      <c r="I298" t="str">
        <f>IF(P298="","",'SEB Sheet'!F$12)</f>
        <v/>
      </c>
      <c r="J298" t="str">
        <f t="shared" si="31"/>
        <v/>
      </c>
      <c r="K298" s="87" t="str">
        <f>IF(P298="","",'SEB Sheet'!$F$11)</f>
        <v/>
      </c>
      <c r="L298" t="str">
        <f t="shared" si="32"/>
        <v/>
      </c>
      <c r="M298" t="str">
        <f>IF(P298="","",'SEB Sheet'!$F$10)</f>
        <v/>
      </c>
      <c r="N298" t="str">
        <f t="shared" si="33"/>
        <v/>
      </c>
      <c r="P298" t="str">
        <f>'PSS Sheet'!AL302</f>
        <v/>
      </c>
      <c r="Q298" t="str">
        <f>IF(P298="","",(VLOOKUP(P298,NSX!$B$4:$E$63,2,FALSE)))</f>
        <v/>
      </c>
      <c r="R298" t="str">
        <f>IF(P298="","",(VLOOKUP(P298,NSX!$B$4:$E$63,3,FALSE)))</f>
        <v/>
      </c>
      <c r="S298" t="str">
        <f>IF(P298="","",(VLOOKUP(P298,NSX!$B$4:$E$63,4,FALSE)))</f>
        <v/>
      </c>
      <c r="T298" t="str">
        <f t="shared" si="34"/>
        <v/>
      </c>
    </row>
    <row r="299" spans="1:20" x14ac:dyDescent="0.25">
      <c r="A299" t="str">
        <f t="shared" si="28"/>
        <v/>
      </c>
      <c r="B299" t="str">
        <f t="shared" si="29"/>
        <v/>
      </c>
      <c r="C299" t="str">
        <f>IF(P299="","",'PSS Sheet'!AK303)</f>
        <v/>
      </c>
      <c r="D299" t="str">
        <f>IF(P299="","",'PSS Sheet'!AI303)</f>
        <v/>
      </c>
      <c r="E299" t="str">
        <f>IF(P299="","",'PSS Sheet'!AJ303)</f>
        <v/>
      </c>
      <c r="H299" t="str">
        <f t="shared" si="30"/>
        <v/>
      </c>
      <c r="I299" t="str">
        <f>IF(P299="","",'SEB Sheet'!F$12)</f>
        <v/>
      </c>
      <c r="J299" t="str">
        <f t="shared" si="31"/>
        <v/>
      </c>
      <c r="K299" s="87" t="str">
        <f>IF(P299="","",'SEB Sheet'!$F$11)</f>
        <v/>
      </c>
      <c r="L299" t="str">
        <f t="shared" si="32"/>
        <v/>
      </c>
      <c r="M299" t="str">
        <f>IF(P299="","",'SEB Sheet'!$F$10)</f>
        <v/>
      </c>
      <c r="N299" t="str">
        <f t="shared" si="33"/>
        <v/>
      </c>
      <c r="P299" t="str">
        <f>'PSS Sheet'!AL303</f>
        <v/>
      </c>
      <c r="Q299" t="str">
        <f>IF(P299="","",(VLOOKUP(P299,NSX!$B$4:$E$63,2,FALSE)))</f>
        <v/>
      </c>
      <c r="R299" t="str">
        <f>IF(P299="","",(VLOOKUP(P299,NSX!$B$4:$E$63,3,FALSE)))</f>
        <v/>
      </c>
      <c r="S299" t="str">
        <f>IF(P299="","",(VLOOKUP(P299,NSX!$B$4:$E$63,4,FALSE)))</f>
        <v/>
      </c>
      <c r="T299" t="str">
        <f t="shared" si="34"/>
        <v/>
      </c>
    </row>
    <row r="300" spans="1:20" x14ac:dyDescent="0.25">
      <c r="A300" t="str">
        <f t="shared" si="28"/>
        <v/>
      </c>
      <c r="B300" t="str">
        <f t="shared" si="29"/>
        <v/>
      </c>
      <c r="C300" t="str">
        <f>IF(P300="","",'PSS Sheet'!AK304)</f>
        <v/>
      </c>
      <c r="D300" t="str">
        <f>IF(P300="","",'PSS Sheet'!AI304)</f>
        <v/>
      </c>
      <c r="E300" t="str">
        <f>IF(P300="","",'PSS Sheet'!AJ304)</f>
        <v/>
      </c>
      <c r="H300" t="str">
        <f t="shared" si="30"/>
        <v/>
      </c>
      <c r="I300" t="str">
        <f>IF(P300="","",'SEB Sheet'!F$12)</f>
        <v/>
      </c>
      <c r="J300" t="str">
        <f t="shared" si="31"/>
        <v/>
      </c>
      <c r="K300" s="87" t="str">
        <f>IF(P300="","",'SEB Sheet'!$F$11)</f>
        <v/>
      </c>
      <c r="L300" t="str">
        <f t="shared" si="32"/>
        <v/>
      </c>
      <c r="M300" t="str">
        <f>IF(P300="","",'SEB Sheet'!$F$10)</f>
        <v/>
      </c>
      <c r="N300" t="str">
        <f t="shared" si="33"/>
        <v/>
      </c>
      <c r="P300" t="str">
        <f>'PSS Sheet'!AL304</f>
        <v/>
      </c>
      <c r="Q300" t="str">
        <f>IF(P300="","",(VLOOKUP(P300,NSX!$B$4:$E$63,2,FALSE)))</f>
        <v/>
      </c>
      <c r="R300" t="str">
        <f>IF(P300="","",(VLOOKUP(P300,NSX!$B$4:$E$63,3,FALSE)))</f>
        <v/>
      </c>
      <c r="S300" t="str">
        <f>IF(P300="","",(VLOOKUP(P300,NSX!$B$4:$E$63,4,FALSE)))</f>
        <v/>
      </c>
      <c r="T300" t="str">
        <f t="shared" si="34"/>
        <v/>
      </c>
    </row>
    <row r="301" spans="1:20" x14ac:dyDescent="0.25">
      <c r="A301" t="str">
        <f t="shared" si="28"/>
        <v/>
      </c>
      <c r="B301" t="str">
        <f t="shared" si="29"/>
        <v/>
      </c>
      <c r="C301" t="str">
        <f>IF(P301="","",'PSS Sheet'!AK305)</f>
        <v/>
      </c>
      <c r="D301" t="str">
        <f>IF(P301="","",'PSS Sheet'!AI305)</f>
        <v/>
      </c>
      <c r="E301" t="str">
        <f>IF(P301="","",'PSS Sheet'!AJ305)</f>
        <v/>
      </c>
      <c r="H301" t="str">
        <f t="shared" si="30"/>
        <v/>
      </c>
      <c r="I301" t="str">
        <f>IF(P301="","",'SEB Sheet'!F$12)</f>
        <v/>
      </c>
      <c r="J301" t="str">
        <f t="shared" si="31"/>
        <v/>
      </c>
      <c r="K301" s="87" t="str">
        <f>IF(P301="","",'SEB Sheet'!$F$11)</f>
        <v/>
      </c>
      <c r="L301" t="str">
        <f t="shared" si="32"/>
        <v/>
      </c>
      <c r="M301" t="str">
        <f>IF(P301="","",'SEB Sheet'!$F$10)</f>
        <v/>
      </c>
      <c r="N301" t="str">
        <f t="shared" si="33"/>
        <v/>
      </c>
      <c r="P301" t="str">
        <f>'PSS Sheet'!AL305</f>
        <v/>
      </c>
      <c r="Q301" t="str">
        <f>IF(P301="","",(VLOOKUP(P301,NSX!$B$4:$E$63,2,FALSE)))</f>
        <v/>
      </c>
      <c r="R301" t="str">
        <f>IF(P301="","",(VLOOKUP(P301,NSX!$B$4:$E$63,3,FALSE)))</f>
        <v/>
      </c>
      <c r="S301" t="str">
        <f>IF(P301="","",(VLOOKUP(P301,NSX!$B$4:$E$63,4,FALSE)))</f>
        <v/>
      </c>
      <c r="T301" t="str">
        <f t="shared" si="34"/>
        <v/>
      </c>
    </row>
    <row r="302" spans="1:20" x14ac:dyDescent="0.25">
      <c r="A302" t="str">
        <f t="shared" si="28"/>
        <v/>
      </c>
      <c r="B302" t="str">
        <f t="shared" si="29"/>
        <v/>
      </c>
      <c r="C302" t="str">
        <f>IF(P302="","",'PSS Sheet'!AK306)</f>
        <v/>
      </c>
      <c r="D302" t="str">
        <f>IF(P302="","",'PSS Sheet'!AI306)</f>
        <v/>
      </c>
      <c r="E302" t="str">
        <f>IF(P302="","",'PSS Sheet'!AJ306)</f>
        <v/>
      </c>
      <c r="H302" t="str">
        <f t="shared" si="30"/>
        <v/>
      </c>
      <c r="I302" t="str">
        <f>IF(P302="","",'SEB Sheet'!F$12)</f>
        <v/>
      </c>
      <c r="J302" t="str">
        <f t="shared" si="31"/>
        <v/>
      </c>
      <c r="K302" s="87" t="str">
        <f>IF(P302="","",'SEB Sheet'!$F$11)</f>
        <v/>
      </c>
      <c r="L302" t="str">
        <f t="shared" si="32"/>
        <v/>
      </c>
      <c r="M302" t="str">
        <f>IF(P302="","",'SEB Sheet'!$F$10)</f>
        <v/>
      </c>
      <c r="N302" t="str">
        <f t="shared" si="33"/>
        <v/>
      </c>
      <c r="P302" t="str">
        <f>'PSS Sheet'!AL306</f>
        <v/>
      </c>
      <c r="Q302" t="str">
        <f>IF(P302="","",(VLOOKUP(P302,NSX!$B$4:$E$63,2,FALSE)))</f>
        <v/>
      </c>
      <c r="R302" t="str">
        <f>IF(P302="","",(VLOOKUP(P302,NSX!$B$4:$E$63,3,FALSE)))</f>
        <v/>
      </c>
      <c r="S302" t="str">
        <f>IF(P302="","",(VLOOKUP(P302,NSX!$B$4:$E$63,4,FALSE)))</f>
        <v/>
      </c>
      <c r="T302" t="str">
        <f t="shared" si="34"/>
        <v/>
      </c>
    </row>
    <row r="303" spans="1:20" x14ac:dyDescent="0.25">
      <c r="A303" t="str">
        <f t="shared" si="28"/>
        <v/>
      </c>
      <c r="B303" t="str">
        <f t="shared" si="29"/>
        <v/>
      </c>
      <c r="C303" t="str">
        <f>IF(P303="","",'PSS Sheet'!AK307)</f>
        <v/>
      </c>
      <c r="D303" t="str">
        <f>IF(P303="","",'PSS Sheet'!AI307)</f>
        <v/>
      </c>
      <c r="E303" t="str">
        <f>IF(P303="","",'PSS Sheet'!AJ307)</f>
        <v/>
      </c>
      <c r="H303" t="str">
        <f t="shared" si="30"/>
        <v/>
      </c>
      <c r="I303" t="str">
        <f>IF(P303="","",'SEB Sheet'!F$12)</f>
        <v/>
      </c>
      <c r="J303" t="str">
        <f t="shared" si="31"/>
        <v/>
      </c>
      <c r="K303" s="87" t="str">
        <f>IF(P303="","",'SEB Sheet'!$F$11)</f>
        <v/>
      </c>
      <c r="L303" t="str">
        <f t="shared" si="32"/>
        <v/>
      </c>
      <c r="M303" t="str">
        <f>IF(P303="","",'SEB Sheet'!$F$10)</f>
        <v/>
      </c>
      <c r="N303" t="str">
        <f t="shared" si="33"/>
        <v/>
      </c>
      <c r="P303" t="str">
        <f>'PSS Sheet'!AL307</f>
        <v/>
      </c>
      <c r="Q303" t="str">
        <f>IF(P303="","",(VLOOKUP(P303,NSX!$B$4:$E$63,2,FALSE)))</f>
        <v/>
      </c>
      <c r="R303" t="str">
        <f>IF(P303="","",(VLOOKUP(P303,NSX!$B$4:$E$63,3,FALSE)))</f>
        <v/>
      </c>
      <c r="S303" t="str">
        <f>IF(P303="","",(VLOOKUP(P303,NSX!$B$4:$E$63,4,FALSE)))</f>
        <v/>
      </c>
      <c r="T303" t="str">
        <f t="shared" si="34"/>
        <v/>
      </c>
    </row>
    <row r="304" spans="1:20" x14ac:dyDescent="0.25">
      <c r="A304" t="str">
        <f t="shared" si="28"/>
        <v/>
      </c>
      <c r="B304" t="str">
        <f t="shared" si="29"/>
        <v/>
      </c>
      <c r="C304" t="str">
        <f>IF(P304="","",'PSS Sheet'!AK308)</f>
        <v/>
      </c>
      <c r="D304" t="str">
        <f>IF(P304="","",'PSS Sheet'!AI308)</f>
        <v/>
      </c>
      <c r="E304" t="str">
        <f>IF(P304="","",'PSS Sheet'!AJ308)</f>
        <v/>
      </c>
      <c r="H304" t="str">
        <f t="shared" si="30"/>
        <v/>
      </c>
      <c r="I304" t="str">
        <f>IF(P304="","",'SEB Sheet'!F$12)</f>
        <v/>
      </c>
      <c r="J304" t="str">
        <f t="shared" si="31"/>
        <v/>
      </c>
      <c r="K304" s="87" t="str">
        <f>IF(P304="","",'SEB Sheet'!$F$11)</f>
        <v/>
      </c>
      <c r="L304" t="str">
        <f t="shared" si="32"/>
        <v/>
      </c>
      <c r="M304" t="str">
        <f>IF(P304="","",'SEB Sheet'!$F$10)</f>
        <v/>
      </c>
      <c r="N304" t="str">
        <f t="shared" si="33"/>
        <v/>
      </c>
      <c r="P304" t="str">
        <f>'PSS Sheet'!AL308</f>
        <v/>
      </c>
      <c r="Q304" t="str">
        <f>IF(P304="","",(VLOOKUP(P304,NSX!$B$4:$E$63,2,FALSE)))</f>
        <v/>
      </c>
      <c r="R304" t="str">
        <f>IF(P304="","",(VLOOKUP(P304,NSX!$B$4:$E$63,3,FALSE)))</f>
        <v/>
      </c>
      <c r="S304" t="str">
        <f>IF(P304="","",(VLOOKUP(P304,NSX!$B$4:$E$63,4,FALSE)))</f>
        <v/>
      </c>
      <c r="T304" t="str">
        <f t="shared" si="34"/>
        <v/>
      </c>
    </row>
    <row r="305" spans="1:20" x14ac:dyDescent="0.25">
      <c r="A305" t="str">
        <f t="shared" si="28"/>
        <v/>
      </c>
      <c r="B305" t="str">
        <f t="shared" si="29"/>
        <v/>
      </c>
      <c r="C305" t="str">
        <f>IF(P305="","",'PSS Sheet'!AK309)</f>
        <v/>
      </c>
      <c r="D305" t="str">
        <f>IF(P305="","",'PSS Sheet'!AI309)</f>
        <v/>
      </c>
      <c r="E305" t="str">
        <f>IF(P305="","",'PSS Sheet'!AJ309)</f>
        <v/>
      </c>
      <c r="H305" t="str">
        <f t="shared" si="30"/>
        <v/>
      </c>
      <c r="I305" t="str">
        <f>IF(P305="","",'SEB Sheet'!F$12)</f>
        <v/>
      </c>
      <c r="J305" t="str">
        <f t="shared" si="31"/>
        <v/>
      </c>
      <c r="K305" s="87" t="str">
        <f>IF(P305="","",'SEB Sheet'!$F$11)</f>
        <v/>
      </c>
      <c r="L305" t="str">
        <f t="shared" si="32"/>
        <v/>
      </c>
      <c r="M305" t="str">
        <f>IF(P305="","",'SEB Sheet'!$F$10)</f>
        <v/>
      </c>
      <c r="N305" t="str">
        <f t="shared" si="33"/>
        <v/>
      </c>
      <c r="P305" t="str">
        <f>'PSS Sheet'!AL309</f>
        <v/>
      </c>
      <c r="Q305" t="str">
        <f>IF(P305="","",(VLOOKUP(P305,NSX!$B$4:$E$63,2,FALSE)))</f>
        <v/>
      </c>
      <c r="R305" t="str">
        <f>IF(P305="","",(VLOOKUP(P305,NSX!$B$4:$E$63,3,FALSE)))</f>
        <v/>
      </c>
      <c r="S305" t="str">
        <f>IF(P305="","",(VLOOKUP(P305,NSX!$B$4:$E$63,4,FALSE)))</f>
        <v/>
      </c>
      <c r="T305" t="str">
        <f t="shared" si="34"/>
        <v/>
      </c>
    </row>
    <row r="306" spans="1:20" x14ac:dyDescent="0.25">
      <c r="A306" t="str">
        <f t="shared" si="28"/>
        <v/>
      </c>
      <c r="B306" t="str">
        <f t="shared" si="29"/>
        <v/>
      </c>
      <c r="C306" t="str">
        <f>IF(P306="","",'PSS Sheet'!AK310)</f>
        <v/>
      </c>
      <c r="D306" t="str">
        <f>IF(P306="","",'PSS Sheet'!AI310)</f>
        <v/>
      </c>
      <c r="E306" t="str">
        <f>IF(P306="","",'PSS Sheet'!AJ310)</f>
        <v/>
      </c>
      <c r="H306" t="str">
        <f t="shared" si="30"/>
        <v/>
      </c>
      <c r="I306" t="str">
        <f>IF(P306="","",'SEB Sheet'!F$12)</f>
        <v/>
      </c>
      <c r="J306" t="str">
        <f t="shared" si="31"/>
        <v/>
      </c>
      <c r="K306" s="87" t="str">
        <f>IF(P306="","",'SEB Sheet'!$F$11)</f>
        <v/>
      </c>
      <c r="L306" t="str">
        <f t="shared" si="32"/>
        <v/>
      </c>
      <c r="M306" t="str">
        <f>IF(P306="","",'SEB Sheet'!$F$10)</f>
        <v/>
      </c>
      <c r="N306" t="str">
        <f t="shared" si="33"/>
        <v/>
      </c>
      <c r="P306" t="str">
        <f>'PSS Sheet'!AL310</f>
        <v/>
      </c>
      <c r="Q306" t="str">
        <f>IF(P306="","",(VLOOKUP(P306,NSX!$B$4:$E$63,2,FALSE)))</f>
        <v/>
      </c>
      <c r="R306" t="str">
        <f>IF(P306="","",(VLOOKUP(P306,NSX!$B$4:$E$63,3,FALSE)))</f>
        <v/>
      </c>
      <c r="S306" t="str">
        <f>IF(P306="","",(VLOOKUP(P306,NSX!$B$4:$E$63,4,FALSE)))</f>
        <v/>
      </c>
      <c r="T306" t="str">
        <f t="shared" si="34"/>
        <v/>
      </c>
    </row>
    <row r="307" spans="1:20" x14ac:dyDescent="0.25">
      <c r="A307" t="str">
        <f t="shared" si="28"/>
        <v/>
      </c>
      <c r="B307" t="str">
        <f t="shared" si="29"/>
        <v/>
      </c>
      <c r="C307" t="str">
        <f>IF(P307="","",'PSS Sheet'!AK311)</f>
        <v/>
      </c>
      <c r="D307" t="str">
        <f>IF(P307="","",'PSS Sheet'!AI311)</f>
        <v/>
      </c>
      <c r="E307" t="str">
        <f>IF(P307="","",'PSS Sheet'!AJ311)</f>
        <v/>
      </c>
      <c r="H307" t="str">
        <f t="shared" si="30"/>
        <v/>
      </c>
      <c r="I307" t="str">
        <f>IF(P307="","",'SEB Sheet'!F$12)</f>
        <v/>
      </c>
      <c r="J307" t="str">
        <f t="shared" si="31"/>
        <v/>
      </c>
      <c r="K307" s="87" t="str">
        <f>IF(P307="","",'SEB Sheet'!$F$11)</f>
        <v/>
      </c>
      <c r="L307" t="str">
        <f t="shared" si="32"/>
        <v/>
      </c>
      <c r="M307" t="str">
        <f>IF(P307="","",'SEB Sheet'!$F$10)</f>
        <v/>
      </c>
      <c r="N307" t="str">
        <f t="shared" si="33"/>
        <v/>
      </c>
      <c r="P307" t="str">
        <f>'PSS Sheet'!AL311</f>
        <v/>
      </c>
      <c r="Q307" t="str">
        <f>IF(P307="","",(VLOOKUP(P307,NSX!$B$4:$E$63,2,FALSE)))</f>
        <v/>
      </c>
      <c r="R307" t="str">
        <f>IF(P307="","",(VLOOKUP(P307,NSX!$B$4:$E$63,3,FALSE)))</f>
        <v/>
      </c>
      <c r="S307" t="str">
        <f>IF(P307="","",(VLOOKUP(P307,NSX!$B$4:$E$63,4,FALSE)))</f>
        <v/>
      </c>
      <c r="T307" t="str">
        <f t="shared" si="34"/>
        <v/>
      </c>
    </row>
    <row r="308" spans="1:20" x14ac:dyDescent="0.25">
      <c r="A308" t="str">
        <f t="shared" si="28"/>
        <v/>
      </c>
      <c r="B308" t="str">
        <f t="shared" si="29"/>
        <v/>
      </c>
      <c r="C308" t="str">
        <f>IF(P308="","",'PSS Sheet'!AK312)</f>
        <v/>
      </c>
      <c r="D308" t="str">
        <f>IF(P308="","",'PSS Sheet'!AI312)</f>
        <v/>
      </c>
      <c r="E308" t="str">
        <f>IF(P308="","",'PSS Sheet'!AJ312)</f>
        <v/>
      </c>
      <c r="H308" t="str">
        <f t="shared" si="30"/>
        <v/>
      </c>
      <c r="I308" t="str">
        <f>IF(P308="","",'SEB Sheet'!F$12)</f>
        <v/>
      </c>
      <c r="J308" t="str">
        <f t="shared" si="31"/>
        <v/>
      </c>
      <c r="K308" s="87" t="str">
        <f>IF(P308="","",'SEB Sheet'!$F$11)</f>
        <v/>
      </c>
      <c r="L308" t="str">
        <f t="shared" si="32"/>
        <v/>
      </c>
      <c r="M308" t="str">
        <f>IF(P308="","",'SEB Sheet'!$F$10)</f>
        <v/>
      </c>
      <c r="N308" t="str">
        <f t="shared" si="33"/>
        <v/>
      </c>
      <c r="P308" t="str">
        <f>'PSS Sheet'!AL312</f>
        <v/>
      </c>
      <c r="Q308" t="str">
        <f>IF(P308="","",(VLOOKUP(P308,NSX!$B$4:$E$63,2,FALSE)))</f>
        <v/>
      </c>
      <c r="R308" t="str">
        <f>IF(P308="","",(VLOOKUP(P308,NSX!$B$4:$E$63,3,FALSE)))</f>
        <v/>
      </c>
      <c r="S308" t="str">
        <f>IF(P308="","",(VLOOKUP(P308,NSX!$B$4:$E$63,4,FALSE)))</f>
        <v/>
      </c>
      <c r="T308" t="str">
        <f t="shared" si="34"/>
        <v/>
      </c>
    </row>
    <row r="309" spans="1:20" x14ac:dyDescent="0.25">
      <c r="A309" t="str">
        <f t="shared" si="28"/>
        <v/>
      </c>
      <c r="B309" t="str">
        <f t="shared" si="29"/>
        <v/>
      </c>
      <c r="C309" t="str">
        <f>IF(P309="","",'PSS Sheet'!AK313)</f>
        <v/>
      </c>
      <c r="D309" t="str">
        <f>IF(P309="","",'PSS Sheet'!AI313)</f>
        <v/>
      </c>
      <c r="E309" t="str">
        <f>IF(P309="","",'PSS Sheet'!AJ313)</f>
        <v/>
      </c>
      <c r="H309" t="str">
        <f t="shared" si="30"/>
        <v/>
      </c>
      <c r="I309" t="str">
        <f>IF(P309="","",'SEB Sheet'!F$12)</f>
        <v/>
      </c>
      <c r="J309" t="str">
        <f t="shared" si="31"/>
        <v/>
      </c>
      <c r="K309" s="87" t="str">
        <f>IF(P309="","",'SEB Sheet'!$F$11)</f>
        <v/>
      </c>
      <c r="L309" t="str">
        <f t="shared" si="32"/>
        <v/>
      </c>
      <c r="M309" t="str">
        <f>IF(P309="","",'SEB Sheet'!$F$10)</f>
        <v/>
      </c>
      <c r="N309" t="str">
        <f t="shared" si="33"/>
        <v/>
      </c>
      <c r="P309" t="str">
        <f>'PSS Sheet'!AL313</f>
        <v/>
      </c>
      <c r="Q309" t="str">
        <f>IF(P309="","",(VLOOKUP(P309,NSX!$B$4:$E$63,2,FALSE)))</f>
        <v/>
      </c>
      <c r="R309" t="str">
        <f>IF(P309="","",(VLOOKUP(P309,NSX!$B$4:$E$63,3,FALSE)))</f>
        <v/>
      </c>
      <c r="S309" t="str">
        <f>IF(P309="","",(VLOOKUP(P309,NSX!$B$4:$E$63,4,FALSE)))</f>
        <v/>
      </c>
      <c r="T309" t="str">
        <f t="shared" si="34"/>
        <v/>
      </c>
    </row>
    <row r="310" spans="1:20" x14ac:dyDescent="0.25">
      <c r="A310" t="str">
        <f t="shared" si="28"/>
        <v/>
      </c>
      <c r="B310" t="str">
        <f t="shared" si="29"/>
        <v/>
      </c>
      <c r="C310" t="str">
        <f>IF(P310="","",'PSS Sheet'!AK314)</f>
        <v/>
      </c>
      <c r="D310" t="str">
        <f>IF(P310="","",'PSS Sheet'!AI314)</f>
        <v/>
      </c>
      <c r="E310" t="str">
        <f>IF(P310="","",'PSS Sheet'!AJ314)</f>
        <v/>
      </c>
      <c r="H310" t="str">
        <f t="shared" si="30"/>
        <v/>
      </c>
      <c r="I310" t="str">
        <f>IF(P310="","",'SEB Sheet'!F$12)</f>
        <v/>
      </c>
      <c r="J310" t="str">
        <f t="shared" si="31"/>
        <v/>
      </c>
      <c r="K310" s="87" t="str">
        <f>IF(P310="","",'SEB Sheet'!$F$11)</f>
        <v/>
      </c>
      <c r="L310" t="str">
        <f t="shared" si="32"/>
        <v/>
      </c>
      <c r="M310" t="str">
        <f>IF(P310="","",'SEB Sheet'!$F$10)</f>
        <v/>
      </c>
      <c r="N310" t="str">
        <f t="shared" si="33"/>
        <v/>
      </c>
      <c r="P310" t="str">
        <f>'PSS Sheet'!AL314</f>
        <v/>
      </c>
      <c r="Q310" t="str">
        <f>IF(P310="","",(VLOOKUP(P310,NSX!$B$4:$E$63,2,FALSE)))</f>
        <v/>
      </c>
      <c r="R310" t="str">
        <f>IF(P310="","",(VLOOKUP(P310,NSX!$B$4:$E$63,3,FALSE)))</f>
        <v/>
      </c>
      <c r="S310" t="str">
        <f>IF(P310="","",(VLOOKUP(P310,NSX!$B$4:$E$63,4,FALSE)))</f>
        <v/>
      </c>
      <c r="T310" t="str">
        <f t="shared" si="34"/>
        <v/>
      </c>
    </row>
    <row r="311" spans="1:20" x14ac:dyDescent="0.25">
      <c r="A311" t="str">
        <f t="shared" si="28"/>
        <v/>
      </c>
      <c r="B311" t="str">
        <f t="shared" si="29"/>
        <v/>
      </c>
      <c r="C311" t="str">
        <f>IF(P311="","",'PSS Sheet'!AK315)</f>
        <v/>
      </c>
      <c r="D311" t="str">
        <f>IF(P311="","",'PSS Sheet'!AI315)</f>
        <v/>
      </c>
      <c r="E311" t="str">
        <f>IF(P311="","",'PSS Sheet'!AJ315)</f>
        <v/>
      </c>
      <c r="H311" t="str">
        <f t="shared" si="30"/>
        <v/>
      </c>
      <c r="I311" t="str">
        <f>IF(P311="","",'SEB Sheet'!F$12)</f>
        <v/>
      </c>
      <c r="J311" t="str">
        <f t="shared" si="31"/>
        <v/>
      </c>
      <c r="K311" s="87" t="str">
        <f>IF(P311="","",'SEB Sheet'!$F$11)</f>
        <v/>
      </c>
      <c r="L311" t="str">
        <f t="shared" si="32"/>
        <v/>
      </c>
      <c r="M311" t="str">
        <f>IF(P311="","",'SEB Sheet'!$F$10)</f>
        <v/>
      </c>
      <c r="N311" t="str">
        <f t="shared" si="33"/>
        <v/>
      </c>
      <c r="P311" t="str">
        <f>'PSS Sheet'!AL315</f>
        <v/>
      </c>
      <c r="Q311" t="str">
        <f>IF(P311="","",(VLOOKUP(P311,NSX!$B$4:$E$63,2,FALSE)))</f>
        <v/>
      </c>
      <c r="R311" t="str">
        <f>IF(P311="","",(VLOOKUP(P311,NSX!$B$4:$E$63,3,FALSE)))</f>
        <v/>
      </c>
      <c r="S311" t="str">
        <f>IF(P311="","",(VLOOKUP(P311,NSX!$B$4:$E$63,4,FALSE)))</f>
        <v/>
      </c>
      <c r="T311" t="str">
        <f t="shared" si="34"/>
        <v/>
      </c>
    </row>
    <row r="312" spans="1:20" x14ac:dyDescent="0.25">
      <c r="A312" t="str">
        <f t="shared" si="28"/>
        <v/>
      </c>
      <c r="B312" t="str">
        <f t="shared" si="29"/>
        <v/>
      </c>
      <c r="C312" t="str">
        <f>IF(P312="","",'PSS Sheet'!AK316)</f>
        <v/>
      </c>
      <c r="D312" t="str">
        <f>IF(P312="","",'PSS Sheet'!AI316)</f>
        <v/>
      </c>
      <c r="E312" t="str">
        <f>IF(P312="","",'PSS Sheet'!AJ316)</f>
        <v/>
      </c>
      <c r="H312" t="str">
        <f t="shared" si="30"/>
        <v/>
      </c>
      <c r="I312" t="str">
        <f>IF(P312="","",'SEB Sheet'!F$12)</f>
        <v/>
      </c>
      <c r="J312" t="str">
        <f t="shared" si="31"/>
        <v/>
      </c>
      <c r="K312" s="87" t="str">
        <f>IF(P312="","",'SEB Sheet'!$F$11)</f>
        <v/>
      </c>
      <c r="L312" t="str">
        <f t="shared" si="32"/>
        <v/>
      </c>
      <c r="M312" t="str">
        <f>IF(P312="","",'SEB Sheet'!$F$10)</f>
        <v/>
      </c>
      <c r="N312" t="str">
        <f t="shared" si="33"/>
        <v/>
      </c>
      <c r="P312" t="str">
        <f>'PSS Sheet'!AL316</f>
        <v/>
      </c>
      <c r="Q312" t="str">
        <f>IF(P312="","",(VLOOKUP(P312,NSX!$B$4:$E$63,2,FALSE)))</f>
        <v/>
      </c>
      <c r="R312" t="str">
        <f>IF(P312="","",(VLOOKUP(P312,NSX!$B$4:$E$63,3,FALSE)))</f>
        <v/>
      </c>
      <c r="S312" t="str">
        <f>IF(P312="","",(VLOOKUP(P312,NSX!$B$4:$E$63,4,FALSE)))</f>
        <v/>
      </c>
      <c r="T312" t="str">
        <f t="shared" si="34"/>
        <v/>
      </c>
    </row>
    <row r="313" spans="1:20" x14ac:dyDescent="0.25">
      <c r="A313" t="str">
        <f t="shared" si="28"/>
        <v/>
      </c>
      <c r="B313" t="str">
        <f t="shared" si="29"/>
        <v/>
      </c>
      <c r="C313" t="str">
        <f>IF(P313="","",'PSS Sheet'!AK317)</f>
        <v/>
      </c>
      <c r="D313" t="str">
        <f>IF(P313="","",'PSS Sheet'!AI317)</f>
        <v/>
      </c>
      <c r="E313" t="str">
        <f>IF(P313="","",'PSS Sheet'!AJ317)</f>
        <v/>
      </c>
      <c r="H313" t="str">
        <f t="shared" si="30"/>
        <v/>
      </c>
      <c r="I313" t="str">
        <f>IF(P313="","",'SEB Sheet'!F$12)</f>
        <v/>
      </c>
      <c r="J313" t="str">
        <f t="shared" si="31"/>
        <v/>
      </c>
      <c r="K313" s="87" t="str">
        <f>IF(P313="","",'SEB Sheet'!$F$11)</f>
        <v/>
      </c>
      <c r="L313" t="str">
        <f t="shared" si="32"/>
        <v/>
      </c>
      <c r="M313" t="str">
        <f>IF(P313="","",'SEB Sheet'!$F$10)</f>
        <v/>
      </c>
      <c r="N313" t="str">
        <f t="shared" si="33"/>
        <v/>
      </c>
      <c r="P313" t="str">
        <f>'PSS Sheet'!AL317</f>
        <v/>
      </c>
      <c r="Q313" t="str">
        <f>IF(P313="","",(VLOOKUP(P313,NSX!$B$4:$E$63,2,FALSE)))</f>
        <v/>
      </c>
      <c r="R313" t="str">
        <f>IF(P313="","",(VLOOKUP(P313,NSX!$B$4:$E$63,3,FALSE)))</f>
        <v/>
      </c>
      <c r="S313" t="str">
        <f>IF(P313="","",(VLOOKUP(P313,NSX!$B$4:$E$63,4,FALSE)))</f>
        <v/>
      </c>
      <c r="T313" t="str">
        <f t="shared" si="34"/>
        <v/>
      </c>
    </row>
    <row r="314" spans="1:20" x14ac:dyDescent="0.25">
      <c r="A314" t="str">
        <f t="shared" si="28"/>
        <v/>
      </c>
      <c r="B314" t="str">
        <f t="shared" si="29"/>
        <v/>
      </c>
      <c r="C314" t="str">
        <f>IF(P314="","",'PSS Sheet'!AK318)</f>
        <v/>
      </c>
      <c r="D314" t="str">
        <f>IF(P314="","",'PSS Sheet'!AI318)</f>
        <v/>
      </c>
      <c r="E314" t="str">
        <f>IF(P314="","",'PSS Sheet'!AJ318)</f>
        <v/>
      </c>
      <c r="H314" t="str">
        <f t="shared" si="30"/>
        <v/>
      </c>
      <c r="I314" t="str">
        <f>IF(P314="","",'SEB Sheet'!F$12)</f>
        <v/>
      </c>
      <c r="J314" t="str">
        <f t="shared" si="31"/>
        <v/>
      </c>
      <c r="K314" s="87" t="str">
        <f>IF(P314="","",'SEB Sheet'!$F$11)</f>
        <v/>
      </c>
      <c r="L314" t="str">
        <f t="shared" si="32"/>
        <v/>
      </c>
      <c r="M314" t="str">
        <f>IF(P314="","",'SEB Sheet'!$F$10)</f>
        <v/>
      </c>
      <c r="N314" t="str">
        <f t="shared" si="33"/>
        <v/>
      </c>
      <c r="P314" t="str">
        <f>'PSS Sheet'!AL318</f>
        <v/>
      </c>
      <c r="Q314" t="str">
        <f>IF(P314="","",(VLOOKUP(P314,NSX!$B$4:$E$63,2,FALSE)))</f>
        <v/>
      </c>
      <c r="R314" t="str">
        <f>IF(P314="","",(VLOOKUP(P314,NSX!$B$4:$E$63,3,FALSE)))</f>
        <v/>
      </c>
      <c r="S314" t="str">
        <f>IF(P314="","",(VLOOKUP(P314,NSX!$B$4:$E$63,4,FALSE)))</f>
        <v/>
      </c>
      <c r="T314" t="str">
        <f t="shared" si="34"/>
        <v/>
      </c>
    </row>
    <row r="315" spans="1:20" x14ac:dyDescent="0.25">
      <c r="A315" t="str">
        <f t="shared" si="28"/>
        <v/>
      </c>
      <c r="B315" t="str">
        <f t="shared" si="29"/>
        <v/>
      </c>
      <c r="C315" t="str">
        <f>IF(P315="","",'PSS Sheet'!AK319)</f>
        <v/>
      </c>
      <c r="D315" t="str">
        <f>IF(P315="","",'PSS Sheet'!AI319)</f>
        <v/>
      </c>
      <c r="E315" t="str">
        <f>IF(P315="","",'PSS Sheet'!AJ319)</f>
        <v/>
      </c>
      <c r="H315" t="str">
        <f t="shared" si="30"/>
        <v/>
      </c>
      <c r="I315" t="str">
        <f>IF(P315="","",'SEB Sheet'!F$12)</f>
        <v/>
      </c>
      <c r="J315" t="str">
        <f t="shared" si="31"/>
        <v/>
      </c>
      <c r="K315" s="87" t="str">
        <f>IF(P315="","",'SEB Sheet'!$F$11)</f>
        <v/>
      </c>
      <c r="L315" t="str">
        <f t="shared" si="32"/>
        <v/>
      </c>
      <c r="M315" t="str">
        <f>IF(P315="","",'SEB Sheet'!$F$10)</f>
        <v/>
      </c>
      <c r="N315" t="str">
        <f t="shared" si="33"/>
        <v/>
      </c>
      <c r="P315" t="str">
        <f>'PSS Sheet'!AL319</f>
        <v/>
      </c>
      <c r="Q315" t="str">
        <f>IF(P315="","",(VLOOKUP(P315,NSX!$B$4:$E$63,2,FALSE)))</f>
        <v/>
      </c>
      <c r="R315" t="str">
        <f>IF(P315="","",(VLOOKUP(P315,NSX!$B$4:$E$63,3,FALSE)))</f>
        <v/>
      </c>
      <c r="S315" t="str">
        <f>IF(P315="","",(VLOOKUP(P315,NSX!$B$4:$E$63,4,FALSE)))</f>
        <v/>
      </c>
      <c r="T315" t="str">
        <f t="shared" si="34"/>
        <v/>
      </c>
    </row>
    <row r="316" spans="1:20" x14ac:dyDescent="0.25">
      <c r="A316" t="str">
        <f t="shared" si="28"/>
        <v/>
      </c>
      <c r="B316" t="str">
        <f t="shared" si="29"/>
        <v/>
      </c>
      <c r="C316" t="str">
        <f>IF(P316="","",'PSS Sheet'!AK320)</f>
        <v/>
      </c>
      <c r="D316" t="str">
        <f>IF(P316="","",'PSS Sheet'!AI320)</f>
        <v/>
      </c>
      <c r="E316" t="str">
        <f>IF(P316="","",'PSS Sheet'!AJ320)</f>
        <v/>
      </c>
      <c r="H316" t="str">
        <f t="shared" si="30"/>
        <v/>
      </c>
      <c r="I316" t="str">
        <f>IF(P316="","",'SEB Sheet'!F$12)</f>
        <v/>
      </c>
      <c r="J316" t="str">
        <f t="shared" si="31"/>
        <v/>
      </c>
      <c r="K316" s="87" t="str">
        <f>IF(P316="","",'SEB Sheet'!$F$11)</f>
        <v/>
      </c>
      <c r="L316" t="str">
        <f t="shared" si="32"/>
        <v/>
      </c>
      <c r="M316" t="str">
        <f>IF(P316="","",'SEB Sheet'!$F$10)</f>
        <v/>
      </c>
      <c r="N316" t="str">
        <f t="shared" si="33"/>
        <v/>
      </c>
      <c r="P316" t="str">
        <f>'PSS Sheet'!AL320</f>
        <v/>
      </c>
      <c r="Q316" t="str">
        <f>IF(P316="","",(VLOOKUP(P316,NSX!$B$4:$E$63,2,FALSE)))</f>
        <v/>
      </c>
      <c r="R316" t="str">
        <f>IF(P316="","",(VLOOKUP(P316,NSX!$B$4:$E$63,3,FALSE)))</f>
        <v/>
      </c>
      <c r="S316" t="str">
        <f>IF(P316="","",(VLOOKUP(P316,NSX!$B$4:$E$63,4,FALSE)))</f>
        <v/>
      </c>
      <c r="T316" t="str">
        <f t="shared" si="34"/>
        <v/>
      </c>
    </row>
    <row r="317" spans="1:20" x14ac:dyDescent="0.25">
      <c r="A317" t="str">
        <f t="shared" si="28"/>
        <v/>
      </c>
      <c r="B317" t="str">
        <f t="shared" si="29"/>
        <v/>
      </c>
      <c r="C317" t="str">
        <f>IF(P317="","",'PSS Sheet'!AK321)</f>
        <v/>
      </c>
      <c r="D317" t="str">
        <f>IF(P317="","",'PSS Sheet'!AI321)</f>
        <v/>
      </c>
      <c r="E317" t="str">
        <f>IF(P317="","",'PSS Sheet'!AJ321)</f>
        <v/>
      </c>
      <c r="H317" t="str">
        <f t="shared" si="30"/>
        <v/>
      </c>
      <c r="I317" t="str">
        <f>IF(P317="","",'SEB Sheet'!F$12)</f>
        <v/>
      </c>
      <c r="J317" t="str">
        <f t="shared" si="31"/>
        <v/>
      </c>
      <c r="K317" s="87" t="str">
        <f>IF(P317="","",'SEB Sheet'!$F$11)</f>
        <v/>
      </c>
      <c r="L317" t="str">
        <f t="shared" si="32"/>
        <v/>
      </c>
      <c r="M317" t="str">
        <f>IF(P317="","",'SEB Sheet'!$F$10)</f>
        <v/>
      </c>
      <c r="N317" t="str">
        <f t="shared" si="33"/>
        <v/>
      </c>
      <c r="P317" t="str">
        <f>'PSS Sheet'!AL321</f>
        <v/>
      </c>
      <c r="Q317" t="str">
        <f>IF(P317="","",(VLOOKUP(P317,NSX!$B$4:$E$63,2,FALSE)))</f>
        <v/>
      </c>
      <c r="R317" t="str">
        <f>IF(P317="","",(VLOOKUP(P317,NSX!$B$4:$E$63,3,FALSE)))</f>
        <v/>
      </c>
      <c r="S317" t="str">
        <f>IF(P317="","",(VLOOKUP(P317,NSX!$B$4:$E$63,4,FALSE)))</f>
        <v/>
      </c>
      <c r="T317" t="str">
        <f t="shared" si="34"/>
        <v/>
      </c>
    </row>
    <row r="318" spans="1:20" x14ac:dyDescent="0.25">
      <c r="A318" t="str">
        <f t="shared" si="28"/>
        <v/>
      </c>
      <c r="B318" t="str">
        <f t="shared" si="29"/>
        <v/>
      </c>
      <c r="C318" t="str">
        <f>IF(P318="","",'PSS Sheet'!AK322)</f>
        <v/>
      </c>
      <c r="D318" t="str">
        <f>IF(P318="","",'PSS Sheet'!AI322)</f>
        <v/>
      </c>
      <c r="E318" t="str">
        <f>IF(P318="","",'PSS Sheet'!AJ322)</f>
        <v/>
      </c>
      <c r="H318" t="str">
        <f t="shared" si="30"/>
        <v/>
      </c>
      <c r="I318" t="str">
        <f>IF(P318="","",'SEB Sheet'!F$12)</f>
        <v/>
      </c>
      <c r="J318" t="str">
        <f t="shared" si="31"/>
        <v/>
      </c>
      <c r="K318" s="87" t="str">
        <f>IF(P318="","",'SEB Sheet'!$F$11)</f>
        <v/>
      </c>
      <c r="L318" t="str">
        <f t="shared" si="32"/>
        <v/>
      </c>
      <c r="M318" t="str">
        <f>IF(P318="","",'SEB Sheet'!$F$10)</f>
        <v/>
      </c>
      <c r="N318" t="str">
        <f t="shared" si="33"/>
        <v/>
      </c>
      <c r="P318" t="str">
        <f>'PSS Sheet'!AL322</f>
        <v/>
      </c>
      <c r="Q318" t="str">
        <f>IF(P318="","",(VLOOKUP(P318,NSX!$B$4:$E$63,2,FALSE)))</f>
        <v/>
      </c>
      <c r="R318" t="str">
        <f>IF(P318="","",(VLOOKUP(P318,NSX!$B$4:$E$63,3,FALSE)))</f>
        <v/>
      </c>
      <c r="S318" t="str">
        <f>IF(P318="","",(VLOOKUP(P318,NSX!$B$4:$E$63,4,FALSE)))</f>
        <v/>
      </c>
      <c r="T318" t="str">
        <f t="shared" si="34"/>
        <v/>
      </c>
    </row>
    <row r="319" spans="1:20" x14ac:dyDescent="0.25">
      <c r="A319" t="str">
        <f t="shared" si="28"/>
        <v/>
      </c>
      <c r="B319" t="str">
        <f t="shared" si="29"/>
        <v/>
      </c>
      <c r="C319" t="str">
        <f>IF(P319="","",'PSS Sheet'!AK323)</f>
        <v/>
      </c>
      <c r="D319" t="str">
        <f>IF(P319="","",'PSS Sheet'!AI323)</f>
        <v/>
      </c>
      <c r="E319" t="str">
        <f>IF(P319="","",'PSS Sheet'!AJ323)</f>
        <v/>
      </c>
      <c r="H319" t="str">
        <f t="shared" si="30"/>
        <v/>
      </c>
      <c r="I319" t="str">
        <f>IF(P319="","",'SEB Sheet'!F$12)</f>
        <v/>
      </c>
      <c r="J319" t="str">
        <f t="shared" si="31"/>
        <v/>
      </c>
      <c r="K319" s="87" t="str">
        <f>IF(P319="","",'SEB Sheet'!$F$11)</f>
        <v/>
      </c>
      <c r="L319" t="str">
        <f t="shared" si="32"/>
        <v/>
      </c>
      <c r="M319" t="str">
        <f>IF(P319="","",'SEB Sheet'!$F$10)</f>
        <v/>
      </c>
      <c r="N319" t="str">
        <f t="shared" si="33"/>
        <v/>
      </c>
      <c r="P319" t="str">
        <f>'PSS Sheet'!AL323</f>
        <v/>
      </c>
      <c r="Q319" t="str">
        <f>IF(P319="","",(VLOOKUP(P319,NSX!$B$4:$E$63,2,FALSE)))</f>
        <v/>
      </c>
      <c r="R319" t="str">
        <f>IF(P319="","",(VLOOKUP(P319,NSX!$B$4:$E$63,3,FALSE)))</f>
        <v/>
      </c>
      <c r="S319" t="str">
        <f>IF(P319="","",(VLOOKUP(P319,NSX!$B$4:$E$63,4,FALSE)))</f>
        <v/>
      </c>
      <c r="T319" t="str">
        <f t="shared" si="34"/>
        <v/>
      </c>
    </row>
    <row r="320" spans="1:20" x14ac:dyDescent="0.25">
      <c r="A320" t="str">
        <f t="shared" si="28"/>
        <v/>
      </c>
      <c r="B320" t="str">
        <f t="shared" si="29"/>
        <v/>
      </c>
      <c r="C320" t="str">
        <f>IF(P320="","",'PSS Sheet'!AK324)</f>
        <v/>
      </c>
      <c r="D320" t="str">
        <f>IF(P320="","",'PSS Sheet'!AI324)</f>
        <v/>
      </c>
      <c r="E320" t="str">
        <f>IF(P320="","",'PSS Sheet'!AJ324)</f>
        <v/>
      </c>
      <c r="H320" t="str">
        <f t="shared" si="30"/>
        <v/>
      </c>
      <c r="I320" t="str">
        <f>IF(P320="","",'SEB Sheet'!F$12)</f>
        <v/>
      </c>
      <c r="J320" t="str">
        <f t="shared" si="31"/>
        <v/>
      </c>
      <c r="K320" s="87" t="str">
        <f>IF(P320="","",'SEB Sheet'!$F$11)</f>
        <v/>
      </c>
      <c r="L320" t="str">
        <f t="shared" si="32"/>
        <v/>
      </c>
      <c r="M320" t="str">
        <f>IF(P320="","",'SEB Sheet'!$F$10)</f>
        <v/>
      </c>
      <c r="N320" t="str">
        <f t="shared" si="33"/>
        <v/>
      </c>
      <c r="P320" t="str">
        <f>'PSS Sheet'!AL324</f>
        <v/>
      </c>
      <c r="Q320" t="str">
        <f>IF(P320="","",(VLOOKUP(P320,NSX!$B$4:$E$63,2,FALSE)))</f>
        <v/>
      </c>
      <c r="R320" t="str">
        <f>IF(P320="","",(VLOOKUP(P320,NSX!$B$4:$E$63,3,FALSE)))</f>
        <v/>
      </c>
      <c r="S320" t="str">
        <f>IF(P320="","",(VLOOKUP(P320,NSX!$B$4:$E$63,4,FALSE)))</f>
        <v/>
      </c>
      <c r="T320" t="str">
        <f t="shared" si="34"/>
        <v/>
      </c>
    </row>
    <row r="321" spans="1:20" x14ac:dyDescent="0.25">
      <c r="A321" t="str">
        <f t="shared" si="28"/>
        <v/>
      </c>
      <c r="B321" t="str">
        <f t="shared" si="29"/>
        <v/>
      </c>
      <c r="C321" t="str">
        <f>IF(P321="","",'PSS Sheet'!AK325)</f>
        <v/>
      </c>
      <c r="D321" t="str">
        <f>IF(P321="","",'PSS Sheet'!AI325)</f>
        <v/>
      </c>
      <c r="E321" t="str">
        <f>IF(P321="","",'PSS Sheet'!AJ325)</f>
        <v/>
      </c>
      <c r="H321" t="str">
        <f t="shared" si="30"/>
        <v/>
      </c>
      <c r="I321" t="str">
        <f>IF(P321="","",'SEB Sheet'!F$12)</f>
        <v/>
      </c>
      <c r="J321" t="str">
        <f t="shared" si="31"/>
        <v/>
      </c>
      <c r="K321" s="87" t="str">
        <f>IF(P321="","",'SEB Sheet'!$F$11)</f>
        <v/>
      </c>
      <c r="L321" t="str">
        <f t="shared" si="32"/>
        <v/>
      </c>
      <c r="M321" t="str">
        <f>IF(P321="","",'SEB Sheet'!$F$10)</f>
        <v/>
      </c>
      <c r="N321" t="str">
        <f t="shared" si="33"/>
        <v/>
      </c>
      <c r="P321" t="str">
        <f>'PSS Sheet'!AL325</f>
        <v/>
      </c>
      <c r="Q321" t="str">
        <f>IF(P321="","",(VLOOKUP(P321,NSX!$B$4:$E$63,2,FALSE)))</f>
        <v/>
      </c>
      <c r="R321" t="str">
        <f>IF(P321="","",(VLOOKUP(P321,NSX!$B$4:$E$63,3,FALSE)))</f>
        <v/>
      </c>
      <c r="S321" t="str">
        <f>IF(P321="","",(VLOOKUP(P321,NSX!$B$4:$E$63,4,FALSE)))</f>
        <v/>
      </c>
      <c r="T321" t="str">
        <f t="shared" si="34"/>
        <v/>
      </c>
    </row>
    <row r="322" spans="1:20" x14ac:dyDescent="0.25">
      <c r="A322" t="str">
        <f t="shared" si="28"/>
        <v/>
      </c>
      <c r="B322" t="str">
        <f t="shared" si="29"/>
        <v/>
      </c>
      <c r="C322" t="str">
        <f>IF(P322="","",'PSS Sheet'!AK326)</f>
        <v/>
      </c>
      <c r="D322" t="str">
        <f>IF(P322="","",'PSS Sheet'!AI326)</f>
        <v/>
      </c>
      <c r="E322" t="str">
        <f>IF(P322="","",'PSS Sheet'!AJ326)</f>
        <v/>
      </c>
      <c r="H322" t="str">
        <f t="shared" si="30"/>
        <v/>
      </c>
      <c r="I322" t="str">
        <f>IF(P322="","",'SEB Sheet'!F$12)</f>
        <v/>
      </c>
      <c r="J322" t="str">
        <f t="shared" si="31"/>
        <v/>
      </c>
      <c r="K322" s="87" t="str">
        <f>IF(P322="","",'SEB Sheet'!$F$11)</f>
        <v/>
      </c>
      <c r="L322" t="str">
        <f t="shared" si="32"/>
        <v/>
      </c>
      <c r="M322" t="str">
        <f>IF(P322="","",'SEB Sheet'!$F$10)</f>
        <v/>
      </c>
      <c r="N322" t="str">
        <f t="shared" si="33"/>
        <v/>
      </c>
      <c r="P322" t="str">
        <f>'PSS Sheet'!AL326</f>
        <v/>
      </c>
      <c r="Q322" t="str">
        <f>IF(P322="","",(VLOOKUP(P322,NSX!$B$4:$E$63,2,FALSE)))</f>
        <v/>
      </c>
      <c r="R322" t="str">
        <f>IF(P322="","",(VLOOKUP(P322,NSX!$B$4:$E$63,3,FALSE)))</f>
        <v/>
      </c>
      <c r="S322" t="str">
        <f>IF(P322="","",(VLOOKUP(P322,NSX!$B$4:$E$63,4,FALSE)))</f>
        <v/>
      </c>
      <c r="T322" t="str">
        <f t="shared" si="34"/>
        <v/>
      </c>
    </row>
    <row r="323" spans="1:20" x14ac:dyDescent="0.25">
      <c r="A323" t="str">
        <f t="shared" si="28"/>
        <v/>
      </c>
      <c r="B323" t="str">
        <f t="shared" si="29"/>
        <v/>
      </c>
      <c r="C323" t="str">
        <f>IF(P323="","",'PSS Sheet'!AK327)</f>
        <v/>
      </c>
      <c r="D323" t="str">
        <f>IF(P323="","",'PSS Sheet'!AI327)</f>
        <v/>
      </c>
      <c r="E323" t="str">
        <f>IF(P323="","",'PSS Sheet'!AJ327)</f>
        <v/>
      </c>
      <c r="H323" t="str">
        <f t="shared" si="30"/>
        <v/>
      </c>
      <c r="I323" t="str">
        <f>IF(P323="","",'SEB Sheet'!F$12)</f>
        <v/>
      </c>
      <c r="J323" t="str">
        <f t="shared" si="31"/>
        <v/>
      </c>
      <c r="K323" s="87" t="str">
        <f>IF(P323="","",'SEB Sheet'!$F$11)</f>
        <v/>
      </c>
      <c r="L323" t="str">
        <f t="shared" si="32"/>
        <v/>
      </c>
      <c r="M323" t="str">
        <f>IF(P323="","",'SEB Sheet'!$F$10)</f>
        <v/>
      </c>
      <c r="N323" t="str">
        <f t="shared" si="33"/>
        <v/>
      </c>
      <c r="P323" t="str">
        <f>'PSS Sheet'!AL327</f>
        <v/>
      </c>
      <c r="Q323" t="str">
        <f>IF(P323="","",(VLOOKUP(P323,NSX!$B$4:$E$63,2,FALSE)))</f>
        <v/>
      </c>
      <c r="R323" t="str">
        <f>IF(P323="","",(VLOOKUP(P323,NSX!$B$4:$E$63,3,FALSE)))</f>
        <v/>
      </c>
      <c r="S323" t="str">
        <f>IF(P323="","",(VLOOKUP(P323,NSX!$B$4:$E$63,4,FALSE)))</f>
        <v/>
      </c>
      <c r="T323" t="str">
        <f t="shared" si="34"/>
        <v/>
      </c>
    </row>
    <row r="324" spans="1:20" x14ac:dyDescent="0.25">
      <c r="A324" t="str">
        <f t="shared" ref="A324:A387" si="35">IF(P324="","","approved")</f>
        <v/>
      </c>
      <c r="B324" t="str">
        <f t="shared" ref="B324:B387" si="36">IF(P324="","","823")</f>
        <v/>
      </c>
      <c r="C324" t="str">
        <f>IF(P324="","",'PSS Sheet'!AK328)</f>
        <v/>
      </c>
      <c r="D324" t="str">
        <f>IF(P324="","",'PSS Sheet'!AI328)</f>
        <v/>
      </c>
      <c r="E324" t="str">
        <f>IF(P324="","",'PSS Sheet'!AJ328)</f>
        <v/>
      </c>
      <c r="H324" t="str">
        <f t="shared" ref="H324:H387" si="37">IF(P324="","","GPS")</f>
        <v/>
      </c>
      <c r="I324" t="str">
        <f>IF(P324="","",'SEB Sheet'!F$12)</f>
        <v/>
      </c>
      <c r="J324" t="str">
        <f t="shared" ref="J324:J387" si="38">IF(P324="","","5-50m")</f>
        <v/>
      </c>
      <c r="K324" s="87" t="str">
        <f>IF(P324="","",'SEB Sheet'!$F$11)</f>
        <v/>
      </c>
      <c r="L324" t="str">
        <f t="shared" ref="L324:L387" si="39">IF(P324="","","D")</f>
        <v/>
      </c>
      <c r="M324" t="str">
        <f>IF(P324="","",'SEB Sheet'!$F$10)</f>
        <v/>
      </c>
      <c r="N324" t="str">
        <f t="shared" ref="N324:N387" si="40">IF(P324="","","P")</f>
        <v/>
      </c>
      <c r="P324" t="str">
        <f>'PSS Sheet'!AL328</f>
        <v/>
      </c>
      <c r="Q324" t="str">
        <f>IF(P324="","",(VLOOKUP(P324,NSX!$B$4:$E$63,2,FALSE)))</f>
        <v/>
      </c>
      <c r="R324" t="str">
        <f>IF(P324="","",(VLOOKUP(P324,NSX!$B$4:$E$63,3,FALSE)))</f>
        <v/>
      </c>
      <c r="S324" t="str">
        <f>IF(P324="","",(VLOOKUP(P324,NSX!$B$4:$E$63,4,FALSE)))</f>
        <v/>
      </c>
      <c r="T324" t="str">
        <f t="shared" ref="T324:T387" si="41">IF(P324="","","1")</f>
        <v/>
      </c>
    </row>
    <row r="325" spans="1:20" x14ac:dyDescent="0.25">
      <c r="A325" t="str">
        <f t="shared" si="35"/>
        <v/>
      </c>
      <c r="B325" t="str">
        <f t="shared" si="36"/>
        <v/>
      </c>
      <c r="C325" t="str">
        <f>IF(P325="","",'PSS Sheet'!AK329)</f>
        <v/>
      </c>
      <c r="D325" t="str">
        <f>IF(P325="","",'PSS Sheet'!AI329)</f>
        <v/>
      </c>
      <c r="E325" t="str">
        <f>IF(P325="","",'PSS Sheet'!AJ329)</f>
        <v/>
      </c>
      <c r="H325" t="str">
        <f t="shared" si="37"/>
        <v/>
      </c>
      <c r="I325" t="str">
        <f>IF(P325="","",'SEB Sheet'!F$12)</f>
        <v/>
      </c>
      <c r="J325" t="str">
        <f t="shared" si="38"/>
        <v/>
      </c>
      <c r="K325" s="87" t="str">
        <f>IF(P325="","",'SEB Sheet'!$F$11)</f>
        <v/>
      </c>
      <c r="L325" t="str">
        <f t="shared" si="39"/>
        <v/>
      </c>
      <c r="M325" t="str">
        <f>IF(P325="","",'SEB Sheet'!$F$10)</f>
        <v/>
      </c>
      <c r="N325" t="str">
        <f t="shared" si="40"/>
        <v/>
      </c>
      <c r="P325" t="str">
        <f>'PSS Sheet'!AL329</f>
        <v/>
      </c>
      <c r="Q325" t="str">
        <f>IF(P325="","",(VLOOKUP(P325,NSX!$B$4:$E$63,2,FALSE)))</f>
        <v/>
      </c>
      <c r="R325" t="str">
        <f>IF(P325="","",(VLOOKUP(P325,NSX!$B$4:$E$63,3,FALSE)))</f>
        <v/>
      </c>
      <c r="S325" t="str">
        <f>IF(P325="","",(VLOOKUP(P325,NSX!$B$4:$E$63,4,FALSE)))</f>
        <v/>
      </c>
      <c r="T325" t="str">
        <f t="shared" si="41"/>
        <v/>
      </c>
    </row>
    <row r="326" spans="1:20" x14ac:dyDescent="0.25">
      <c r="A326" t="str">
        <f t="shared" si="35"/>
        <v/>
      </c>
      <c r="B326" t="str">
        <f t="shared" si="36"/>
        <v/>
      </c>
      <c r="C326" t="str">
        <f>IF(P326="","",'PSS Sheet'!AK330)</f>
        <v/>
      </c>
      <c r="D326" t="str">
        <f>IF(P326="","",'PSS Sheet'!AI330)</f>
        <v/>
      </c>
      <c r="E326" t="str">
        <f>IF(P326="","",'PSS Sheet'!AJ330)</f>
        <v/>
      </c>
      <c r="H326" t="str">
        <f t="shared" si="37"/>
        <v/>
      </c>
      <c r="I326" t="str">
        <f>IF(P326="","",'SEB Sheet'!F$12)</f>
        <v/>
      </c>
      <c r="J326" t="str">
        <f t="shared" si="38"/>
        <v/>
      </c>
      <c r="K326" s="87" t="str">
        <f>IF(P326="","",'SEB Sheet'!$F$11)</f>
        <v/>
      </c>
      <c r="L326" t="str">
        <f t="shared" si="39"/>
        <v/>
      </c>
      <c r="M326" t="str">
        <f>IF(P326="","",'SEB Sheet'!$F$10)</f>
        <v/>
      </c>
      <c r="N326" t="str">
        <f t="shared" si="40"/>
        <v/>
      </c>
      <c r="P326" t="str">
        <f>'PSS Sheet'!AL330</f>
        <v/>
      </c>
      <c r="Q326" t="str">
        <f>IF(P326="","",(VLOOKUP(P326,NSX!$B$4:$E$63,2,FALSE)))</f>
        <v/>
      </c>
      <c r="R326" t="str">
        <f>IF(P326="","",(VLOOKUP(P326,NSX!$B$4:$E$63,3,FALSE)))</f>
        <v/>
      </c>
      <c r="S326" t="str">
        <f>IF(P326="","",(VLOOKUP(P326,NSX!$B$4:$E$63,4,FALSE)))</f>
        <v/>
      </c>
      <c r="T326" t="str">
        <f t="shared" si="41"/>
        <v/>
      </c>
    </row>
    <row r="327" spans="1:20" x14ac:dyDescent="0.25">
      <c r="A327" t="str">
        <f t="shared" si="35"/>
        <v/>
      </c>
      <c r="B327" t="str">
        <f t="shared" si="36"/>
        <v/>
      </c>
      <c r="C327" t="str">
        <f>IF(P327="","",'PSS Sheet'!AK331)</f>
        <v/>
      </c>
      <c r="D327" t="str">
        <f>IF(P327="","",'PSS Sheet'!AI331)</f>
        <v/>
      </c>
      <c r="E327" t="str">
        <f>IF(P327="","",'PSS Sheet'!AJ331)</f>
        <v/>
      </c>
      <c r="H327" t="str">
        <f t="shared" si="37"/>
        <v/>
      </c>
      <c r="I327" t="str">
        <f>IF(P327="","",'SEB Sheet'!F$12)</f>
        <v/>
      </c>
      <c r="J327" t="str">
        <f t="shared" si="38"/>
        <v/>
      </c>
      <c r="K327" s="87" t="str">
        <f>IF(P327="","",'SEB Sheet'!$F$11)</f>
        <v/>
      </c>
      <c r="L327" t="str">
        <f t="shared" si="39"/>
        <v/>
      </c>
      <c r="M327" t="str">
        <f>IF(P327="","",'SEB Sheet'!$F$10)</f>
        <v/>
      </c>
      <c r="N327" t="str">
        <f t="shared" si="40"/>
        <v/>
      </c>
      <c r="P327" t="str">
        <f>'PSS Sheet'!AL331</f>
        <v/>
      </c>
      <c r="Q327" t="str">
        <f>IF(P327="","",(VLOOKUP(P327,NSX!$B$4:$E$63,2,FALSE)))</f>
        <v/>
      </c>
      <c r="R327" t="str">
        <f>IF(P327="","",(VLOOKUP(P327,NSX!$B$4:$E$63,3,FALSE)))</f>
        <v/>
      </c>
      <c r="S327" t="str">
        <f>IF(P327="","",(VLOOKUP(P327,NSX!$B$4:$E$63,4,FALSE)))</f>
        <v/>
      </c>
      <c r="T327" t="str">
        <f t="shared" si="41"/>
        <v/>
      </c>
    </row>
    <row r="328" spans="1:20" x14ac:dyDescent="0.25">
      <c r="A328" t="str">
        <f t="shared" si="35"/>
        <v/>
      </c>
      <c r="B328" t="str">
        <f t="shared" si="36"/>
        <v/>
      </c>
      <c r="C328" t="str">
        <f>IF(P328="","",'PSS Sheet'!AK332)</f>
        <v/>
      </c>
      <c r="D328" t="str">
        <f>IF(P328="","",'PSS Sheet'!AI332)</f>
        <v/>
      </c>
      <c r="E328" t="str">
        <f>IF(P328="","",'PSS Sheet'!AJ332)</f>
        <v/>
      </c>
      <c r="H328" t="str">
        <f t="shared" si="37"/>
        <v/>
      </c>
      <c r="I328" t="str">
        <f>IF(P328="","",'SEB Sheet'!F$12)</f>
        <v/>
      </c>
      <c r="J328" t="str">
        <f t="shared" si="38"/>
        <v/>
      </c>
      <c r="K328" s="87" t="str">
        <f>IF(P328="","",'SEB Sheet'!$F$11)</f>
        <v/>
      </c>
      <c r="L328" t="str">
        <f t="shared" si="39"/>
        <v/>
      </c>
      <c r="M328" t="str">
        <f>IF(P328="","",'SEB Sheet'!$F$10)</f>
        <v/>
      </c>
      <c r="N328" t="str">
        <f t="shared" si="40"/>
        <v/>
      </c>
      <c r="P328" t="str">
        <f>'PSS Sheet'!AL332</f>
        <v/>
      </c>
      <c r="Q328" t="str">
        <f>IF(P328="","",(VLOOKUP(P328,NSX!$B$4:$E$63,2,FALSE)))</f>
        <v/>
      </c>
      <c r="R328" t="str">
        <f>IF(P328="","",(VLOOKUP(P328,NSX!$B$4:$E$63,3,FALSE)))</f>
        <v/>
      </c>
      <c r="S328" t="str">
        <f>IF(P328="","",(VLOOKUP(P328,NSX!$B$4:$E$63,4,FALSE)))</f>
        <v/>
      </c>
      <c r="T328" t="str">
        <f t="shared" si="41"/>
        <v/>
      </c>
    </row>
    <row r="329" spans="1:20" x14ac:dyDescent="0.25">
      <c r="A329" t="str">
        <f t="shared" si="35"/>
        <v/>
      </c>
      <c r="B329" t="str">
        <f t="shared" si="36"/>
        <v/>
      </c>
      <c r="C329" t="str">
        <f>IF(P329="","",'PSS Sheet'!AK333)</f>
        <v/>
      </c>
      <c r="D329" t="str">
        <f>IF(P329="","",'PSS Sheet'!AI333)</f>
        <v/>
      </c>
      <c r="E329" t="str">
        <f>IF(P329="","",'PSS Sheet'!AJ333)</f>
        <v/>
      </c>
      <c r="H329" t="str">
        <f t="shared" si="37"/>
        <v/>
      </c>
      <c r="I329" t="str">
        <f>IF(P329="","",'SEB Sheet'!F$12)</f>
        <v/>
      </c>
      <c r="J329" t="str">
        <f t="shared" si="38"/>
        <v/>
      </c>
      <c r="K329" s="87" t="str">
        <f>IF(P329="","",'SEB Sheet'!$F$11)</f>
        <v/>
      </c>
      <c r="L329" t="str">
        <f t="shared" si="39"/>
        <v/>
      </c>
      <c r="M329" t="str">
        <f>IF(P329="","",'SEB Sheet'!$F$10)</f>
        <v/>
      </c>
      <c r="N329" t="str">
        <f t="shared" si="40"/>
        <v/>
      </c>
      <c r="P329" t="str">
        <f>'PSS Sheet'!AL333</f>
        <v/>
      </c>
      <c r="Q329" t="str">
        <f>IF(P329="","",(VLOOKUP(P329,NSX!$B$4:$E$63,2,FALSE)))</f>
        <v/>
      </c>
      <c r="R329" t="str">
        <f>IF(P329="","",(VLOOKUP(P329,NSX!$B$4:$E$63,3,FALSE)))</f>
        <v/>
      </c>
      <c r="S329" t="str">
        <f>IF(P329="","",(VLOOKUP(P329,NSX!$B$4:$E$63,4,FALSE)))</f>
        <v/>
      </c>
      <c r="T329" t="str">
        <f t="shared" si="41"/>
        <v/>
      </c>
    </row>
    <row r="330" spans="1:20" x14ac:dyDescent="0.25">
      <c r="A330" t="str">
        <f t="shared" si="35"/>
        <v/>
      </c>
      <c r="B330" t="str">
        <f t="shared" si="36"/>
        <v/>
      </c>
      <c r="C330" t="str">
        <f>IF(P330="","",'PSS Sheet'!AK334)</f>
        <v/>
      </c>
      <c r="D330" t="str">
        <f>IF(P330="","",'PSS Sheet'!AI334)</f>
        <v/>
      </c>
      <c r="E330" t="str">
        <f>IF(P330="","",'PSS Sheet'!AJ334)</f>
        <v/>
      </c>
      <c r="H330" t="str">
        <f t="shared" si="37"/>
        <v/>
      </c>
      <c r="I330" t="str">
        <f>IF(P330="","",'SEB Sheet'!F$12)</f>
        <v/>
      </c>
      <c r="J330" t="str">
        <f t="shared" si="38"/>
        <v/>
      </c>
      <c r="K330" s="87" t="str">
        <f>IF(P330="","",'SEB Sheet'!$F$11)</f>
        <v/>
      </c>
      <c r="L330" t="str">
        <f t="shared" si="39"/>
        <v/>
      </c>
      <c r="M330" t="str">
        <f>IF(P330="","",'SEB Sheet'!$F$10)</f>
        <v/>
      </c>
      <c r="N330" t="str">
        <f t="shared" si="40"/>
        <v/>
      </c>
      <c r="P330" t="str">
        <f>'PSS Sheet'!AL334</f>
        <v/>
      </c>
      <c r="Q330" t="str">
        <f>IF(P330="","",(VLOOKUP(P330,NSX!$B$4:$E$63,2,FALSE)))</f>
        <v/>
      </c>
      <c r="R330" t="str">
        <f>IF(P330="","",(VLOOKUP(P330,NSX!$B$4:$E$63,3,FALSE)))</f>
        <v/>
      </c>
      <c r="S330" t="str">
        <f>IF(P330="","",(VLOOKUP(P330,NSX!$B$4:$E$63,4,FALSE)))</f>
        <v/>
      </c>
      <c r="T330" t="str">
        <f t="shared" si="41"/>
        <v/>
      </c>
    </row>
    <row r="331" spans="1:20" x14ac:dyDescent="0.25">
      <c r="A331" t="str">
        <f t="shared" si="35"/>
        <v/>
      </c>
      <c r="B331" t="str">
        <f t="shared" si="36"/>
        <v/>
      </c>
      <c r="C331" t="str">
        <f>IF(P331="","",'PSS Sheet'!AK335)</f>
        <v/>
      </c>
      <c r="D331" t="str">
        <f>IF(P331="","",'PSS Sheet'!AI335)</f>
        <v/>
      </c>
      <c r="E331" t="str">
        <f>IF(P331="","",'PSS Sheet'!AJ335)</f>
        <v/>
      </c>
      <c r="H331" t="str">
        <f t="shared" si="37"/>
        <v/>
      </c>
      <c r="I331" t="str">
        <f>IF(P331="","",'SEB Sheet'!F$12)</f>
        <v/>
      </c>
      <c r="J331" t="str">
        <f t="shared" si="38"/>
        <v/>
      </c>
      <c r="K331" s="87" t="str">
        <f>IF(P331="","",'SEB Sheet'!$F$11)</f>
        <v/>
      </c>
      <c r="L331" t="str">
        <f t="shared" si="39"/>
        <v/>
      </c>
      <c r="M331" t="str">
        <f>IF(P331="","",'SEB Sheet'!$F$10)</f>
        <v/>
      </c>
      <c r="N331" t="str">
        <f t="shared" si="40"/>
        <v/>
      </c>
      <c r="P331" t="str">
        <f>'PSS Sheet'!AL335</f>
        <v/>
      </c>
      <c r="Q331" t="str">
        <f>IF(P331="","",(VLOOKUP(P331,NSX!$B$4:$E$63,2,FALSE)))</f>
        <v/>
      </c>
      <c r="R331" t="str">
        <f>IF(P331="","",(VLOOKUP(P331,NSX!$B$4:$E$63,3,FALSE)))</f>
        <v/>
      </c>
      <c r="S331" t="str">
        <f>IF(P331="","",(VLOOKUP(P331,NSX!$B$4:$E$63,4,FALSE)))</f>
        <v/>
      </c>
      <c r="T331" t="str">
        <f t="shared" si="41"/>
        <v/>
      </c>
    </row>
    <row r="332" spans="1:20" x14ac:dyDescent="0.25">
      <c r="A332" t="str">
        <f t="shared" si="35"/>
        <v/>
      </c>
      <c r="B332" t="str">
        <f t="shared" si="36"/>
        <v/>
      </c>
      <c r="C332" t="str">
        <f>IF(P332="","",'PSS Sheet'!AK336)</f>
        <v/>
      </c>
      <c r="D332" t="str">
        <f>IF(P332="","",'PSS Sheet'!AI336)</f>
        <v/>
      </c>
      <c r="E332" t="str">
        <f>IF(P332="","",'PSS Sheet'!AJ336)</f>
        <v/>
      </c>
      <c r="H332" t="str">
        <f t="shared" si="37"/>
        <v/>
      </c>
      <c r="I332" t="str">
        <f>IF(P332="","",'SEB Sheet'!F$12)</f>
        <v/>
      </c>
      <c r="J332" t="str">
        <f t="shared" si="38"/>
        <v/>
      </c>
      <c r="K332" s="87" t="str">
        <f>IF(P332="","",'SEB Sheet'!$F$11)</f>
        <v/>
      </c>
      <c r="L332" t="str">
        <f t="shared" si="39"/>
        <v/>
      </c>
      <c r="M332" t="str">
        <f>IF(P332="","",'SEB Sheet'!$F$10)</f>
        <v/>
      </c>
      <c r="N332" t="str">
        <f t="shared" si="40"/>
        <v/>
      </c>
      <c r="P332" t="str">
        <f>'PSS Sheet'!AL336</f>
        <v/>
      </c>
      <c r="Q332" t="str">
        <f>IF(P332="","",(VLOOKUP(P332,NSX!$B$4:$E$63,2,FALSE)))</f>
        <v/>
      </c>
      <c r="R332" t="str">
        <f>IF(P332="","",(VLOOKUP(P332,NSX!$B$4:$E$63,3,FALSE)))</f>
        <v/>
      </c>
      <c r="S332" t="str">
        <f>IF(P332="","",(VLOOKUP(P332,NSX!$B$4:$E$63,4,FALSE)))</f>
        <v/>
      </c>
      <c r="T332" t="str">
        <f t="shared" si="41"/>
        <v/>
      </c>
    </row>
    <row r="333" spans="1:20" x14ac:dyDescent="0.25">
      <c r="A333" t="str">
        <f t="shared" si="35"/>
        <v/>
      </c>
      <c r="B333" t="str">
        <f t="shared" si="36"/>
        <v/>
      </c>
      <c r="C333" t="str">
        <f>IF(P333="","",'PSS Sheet'!AK337)</f>
        <v/>
      </c>
      <c r="D333" t="str">
        <f>IF(P333="","",'PSS Sheet'!AI337)</f>
        <v/>
      </c>
      <c r="E333" t="str">
        <f>IF(P333="","",'PSS Sheet'!AJ337)</f>
        <v/>
      </c>
      <c r="H333" t="str">
        <f t="shared" si="37"/>
        <v/>
      </c>
      <c r="I333" t="str">
        <f>IF(P333="","",'SEB Sheet'!F$12)</f>
        <v/>
      </c>
      <c r="J333" t="str">
        <f t="shared" si="38"/>
        <v/>
      </c>
      <c r="K333" s="87" t="str">
        <f>IF(P333="","",'SEB Sheet'!$F$11)</f>
        <v/>
      </c>
      <c r="L333" t="str">
        <f t="shared" si="39"/>
        <v/>
      </c>
      <c r="M333" t="str">
        <f>IF(P333="","",'SEB Sheet'!$F$10)</f>
        <v/>
      </c>
      <c r="N333" t="str">
        <f t="shared" si="40"/>
        <v/>
      </c>
      <c r="P333" t="str">
        <f>'PSS Sheet'!AL337</f>
        <v/>
      </c>
      <c r="Q333" t="str">
        <f>IF(P333="","",(VLOOKUP(P333,NSX!$B$4:$E$63,2,FALSE)))</f>
        <v/>
      </c>
      <c r="R333" t="str">
        <f>IF(P333="","",(VLOOKUP(P333,NSX!$B$4:$E$63,3,FALSE)))</f>
        <v/>
      </c>
      <c r="S333" t="str">
        <f>IF(P333="","",(VLOOKUP(P333,NSX!$B$4:$E$63,4,FALSE)))</f>
        <v/>
      </c>
      <c r="T333" t="str">
        <f t="shared" si="41"/>
        <v/>
      </c>
    </row>
    <row r="334" spans="1:20" x14ac:dyDescent="0.25">
      <c r="A334" t="str">
        <f t="shared" si="35"/>
        <v/>
      </c>
      <c r="B334" t="str">
        <f t="shared" si="36"/>
        <v/>
      </c>
      <c r="C334" t="str">
        <f>IF(P334="","",'PSS Sheet'!AK338)</f>
        <v/>
      </c>
      <c r="D334" t="str">
        <f>IF(P334="","",'PSS Sheet'!AI338)</f>
        <v/>
      </c>
      <c r="E334" t="str">
        <f>IF(P334="","",'PSS Sheet'!AJ338)</f>
        <v/>
      </c>
      <c r="H334" t="str">
        <f t="shared" si="37"/>
        <v/>
      </c>
      <c r="I334" t="str">
        <f>IF(P334="","",'SEB Sheet'!F$12)</f>
        <v/>
      </c>
      <c r="J334" t="str">
        <f t="shared" si="38"/>
        <v/>
      </c>
      <c r="K334" s="87" t="str">
        <f>IF(P334="","",'SEB Sheet'!$F$11)</f>
        <v/>
      </c>
      <c r="L334" t="str">
        <f t="shared" si="39"/>
        <v/>
      </c>
      <c r="M334" t="str">
        <f>IF(P334="","",'SEB Sheet'!$F$10)</f>
        <v/>
      </c>
      <c r="N334" t="str">
        <f t="shared" si="40"/>
        <v/>
      </c>
      <c r="P334" t="str">
        <f>'PSS Sheet'!AL338</f>
        <v/>
      </c>
      <c r="Q334" t="str">
        <f>IF(P334="","",(VLOOKUP(P334,NSX!$B$4:$E$63,2,FALSE)))</f>
        <v/>
      </c>
      <c r="R334" t="str">
        <f>IF(P334="","",(VLOOKUP(P334,NSX!$B$4:$E$63,3,FALSE)))</f>
        <v/>
      </c>
      <c r="S334" t="str">
        <f>IF(P334="","",(VLOOKUP(P334,NSX!$B$4:$E$63,4,FALSE)))</f>
        <v/>
      </c>
      <c r="T334" t="str">
        <f t="shared" si="41"/>
        <v/>
      </c>
    </row>
    <row r="335" spans="1:20" x14ac:dyDescent="0.25">
      <c r="A335" t="str">
        <f t="shared" si="35"/>
        <v/>
      </c>
      <c r="B335" t="str">
        <f t="shared" si="36"/>
        <v/>
      </c>
      <c r="C335" t="str">
        <f>IF(P335="","",'PSS Sheet'!AK339)</f>
        <v/>
      </c>
      <c r="D335" t="str">
        <f>IF(P335="","",'PSS Sheet'!AI339)</f>
        <v/>
      </c>
      <c r="E335" t="str">
        <f>IF(P335="","",'PSS Sheet'!AJ339)</f>
        <v/>
      </c>
      <c r="H335" t="str">
        <f t="shared" si="37"/>
        <v/>
      </c>
      <c r="I335" t="str">
        <f>IF(P335="","",'SEB Sheet'!F$12)</f>
        <v/>
      </c>
      <c r="J335" t="str">
        <f t="shared" si="38"/>
        <v/>
      </c>
      <c r="K335" s="87" t="str">
        <f>IF(P335="","",'SEB Sheet'!$F$11)</f>
        <v/>
      </c>
      <c r="L335" t="str">
        <f t="shared" si="39"/>
        <v/>
      </c>
      <c r="M335" t="str">
        <f>IF(P335="","",'SEB Sheet'!$F$10)</f>
        <v/>
      </c>
      <c r="N335" t="str">
        <f t="shared" si="40"/>
        <v/>
      </c>
      <c r="P335" t="str">
        <f>'PSS Sheet'!AL339</f>
        <v/>
      </c>
      <c r="Q335" t="str">
        <f>IF(P335="","",(VLOOKUP(P335,NSX!$B$4:$E$63,2,FALSE)))</f>
        <v/>
      </c>
      <c r="R335" t="str">
        <f>IF(P335="","",(VLOOKUP(P335,NSX!$B$4:$E$63,3,FALSE)))</f>
        <v/>
      </c>
      <c r="S335" t="str">
        <f>IF(P335="","",(VLOOKUP(P335,NSX!$B$4:$E$63,4,FALSE)))</f>
        <v/>
      </c>
      <c r="T335" t="str">
        <f t="shared" si="41"/>
        <v/>
      </c>
    </row>
    <row r="336" spans="1:20" x14ac:dyDescent="0.25">
      <c r="A336" t="str">
        <f t="shared" si="35"/>
        <v/>
      </c>
      <c r="B336" t="str">
        <f t="shared" si="36"/>
        <v/>
      </c>
      <c r="C336" t="str">
        <f>IF(P336="","",'PSS Sheet'!AK340)</f>
        <v/>
      </c>
      <c r="D336" t="str">
        <f>IF(P336="","",'PSS Sheet'!AI340)</f>
        <v/>
      </c>
      <c r="E336" t="str">
        <f>IF(P336="","",'PSS Sheet'!AJ340)</f>
        <v/>
      </c>
      <c r="H336" t="str">
        <f t="shared" si="37"/>
        <v/>
      </c>
      <c r="I336" t="str">
        <f>IF(P336="","",'SEB Sheet'!F$12)</f>
        <v/>
      </c>
      <c r="J336" t="str">
        <f t="shared" si="38"/>
        <v/>
      </c>
      <c r="K336" s="87" t="str">
        <f>IF(P336="","",'SEB Sheet'!$F$11)</f>
        <v/>
      </c>
      <c r="L336" t="str">
        <f t="shared" si="39"/>
        <v/>
      </c>
      <c r="M336" t="str">
        <f>IF(P336="","",'SEB Sheet'!$F$10)</f>
        <v/>
      </c>
      <c r="N336" t="str">
        <f t="shared" si="40"/>
        <v/>
      </c>
      <c r="P336" t="str">
        <f>'PSS Sheet'!AL340</f>
        <v/>
      </c>
      <c r="Q336" t="str">
        <f>IF(P336="","",(VLOOKUP(P336,NSX!$B$4:$E$63,2,FALSE)))</f>
        <v/>
      </c>
      <c r="R336" t="str">
        <f>IF(P336="","",(VLOOKUP(P336,NSX!$B$4:$E$63,3,FALSE)))</f>
        <v/>
      </c>
      <c r="S336" t="str">
        <f>IF(P336="","",(VLOOKUP(P336,NSX!$B$4:$E$63,4,FALSE)))</f>
        <v/>
      </c>
      <c r="T336" t="str">
        <f t="shared" si="41"/>
        <v/>
      </c>
    </row>
    <row r="337" spans="1:20" x14ac:dyDescent="0.25">
      <c r="A337" t="str">
        <f t="shared" si="35"/>
        <v/>
      </c>
      <c r="B337" t="str">
        <f t="shared" si="36"/>
        <v/>
      </c>
      <c r="C337" t="str">
        <f>IF(P337="","",'PSS Sheet'!AK341)</f>
        <v/>
      </c>
      <c r="D337" t="str">
        <f>IF(P337="","",'PSS Sheet'!AI341)</f>
        <v/>
      </c>
      <c r="E337" t="str">
        <f>IF(P337="","",'PSS Sheet'!AJ341)</f>
        <v/>
      </c>
      <c r="H337" t="str">
        <f t="shared" si="37"/>
        <v/>
      </c>
      <c r="I337" t="str">
        <f>IF(P337="","",'SEB Sheet'!F$12)</f>
        <v/>
      </c>
      <c r="J337" t="str">
        <f t="shared" si="38"/>
        <v/>
      </c>
      <c r="K337" s="87" t="str">
        <f>IF(P337="","",'SEB Sheet'!$F$11)</f>
        <v/>
      </c>
      <c r="L337" t="str">
        <f t="shared" si="39"/>
        <v/>
      </c>
      <c r="M337" t="str">
        <f>IF(P337="","",'SEB Sheet'!$F$10)</f>
        <v/>
      </c>
      <c r="N337" t="str">
        <f t="shared" si="40"/>
        <v/>
      </c>
      <c r="P337" t="str">
        <f>'PSS Sheet'!AL341</f>
        <v/>
      </c>
      <c r="Q337" t="str">
        <f>IF(P337="","",(VLOOKUP(P337,NSX!$B$4:$E$63,2,FALSE)))</f>
        <v/>
      </c>
      <c r="R337" t="str">
        <f>IF(P337="","",(VLOOKUP(P337,NSX!$B$4:$E$63,3,FALSE)))</f>
        <v/>
      </c>
      <c r="S337" t="str">
        <f>IF(P337="","",(VLOOKUP(P337,NSX!$B$4:$E$63,4,FALSE)))</f>
        <v/>
      </c>
      <c r="T337" t="str">
        <f t="shared" si="41"/>
        <v/>
      </c>
    </row>
    <row r="338" spans="1:20" x14ac:dyDescent="0.25">
      <c r="A338" t="str">
        <f t="shared" si="35"/>
        <v/>
      </c>
      <c r="B338" t="str">
        <f t="shared" si="36"/>
        <v/>
      </c>
      <c r="C338" t="str">
        <f>IF(P338="","",'PSS Sheet'!AK342)</f>
        <v/>
      </c>
      <c r="D338" t="str">
        <f>IF(P338="","",'PSS Sheet'!AI342)</f>
        <v/>
      </c>
      <c r="E338" t="str">
        <f>IF(P338="","",'PSS Sheet'!AJ342)</f>
        <v/>
      </c>
      <c r="H338" t="str">
        <f t="shared" si="37"/>
        <v/>
      </c>
      <c r="I338" t="str">
        <f>IF(P338="","",'SEB Sheet'!F$12)</f>
        <v/>
      </c>
      <c r="J338" t="str">
        <f t="shared" si="38"/>
        <v/>
      </c>
      <c r="K338" s="87" t="str">
        <f>IF(P338="","",'SEB Sheet'!$F$11)</f>
        <v/>
      </c>
      <c r="L338" t="str">
        <f t="shared" si="39"/>
        <v/>
      </c>
      <c r="M338" t="str">
        <f>IF(P338="","",'SEB Sheet'!$F$10)</f>
        <v/>
      </c>
      <c r="N338" t="str">
        <f t="shared" si="40"/>
        <v/>
      </c>
      <c r="P338" t="str">
        <f>'PSS Sheet'!AL342</f>
        <v/>
      </c>
      <c r="Q338" t="str">
        <f>IF(P338="","",(VLOOKUP(P338,NSX!$B$4:$E$63,2,FALSE)))</f>
        <v/>
      </c>
      <c r="R338" t="str">
        <f>IF(P338="","",(VLOOKUP(P338,NSX!$B$4:$E$63,3,FALSE)))</f>
        <v/>
      </c>
      <c r="S338" t="str">
        <f>IF(P338="","",(VLOOKUP(P338,NSX!$B$4:$E$63,4,FALSE)))</f>
        <v/>
      </c>
      <c r="T338" t="str">
        <f t="shared" si="41"/>
        <v/>
      </c>
    </row>
    <row r="339" spans="1:20" x14ac:dyDescent="0.25">
      <c r="A339" t="str">
        <f t="shared" si="35"/>
        <v/>
      </c>
      <c r="B339" t="str">
        <f t="shared" si="36"/>
        <v/>
      </c>
      <c r="C339" t="str">
        <f>IF(P339="","",'PSS Sheet'!AK343)</f>
        <v/>
      </c>
      <c r="D339" t="str">
        <f>IF(P339="","",'PSS Sheet'!AI343)</f>
        <v/>
      </c>
      <c r="E339" t="str">
        <f>IF(P339="","",'PSS Sheet'!AJ343)</f>
        <v/>
      </c>
      <c r="H339" t="str">
        <f t="shared" si="37"/>
        <v/>
      </c>
      <c r="I339" t="str">
        <f>IF(P339="","",'SEB Sheet'!F$12)</f>
        <v/>
      </c>
      <c r="J339" t="str">
        <f t="shared" si="38"/>
        <v/>
      </c>
      <c r="K339" s="87" t="str">
        <f>IF(P339="","",'SEB Sheet'!$F$11)</f>
        <v/>
      </c>
      <c r="L339" t="str">
        <f t="shared" si="39"/>
        <v/>
      </c>
      <c r="M339" t="str">
        <f>IF(P339="","",'SEB Sheet'!$F$10)</f>
        <v/>
      </c>
      <c r="N339" t="str">
        <f t="shared" si="40"/>
        <v/>
      </c>
      <c r="P339" t="str">
        <f>'PSS Sheet'!AL343</f>
        <v/>
      </c>
      <c r="Q339" t="str">
        <f>IF(P339="","",(VLOOKUP(P339,NSX!$B$4:$E$63,2,FALSE)))</f>
        <v/>
      </c>
      <c r="R339" t="str">
        <f>IF(P339="","",(VLOOKUP(P339,NSX!$B$4:$E$63,3,FALSE)))</f>
        <v/>
      </c>
      <c r="S339" t="str">
        <f>IF(P339="","",(VLOOKUP(P339,NSX!$B$4:$E$63,4,FALSE)))</f>
        <v/>
      </c>
      <c r="T339" t="str">
        <f t="shared" si="41"/>
        <v/>
      </c>
    </row>
    <row r="340" spans="1:20" x14ac:dyDescent="0.25">
      <c r="A340" t="str">
        <f t="shared" si="35"/>
        <v/>
      </c>
      <c r="B340" t="str">
        <f t="shared" si="36"/>
        <v/>
      </c>
      <c r="C340" t="str">
        <f>IF(P340="","",'PSS Sheet'!AK344)</f>
        <v/>
      </c>
      <c r="D340" t="str">
        <f>IF(P340="","",'PSS Sheet'!AI344)</f>
        <v/>
      </c>
      <c r="E340" t="str">
        <f>IF(P340="","",'PSS Sheet'!AJ344)</f>
        <v/>
      </c>
      <c r="H340" t="str">
        <f t="shared" si="37"/>
        <v/>
      </c>
      <c r="I340" t="str">
        <f>IF(P340="","",'SEB Sheet'!F$12)</f>
        <v/>
      </c>
      <c r="J340" t="str">
        <f t="shared" si="38"/>
        <v/>
      </c>
      <c r="K340" s="87" t="str">
        <f>IF(P340="","",'SEB Sheet'!$F$11)</f>
        <v/>
      </c>
      <c r="L340" t="str">
        <f t="shared" si="39"/>
        <v/>
      </c>
      <c r="M340" t="str">
        <f>IF(P340="","",'SEB Sheet'!$F$10)</f>
        <v/>
      </c>
      <c r="N340" t="str">
        <f t="shared" si="40"/>
        <v/>
      </c>
      <c r="P340" t="str">
        <f>'PSS Sheet'!AL344</f>
        <v/>
      </c>
      <c r="Q340" t="str">
        <f>IF(P340="","",(VLOOKUP(P340,NSX!$B$4:$E$63,2,FALSE)))</f>
        <v/>
      </c>
      <c r="R340" t="str">
        <f>IF(P340="","",(VLOOKUP(P340,NSX!$B$4:$E$63,3,FALSE)))</f>
        <v/>
      </c>
      <c r="S340" t="str">
        <f>IF(P340="","",(VLOOKUP(P340,NSX!$B$4:$E$63,4,FALSE)))</f>
        <v/>
      </c>
      <c r="T340" t="str">
        <f t="shared" si="41"/>
        <v/>
      </c>
    </row>
    <row r="341" spans="1:20" x14ac:dyDescent="0.25">
      <c r="A341" t="str">
        <f t="shared" si="35"/>
        <v/>
      </c>
      <c r="B341" t="str">
        <f t="shared" si="36"/>
        <v/>
      </c>
      <c r="C341" t="str">
        <f>IF(P341="","",'PSS Sheet'!AK345)</f>
        <v/>
      </c>
      <c r="D341" t="str">
        <f>IF(P341="","",'PSS Sheet'!AI345)</f>
        <v/>
      </c>
      <c r="E341" t="str">
        <f>IF(P341="","",'PSS Sheet'!AJ345)</f>
        <v/>
      </c>
      <c r="H341" t="str">
        <f t="shared" si="37"/>
        <v/>
      </c>
      <c r="I341" t="str">
        <f>IF(P341="","",'SEB Sheet'!F$12)</f>
        <v/>
      </c>
      <c r="J341" t="str">
        <f t="shared" si="38"/>
        <v/>
      </c>
      <c r="K341" s="87" t="str">
        <f>IF(P341="","",'SEB Sheet'!$F$11)</f>
        <v/>
      </c>
      <c r="L341" t="str">
        <f t="shared" si="39"/>
        <v/>
      </c>
      <c r="M341" t="str">
        <f>IF(P341="","",'SEB Sheet'!$F$10)</f>
        <v/>
      </c>
      <c r="N341" t="str">
        <f t="shared" si="40"/>
        <v/>
      </c>
      <c r="P341" t="str">
        <f>'PSS Sheet'!AL345</f>
        <v/>
      </c>
      <c r="Q341" t="str">
        <f>IF(P341="","",(VLOOKUP(P341,NSX!$B$4:$E$63,2,FALSE)))</f>
        <v/>
      </c>
      <c r="R341" t="str">
        <f>IF(P341="","",(VLOOKUP(P341,NSX!$B$4:$E$63,3,FALSE)))</f>
        <v/>
      </c>
      <c r="S341" t="str">
        <f>IF(P341="","",(VLOOKUP(P341,NSX!$B$4:$E$63,4,FALSE)))</f>
        <v/>
      </c>
      <c r="T341" t="str">
        <f t="shared" si="41"/>
        <v/>
      </c>
    </row>
    <row r="342" spans="1:20" x14ac:dyDescent="0.25">
      <c r="A342" t="str">
        <f t="shared" si="35"/>
        <v/>
      </c>
      <c r="B342" t="str">
        <f t="shared" si="36"/>
        <v/>
      </c>
      <c r="C342" t="str">
        <f>IF(P342="","",'PSS Sheet'!AK346)</f>
        <v/>
      </c>
      <c r="D342" t="str">
        <f>IF(P342="","",'PSS Sheet'!AI346)</f>
        <v/>
      </c>
      <c r="E342" t="str">
        <f>IF(P342="","",'PSS Sheet'!AJ346)</f>
        <v/>
      </c>
      <c r="H342" t="str">
        <f t="shared" si="37"/>
        <v/>
      </c>
      <c r="I342" t="str">
        <f>IF(P342="","",'SEB Sheet'!F$12)</f>
        <v/>
      </c>
      <c r="J342" t="str">
        <f t="shared" si="38"/>
        <v/>
      </c>
      <c r="K342" s="87" t="str">
        <f>IF(P342="","",'SEB Sheet'!$F$11)</f>
        <v/>
      </c>
      <c r="L342" t="str">
        <f t="shared" si="39"/>
        <v/>
      </c>
      <c r="M342" t="str">
        <f>IF(P342="","",'SEB Sheet'!$F$10)</f>
        <v/>
      </c>
      <c r="N342" t="str">
        <f t="shared" si="40"/>
        <v/>
      </c>
      <c r="P342" t="str">
        <f>'PSS Sheet'!AL346</f>
        <v/>
      </c>
      <c r="Q342" t="str">
        <f>IF(P342="","",(VLOOKUP(P342,NSX!$B$4:$E$63,2,FALSE)))</f>
        <v/>
      </c>
      <c r="R342" t="str">
        <f>IF(P342="","",(VLOOKUP(P342,NSX!$B$4:$E$63,3,FALSE)))</f>
        <v/>
      </c>
      <c r="S342" t="str">
        <f>IF(P342="","",(VLOOKUP(P342,NSX!$B$4:$E$63,4,FALSE)))</f>
        <v/>
      </c>
      <c r="T342" t="str">
        <f t="shared" si="41"/>
        <v/>
      </c>
    </row>
    <row r="343" spans="1:20" x14ac:dyDescent="0.25">
      <c r="A343" t="str">
        <f t="shared" si="35"/>
        <v/>
      </c>
      <c r="B343" t="str">
        <f t="shared" si="36"/>
        <v/>
      </c>
      <c r="C343" t="str">
        <f>IF(P343="","",'PSS Sheet'!AK347)</f>
        <v/>
      </c>
      <c r="D343" t="str">
        <f>IF(P343="","",'PSS Sheet'!AI347)</f>
        <v/>
      </c>
      <c r="E343" t="str">
        <f>IF(P343="","",'PSS Sheet'!AJ347)</f>
        <v/>
      </c>
      <c r="H343" t="str">
        <f t="shared" si="37"/>
        <v/>
      </c>
      <c r="I343" t="str">
        <f>IF(P343="","",'SEB Sheet'!F$12)</f>
        <v/>
      </c>
      <c r="J343" t="str">
        <f t="shared" si="38"/>
        <v/>
      </c>
      <c r="K343" s="87" t="str">
        <f>IF(P343="","",'SEB Sheet'!$F$11)</f>
        <v/>
      </c>
      <c r="L343" t="str">
        <f t="shared" si="39"/>
        <v/>
      </c>
      <c r="M343" t="str">
        <f>IF(P343="","",'SEB Sheet'!$F$10)</f>
        <v/>
      </c>
      <c r="N343" t="str">
        <f t="shared" si="40"/>
        <v/>
      </c>
      <c r="P343" t="str">
        <f>'PSS Sheet'!AL347</f>
        <v/>
      </c>
      <c r="Q343" t="str">
        <f>IF(P343="","",(VLOOKUP(P343,NSX!$B$4:$E$63,2,FALSE)))</f>
        <v/>
      </c>
      <c r="R343" t="str">
        <f>IF(P343="","",(VLOOKUP(P343,NSX!$B$4:$E$63,3,FALSE)))</f>
        <v/>
      </c>
      <c r="S343" t="str">
        <f>IF(P343="","",(VLOOKUP(P343,NSX!$B$4:$E$63,4,FALSE)))</f>
        <v/>
      </c>
      <c r="T343" t="str">
        <f t="shared" si="41"/>
        <v/>
      </c>
    </row>
    <row r="344" spans="1:20" x14ac:dyDescent="0.25">
      <c r="A344" t="str">
        <f t="shared" si="35"/>
        <v/>
      </c>
      <c r="B344" t="str">
        <f t="shared" si="36"/>
        <v/>
      </c>
      <c r="C344" t="str">
        <f>IF(P344="","",'PSS Sheet'!AK348)</f>
        <v/>
      </c>
      <c r="D344" t="str">
        <f>IF(P344="","",'PSS Sheet'!AI348)</f>
        <v/>
      </c>
      <c r="E344" t="str">
        <f>IF(P344="","",'PSS Sheet'!AJ348)</f>
        <v/>
      </c>
      <c r="H344" t="str">
        <f t="shared" si="37"/>
        <v/>
      </c>
      <c r="I344" t="str">
        <f>IF(P344="","",'SEB Sheet'!F$12)</f>
        <v/>
      </c>
      <c r="J344" t="str">
        <f t="shared" si="38"/>
        <v/>
      </c>
      <c r="K344" s="87" t="str">
        <f>IF(P344="","",'SEB Sheet'!$F$11)</f>
        <v/>
      </c>
      <c r="L344" t="str">
        <f t="shared" si="39"/>
        <v/>
      </c>
      <c r="M344" t="str">
        <f>IF(P344="","",'SEB Sheet'!$F$10)</f>
        <v/>
      </c>
      <c r="N344" t="str">
        <f t="shared" si="40"/>
        <v/>
      </c>
      <c r="P344" t="str">
        <f>'PSS Sheet'!AL348</f>
        <v/>
      </c>
      <c r="Q344" t="str">
        <f>IF(P344="","",(VLOOKUP(P344,NSX!$B$4:$E$63,2,FALSE)))</f>
        <v/>
      </c>
      <c r="R344" t="str">
        <f>IF(P344="","",(VLOOKUP(P344,NSX!$B$4:$E$63,3,FALSE)))</f>
        <v/>
      </c>
      <c r="S344" t="str">
        <f>IF(P344="","",(VLOOKUP(P344,NSX!$B$4:$E$63,4,FALSE)))</f>
        <v/>
      </c>
      <c r="T344" t="str">
        <f t="shared" si="41"/>
        <v/>
      </c>
    </row>
    <row r="345" spans="1:20" x14ac:dyDescent="0.25">
      <c r="A345" t="str">
        <f t="shared" si="35"/>
        <v/>
      </c>
      <c r="B345" t="str">
        <f t="shared" si="36"/>
        <v/>
      </c>
      <c r="C345" t="str">
        <f>IF(P345="","",'PSS Sheet'!AK349)</f>
        <v/>
      </c>
      <c r="D345" t="str">
        <f>IF(P345="","",'PSS Sheet'!AI349)</f>
        <v/>
      </c>
      <c r="E345" t="str">
        <f>IF(P345="","",'PSS Sheet'!AJ349)</f>
        <v/>
      </c>
      <c r="H345" t="str">
        <f t="shared" si="37"/>
        <v/>
      </c>
      <c r="I345" t="str">
        <f>IF(P345="","",'SEB Sheet'!F$12)</f>
        <v/>
      </c>
      <c r="J345" t="str">
        <f t="shared" si="38"/>
        <v/>
      </c>
      <c r="K345" s="87" t="str">
        <f>IF(P345="","",'SEB Sheet'!$F$11)</f>
        <v/>
      </c>
      <c r="L345" t="str">
        <f t="shared" si="39"/>
        <v/>
      </c>
      <c r="M345" t="str">
        <f>IF(P345="","",'SEB Sheet'!$F$10)</f>
        <v/>
      </c>
      <c r="N345" t="str">
        <f t="shared" si="40"/>
        <v/>
      </c>
      <c r="P345" t="str">
        <f>'PSS Sheet'!AL349</f>
        <v/>
      </c>
      <c r="Q345" t="str">
        <f>IF(P345="","",(VLOOKUP(P345,NSX!$B$4:$E$63,2,FALSE)))</f>
        <v/>
      </c>
      <c r="R345" t="str">
        <f>IF(P345="","",(VLOOKUP(P345,NSX!$B$4:$E$63,3,FALSE)))</f>
        <v/>
      </c>
      <c r="S345" t="str">
        <f>IF(P345="","",(VLOOKUP(P345,NSX!$B$4:$E$63,4,FALSE)))</f>
        <v/>
      </c>
      <c r="T345" t="str">
        <f t="shared" si="41"/>
        <v/>
      </c>
    </row>
    <row r="346" spans="1:20" x14ac:dyDescent="0.25">
      <c r="A346" t="str">
        <f t="shared" si="35"/>
        <v/>
      </c>
      <c r="B346" t="str">
        <f t="shared" si="36"/>
        <v/>
      </c>
      <c r="C346" t="str">
        <f>IF(P346="","",'PSS Sheet'!AK350)</f>
        <v/>
      </c>
      <c r="D346" t="str">
        <f>IF(P346="","",'PSS Sheet'!AI350)</f>
        <v/>
      </c>
      <c r="E346" t="str">
        <f>IF(P346="","",'PSS Sheet'!AJ350)</f>
        <v/>
      </c>
      <c r="H346" t="str">
        <f t="shared" si="37"/>
        <v/>
      </c>
      <c r="I346" t="str">
        <f>IF(P346="","",'SEB Sheet'!F$12)</f>
        <v/>
      </c>
      <c r="J346" t="str">
        <f t="shared" si="38"/>
        <v/>
      </c>
      <c r="K346" s="87" t="str">
        <f>IF(P346="","",'SEB Sheet'!$F$11)</f>
        <v/>
      </c>
      <c r="L346" t="str">
        <f t="shared" si="39"/>
        <v/>
      </c>
      <c r="M346" t="str">
        <f>IF(P346="","",'SEB Sheet'!$F$10)</f>
        <v/>
      </c>
      <c r="N346" t="str">
        <f t="shared" si="40"/>
        <v/>
      </c>
      <c r="P346" t="str">
        <f>'PSS Sheet'!AL350</f>
        <v/>
      </c>
      <c r="Q346" t="str">
        <f>IF(P346="","",(VLOOKUP(P346,NSX!$B$4:$E$63,2,FALSE)))</f>
        <v/>
      </c>
      <c r="R346" t="str">
        <f>IF(P346="","",(VLOOKUP(P346,NSX!$B$4:$E$63,3,FALSE)))</f>
        <v/>
      </c>
      <c r="S346" t="str">
        <f>IF(P346="","",(VLOOKUP(P346,NSX!$B$4:$E$63,4,FALSE)))</f>
        <v/>
      </c>
      <c r="T346" t="str">
        <f t="shared" si="41"/>
        <v/>
      </c>
    </row>
    <row r="347" spans="1:20" x14ac:dyDescent="0.25">
      <c r="A347" t="str">
        <f t="shared" si="35"/>
        <v/>
      </c>
      <c r="B347" t="str">
        <f t="shared" si="36"/>
        <v/>
      </c>
      <c r="C347" t="str">
        <f>IF(P347="","",'PSS Sheet'!AK351)</f>
        <v/>
      </c>
      <c r="D347" t="str">
        <f>IF(P347="","",'PSS Sheet'!AI351)</f>
        <v/>
      </c>
      <c r="E347" t="str">
        <f>IF(P347="","",'PSS Sheet'!AJ351)</f>
        <v/>
      </c>
      <c r="H347" t="str">
        <f t="shared" si="37"/>
        <v/>
      </c>
      <c r="I347" t="str">
        <f>IF(P347="","",'SEB Sheet'!F$12)</f>
        <v/>
      </c>
      <c r="J347" t="str">
        <f t="shared" si="38"/>
        <v/>
      </c>
      <c r="K347" s="87" t="str">
        <f>IF(P347="","",'SEB Sheet'!$F$11)</f>
        <v/>
      </c>
      <c r="L347" t="str">
        <f t="shared" si="39"/>
        <v/>
      </c>
      <c r="M347" t="str">
        <f>IF(P347="","",'SEB Sheet'!$F$10)</f>
        <v/>
      </c>
      <c r="N347" t="str">
        <f t="shared" si="40"/>
        <v/>
      </c>
      <c r="P347" t="str">
        <f>'PSS Sheet'!AL351</f>
        <v/>
      </c>
      <c r="Q347" t="str">
        <f>IF(P347="","",(VLOOKUP(P347,NSX!$B$4:$E$63,2,FALSE)))</f>
        <v/>
      </c>
      <c r="R347" t="str">
        <f>IF(P347="","",(VLOOKUP(P347,NSX!$B$4:$E$63,3,FALSE)))</f>
        <v/>
      </c>
      <c r="S347" t="str">
        <f>IF(P347="","",(VLOOKUP(P347,NSX!$B$4:$E$63,4,FALSE)))</f>
        <v/>
      </c>
      <c r="T347" t="str">
        <f t="shared" si="41"/>
        <v/>
      </c>
    </row>
    <row r="348" spans="1:20" x14ac:dyDescent="0.25">
      <c r="A348" t="str">
        <f t="shared" si="35"/>
        <v/>
      </c>
      <c r="B348" t="str">
        <f t="shared" si="36"/>
        <v/>
      </c>
      <c r="C348" t="str">
        <f>IF(P348="","",'PSS Sheet'!AK352)</f>
        <v/>
      </c>
      <c r="D348" t="str">
        <f>IF(P348="","",'PSS Sheet'!AI352)</f>
        <v/>
      </c>
      <c r="E348" t="str">
        <f>IF(P348="","",'PSS Sheet'!AJ352)</f>
        <v/>
      </c>
      <c r="H348" t="str">
        <f t="shared" si="37"/>
        <v/>
      </c>
      <c r="I348" t="str">
        <f>IF(P348="","",'SEB Sheet'!F$12)</f>
        <v/>
      </c>
      <c r="J348" t="str">
        <f t="shared" si="38"/>
        <v/>
      </c>
      <c r="K348" s="87" t="str">
        <f>IF(P348="","",'SEB Sheet'!$F$11)</f>
        <v/>
      </c>
      <c r="L348" t="str">
        <f t="shared" si="39"/>
        <v/>
      </c>
      <c r="M348" t="str">
        <f>IF(P348="","",'SEB Sheet'!$F$10)</f>
        <v/>
      </c>
      <c r="N348" t="str">
        <f t="shared" si="40"/>
        <v/>
      </c>
      <c r="P348" t="str">
        <f>'PSS Sheet'!AL352</f>
        <v/>
      </c>
      <c r="Q348" t="str">
        <f>IF(P348="","",(VLOOKUP(P348,NSX!$B$4:$E$63,2,FALSE)))</f>
        <v/>
      </c>
      <c r="R348" t="str">
        <f>IF(P348="","",(VLOOKUP(P348,NSX!$B$4:$E$63,3,FALSE)))</f>
        <v/>
      </c>
      <c r="S348" t="str">
        <f>IF(P348="","",(VLOOKUP(P348,NSX!$B$4:$E$63,4,FALSE)))</f>
        <v/>
      </c>
      <c r="T348" t="str">
        <f t="shared" si="41"/>
        <v/>
      </c>
    </row>
    <row r="349" spans="1:20" x14ac:dyDescent="0.25">
      <c r="A349" t="str">
        <f t="shared" si="35"/>
        <v/>
      </c>
      <c r="B349" t="str">
        <f t="shared" si="36"/>
        <v/>
      </c>
      <c r="C349" t="str">
        <f>IF(P349="","",'PSS Sheet'!AK353)</f>
        <v/>
      </c>
      <c r="D349" t="str">
        <f>IF(P349="","",'PSS Sheet'!AI353)</f>
        <v/>
      </c>
      <c r="E349" t="str">
        <f>IF(P349="","",'PSS Sheet'!AJ353)</f>
        <v/>
      </c>
      <c r="H349" t="str">
        <f t="shared" si="37"/>
        <v/>
      </c>
      <c r="I349" t="str">
        <f>IF(P349="","",'SEB Sheet'!F$12)</f>
        <v/>
      </c>
      <c r="J349" t="str">
        <f t="shared" si="38"/>
        <v/>
      </c>
      <c r="K349" s="87" t="str">
        <f>IF(P349="","",'SEB Sheet'!$F$11)</f>
        <v/>
      </c>
      <c r="L349" t="str">
        <f t="shared" si="39"/>
        <v/>
      </c>
      <c r="M349" t="str">
        <f>IF(P349="","",'SEB Sheet'!$F$10)</f>
        <v/>
      </c>
      <c r="N349" t="str">
        <f t="shared" si="40"/>
        <v/>
      </c>
      <c r="P349" t="str">
        <f>'PSS Sheet'!AL353</f>
        <v/>
      </c>
      <c r="Q349" t="str">
        <f>IF(P349="","",(VLOOKUP(P349,NSX!$B$4:$E$63,2,FALSE)))</f>
        <v/>
      </c>
      <c r="R349" t="str">
        <f>IF(P349="","",(VLOOKUP(P349,NSX!$B$4:$E$63,3,FALSE)))</f>
        <v/>
      </c>
      <c r="S349" t="str">
        <f>IF(P349="","",(VLOOKUP(P349,NSX!$B$4:$E$63,4,FALSE)))</f>
        <v/>
      </c>
      <c r="T349" t="str">
        <f t="shared" si="41"/>
        <v/>
      </c>
    </row>
    <row r="350" spans="1:20" x14ac:dyDescent="0.25">
      <c r="A350" t="str">
        <f t="shared" si="35"/>
        <v/>
      </c>
      <c r="B350" t="str">
        <f t="shared" si="36"/>
        <v/>
      </c>
      <c r="C350" t="str">
        <f>IF(P350="","",'PSS Sheet'!AK354)</f>
        <v/>
      </c>
      <c r="D350" t="str">
        <f>IF(P350="","",'PSS Sheet'!AI354)</f>
        <v/>
      </c>
      <c r="E350" t="str">
        <f>IF(P350="","",'PSS Sheet'!AJ354)</f>
        <v/>
      </c>
      <c r="H350" t="str">
        <f t="shared" si="37"/>
        <v/>
      </c>
      <c r="I350" t="str">
        <f>IF(P350="","",'SEB Sheet'!F$12)</f>
        <v/>
      </c>
      <c r="J350" t="str">
        <f t="shared" si="38"/>
        <v/>
      </c>
      <c r="K350" s="87" t="str">
        <f>IF(P350="","",'SEB Sheet'!$F$11)</f>
        <v/>
      </c>
      <c r="L350" t="str">
        <f t="shared" si="39"/>
        <v/>
      </c>
      <c r="M350" t="str">
        <f>IF(P350="","",'SEB Sheet'!$F$10)</f>
        <v/>
      </c>
      <c r="N350" t="str">
        <f t="shared" si="40"/>
        <v/>
      </c>
      <c r="P350" t="str">
        <f>'PSS Sheet'!AL354</f>
        <v/>
      </c>
      <c r="Q350" t="str">
        <f>IF(P350="","",(VLOOKUP(P350,NSX!$B$4:$E$63,2,FALSE)))</f>
        <v/>
      </c>
      <c r="R350" t="str">
        <f>IF(P350="","",(VLOOKUP(P350,NSX!$B$4:$E$63,3,FALSE)))</f>
        <v/>
      </c>
      <c r="S350" t="str">
        <f>IF(P350="","",(VLOOKUP(P350,NSX!$B$4:$E$63,4,FALSE)))</f>
        <v/>
      </c>
      <c r="T350" t="str">
        <f t="shared" si="41"/>
        <v/>
      </c>
    </row>
    <row r="351" spans="1:20" x14ac:dyDescent="0.25">
      <c r="A351" t="str">
        <f t="shared" si="35"/>
        <v/>
      </c>
      <c r="B351" t="str">
        <f t="shared" si="36"/>
        <v/>
      </c>
      <c r="C351" t="str">
        <f>IF(P351="","",'PSS Sheet'!AK355)</f>
        <v/>
      </c>
      <c r="D351" t="str">
        <f>IF(P351="","",'PSS Sheet'!AI355)</f>
        <v/>
      </c>
      <c r="E351" t="str">
        <f>IF(P351="","",'PSS Sheet'!AJ355)</f>
        <v/>
      </c>
      <c r="H351" t="str">
        <f t="shared" si="37"/>
        <v/>
      </c>
      <c r="I351" t="str">
        <f>IF(P351="","",'SEB Sheet'!F$12)</f>
        <v/>
      </c>
      <c r="J351" t="str">
        <f t="shared" si="38"/>
        <v/>
      </c>
      <c r="K351" s="87" t="str">
        <f>IF(P351="","",'SEB Sheet'!$F$11)</f>
        <v/>
      </c>
      <c r="L351" t="str">
        <f t="shared" si="39"/>
        <v/>
      </c>
      <c r="M351" t="str">
        <f>IF(P351="","",'SEB Sheet'!$F$10)</f>
        <v/>
      </c>
      <c r="N351" t="str">
        <f t="shared" si="40"/>
        <v/>
      </c>
      <c r="P351" t="str">
        <f>'PSS Sheet'!AL355</f>
        <v/>
      </c>
      <c r="Q351" t="str">
        <f>IF(P351="","",(VLOOKUP(P351,NSX!$B$4:$E$63,2,FALSE)))</f>
        <v/>
      </c>
      <c r="R351" t="str">
        <f>IF(P351="","",(VLOOKUP(P351,NSX!$B$4:$E$63,3,FALSE)))</f>
        <v/>
      </c>
      <c r="S351" t="str">
        <f>IF(P351="","",(VLOOKUP(P351,NSX!$B$4:$E$63,4,FALSE)))</f>
        <v/>
      </c>
      <c r="T351" t="str">
        <f t="shared" si="41"/>
        <v/>
      </c>
    </row>
    <row r="352" spans="1:20" x14ac:dyDescent="0.25">
      <c r="A352" t="str">
        <f t="shared" si="35"/>
        <v/>
      </c>
      <c r="B352" t="str">
        <f t="shared" si="36"/>
        <v/>
      </c>
      <c r="C352" t="str">
        <f>IF(P352="","",'PSS Sheet'!AK356)</f>
        <v/>
      </c>
      <c r="D352" t="str">
        <f>IF(P352="","",'PSS Sheet'!AI356)</f>
        <v/>
      </c>
      <c r="E352" t="str">
        <f>IF(P352="","",'PSS Sheet'!AJ356)</f>
        <v/>
      </c>
      <c r="H352" t="str">
        <f t="shared" si="37"/>
        <v/>
      </c>
      <c r="I352" t="str">
        <f>IF(P352="","",'SEB Sheet'!F$12)</f>
        <v/>
      </c>
      <c r="J352" t="str">
        <f t="shared" si="38"/>
        <v/>
      </c>
      <c r="K352" s="87" t="str">
        <f>IF(P352="","",'SEB Sheet'!$F$11)</f>
        <v/>
      </c>
      <c r="L352" t="str">
        <f t="shared" si="39"/>
        <v/>
      </c>
      <c r="M352" t="str">
        <f>IF(P352="","",'SEB Sheet'!$F$10)</f>
        <v/>
      </c>
      <c r="N352" t="str">
        <f t="shared" si="40"/>
        <v/>
      </c>
      <c r="P352" t="str">
        <f>'PSS Sheet'!AL356</f>
        <v/>
      </c>
      <c r="Q352" t="str">
        <f>IF(P352="","",(VLOOKUP(P352,NSX!$B$4:$E$63,2,FALSE)))</f>
        <v/>
      </c>
      <c r="R352" t="str">
        <f>IF(P352="","",(VLOOKUP(P352,NSX!$B$4:$E$63,3,FALSE)))</f>
        <v/>
      </c>
      <c r="S352" t="str">
        <f>IF(P352="","",(VLOOKUP(P352,NSX!$B$4:$E$63,4,FALSE)))</f>
        <v/>
      </c>
      <c r="T352" t="str">
        <f t="shared" si="41"/>
        <v/>
      </c>
    </row>
    <row r="353" spans="1:20" x14ac:dyDescent="0.25">
      <c r="A353" t="str">
        <f t="shared" si="35"/>
        <v/>
      </c>
      <c r="B353" t="str">
        <f t="shared" si="36"/>
        <v/>
      </c>
      <c r="C353" t="str">
        <f>IF(P353="","",'PSS Sheet'!AK357)</f>
        <v/>
      </c>
      <c r="D353" t="str">
        <f>IF(P353="","",'PSS Sheet'!AI357)</f>
        <v/>
      </c>
      <c r="E353" t="str">
        <f>IF(P353="","",'PSS Sheet'!AJ357)</f>
        <v/>
      </c>
      <c r="H353" t="str">
        <f t="shared" si="37"/>
        <v/>
      </c>
      <c r="I353" t="str">
        <f>IF(P353="","",'SEB Sheet'!F$12)</f>
        <v/>
      </c>
      <c r="J353" t="str">
        <f t="shared" si="38"/>
        <v/>
      </c>
      <c r="K353" s="87" t="str">
        <f>IF(P353="","",'SEB Sheet'!$F$11)</f>
        <v/>
      </c>
      <c r="L353" t="str">
        <f t="shared" si="39"/>
        <v/>
      </c>
      <c r="M353" t="str">
        <f>IF(P353="","",'SEB Sheet'!$F$10)</f>
        <v/>
      </c>
      <c r="N353" t="str">
        <f t="shared" si="40"/>
        <v/>
      </c>
      <c r="P353" t="str">
        <f>'PSS Sheet'!AL357</f>
        <v/>
      </c>
      <c r="Q353" t="str">
        <f>IF(P353="","",(VLOOKUP(P353,NSX!$B$4:$E$63,2,FALSE)))</f>
        <v/>
      </c>
      <c r="R353" t="str">
        <f>IF(P353="","",(VLOOKUP(P353,NSX!$B$4:$E$63,3,FALSE)))</f>
        <v/>
      </c>
      <c r="S353" t="str">
        <f>IF(P353="","",(VLOOKUP(P353,NSX!$B$4:$E$63,4,FALSE)))</f>
        <v/>
      </c>
      <c r="T353" t="str">
        <f t="shared" si="41"/>
        <v/>
      </c>
    </row>
    <row r="354" spans="1:20" x14ac:dyDescent="0.25">
      <c r="A354" t="str">
        <f t="shared" si="35"/>
        <v/>
      </c>
      <c r="B354" t="str">
        <f t="shared" si="36"/>
        <v/>
      </c>
      <c r="C354" t="str">
        <f>IF(P354="","",'PSS Sheet'!AK358)</f>
        <v/>
      </c>
      <c r="D354" t="str">
        <f>IF(P354="","",'PSS Sheet'!AI358)</f>
        <v/>
      </c>
      <c r="E354" t="str">
        <f>IF(P354="","",'PSS Sheet'!AJ358)</f>
        <v/>
      </c>
      <c r="H354" t="str">
        <f t="shared" si="37"/>
        <v/>
      </c>
      <c r="I354" t="str">
        <f>IF(P354="","",'SEB Sheet'!F$12)</f>
        <v/>
      </c>
      <c r="J354" t="str">
        <f t="shared" si="38"/>
        <v/>
      </c>
      <c r="K354" s="87" t="str">
        <f>IF(P354="","",'SEB Sheet'!$F$11)</f>
        <v/>
      </c>
      <c r="L354" t="str">
        <f t="shared" si="39"/>
        <v/>
      </c>
      <c r="M354" t="str">
        <f>IF(P354="","",'SEB Sheet'!$F$10)</f>
        <v/>
      </c>
      <c r="N354" t="str">
        <f t="shared" si="40"/>
        <v/>
      </c>
      <c r="P354" t="str">
        <f>'PSS Sheet'!AL358</f>
        <v/>
      </c>
      <c r="Q354" t="str">
        <f>IF(P354="","",(VLOOKUP(P354,NSX!$B$4:$E$63,2,FALSE)))</f>
        <v/>
      </c>
      <c r="R354" t="str">
        <f>IF(P354="","",(VLOOKUP(P354,NSX!$B$4:$E$63,3,FALSE)))</f>
        <v/>
      </c>
      <c r="S354" t="str">
        <f>IF(P354="","",(VLOOKUP(P354,NSX!$B$4:$E$63,4,FALSE)))</f>
        <v/>
      </c>
      <c r="T354" t="str">
        <f t="shared" si="41"/>
        <v/>
      </c>
    </row>
    <row r="355" spans="1:20" x14ac:dyDescent="0.25">
      <c r="A355" t="str">
        <f t="shared" si="35"/>
        <v/>
      </c>
      <c r="B355" t="str">
        <f t="shared" si="36"/>
        <v/>
      </c>
      <c r="C355" t="str">
        <f>IF(P355="","",'PSS Sheet'!AK359)</f>
        <v/>
      </c>
      <c r="D355" t="str">
        <f>IF(P355="","",'PSS Sheet'!AI359)</f>
        <v/>
      </c>
      <c r="E355" t="str">
        <f>IF(P355="","",'PSS Sheet'!AJ359)</f>
        <v/>
      </c>
      <c r="H355" t="str">
        <f t="shared" si="37"/>
        <v/>
      </c>
      <c r="I355" t="str">
        <f>IF(P355="","",'SEB Sheet'!F$12)</f>
        <v/>
      </c>
      <c r="J355" t="str">
        <f t="shared" si="38"/>
        <v/>
      </c>
      <c r="K355" s="87" t="str">
        <f>IF(P355="","",'SEB Sheet'!$F$11)</f>
        <v/>
      </c>
      <c r="L355" t="str">
        <f t="shared" si="39"/>
        <v/>
      </c>
      <c r="M355" t="str">
        <f>IF(P355="","",'SEB Sheet'!$F$10)</f>
        <v/>
      </c>
      <c r="N355" t="str">
        <f t="shared" si="40"/>
        <v/>
      </c>
      <c r="P355" t="str">
        <f>'PSS Sheet'!AL359</f>
        <v/>
      </c>
      <c r="Q355" t="str">
        <f>IF(P355="","",(VLOOKUP(P355,NSX!$B$4:$E$63,2,FALSE)))</f>
        <v/>
      </c>
      <c r="R355" t="str">
        <f>IF(P355="","",(VLOOKUP(P355,NSX!$B$4:$E$63,3,FALSE)))</f>
        <v/>
      </c>
      <c r="S355" t="str">
        <f>IF(P355="","",(VLOOKUP(P355,NSX!$B$4:$E$63,4,FALSE)))</f>
        <v/>
      </c>
      <c r="T355" t="str">
        <f t="shared" si="41"/>
        <v/>
      </c>
    </row>
    <row r="356" spans="1:20" x14ac:dyDescent="0.25">
      <c r="A356" t="str">
        <f t="shared" si="35"/>
        <v/>
      </c>
      <c r="B356" t="str">
        <f t="shared" si="36"/>
        <v/>
      </c>
      <c r="C356" t="str">
        <f>IF(P356="","",'PSS Sheet'!AK360)</f>
        <v/>
      </c>
      <c r="D356" t="str">
        <f>IF(P356="","",'PSS Sheet'!AI360)</f>
        <v/>
      </c>
      <c r="E356" t="str">
        <f>IF(P356="","",'PSS Sheet'!AJ360)</f>
        <v/>
      </c>
      <c r="H356" t="str">
        <f t="shared" si="37"/>
        <v/>
      </c>
      <c r="I356" t="str">
        <f>IF(P356="","",'SEB Sheet'!F$12)</f>
        <v/>
      </c>
      <c r="J356" t="str">
        <f t="shared" si="38"/>
        <v/>
      </c>
      <c r="K356" s="87" t="str">
        <f>IF(P356="","",'SEB Sheet'!$F$11)</f>
        <v/>
      </c>
      <c r="L356" t="str">
        <f t="shared" si="39"/>
        <v/>
      </c>
      <c r="M356" t="str">
        <f>IF(P356="","",'SEB Sheet'!$F$10)</f>
        <v/>
      </c>
      <c r="N356" t="str">
        <f t="shared" si="40"/>
        <v/>
      </c>
      <c r="P356" t="str">
        <f>'PSS Sheet'!AL360</f>
        <v/>
      </c>
      <c r="Q356" t="str">
        <f>IF(P356="","",(VLOOKUP(P356,NSX!$B$4:$E$63,2,FALSE)))</f>
        <v/>
      </c>
      <c r="R356" t="str">
        <f>IF(P356="","",(VLOOKUP(P356,NSX!$B$4:$E$63,3,FALSE)))</f>
        <v/>
      </c>
      <c r="S356" t="str">
        <f>IF(P356="","",(VLOOKUP(P356,NSX!$B$4:$E$63,4,FALSE)))</f>
        <v/>
      </c>
      <c r="T356" t="str">
        <f t="shared" si="41"/>
        <v/>
      </c>
    </row>
    <row r="357" spans="1:20" x14ac:dyDescent="0.25">
      <c r="A357" t="str">
        <f t="shared" si="35"/>
        <v/>
      </c>
      <c r="B357" t="str">
        <f t="shared" si="36"/>
        <v/>
      </c>
      <c r="C357" t="str">
        <f>IF(P357="","",'PSS Sheet'!AK361)</f>
        <v/>
      </c>
      <c r="D357" t="str">
        <f>IF(P357="","",'PSS Sheet'!AI361)</f>
        <v/>
      </c>
      <c r="E357" t="str">
        <f>IF(P357="","",'PSS Sheet'!AJ361)</f>
        <v/>
      </c>
      <c r="H357" t="str">
        <f t="shared" si="37"/>
        <v/>
      </c>
      <c r="I357" t="str">
        <f>IF(P357="","",'SEB Sheet'!F$12)</f>
        <v/>
      </c>
      <c r="J357" t="str">
        <f t="shared" si="38"/>
        <v/>
      </c>
      <c r="K357" s="87" t="str">
        <f>IF(P357="","",'SEB Sheet'!$F$11)</f>
        <v/>
      </c>
      <c r="L357" t="str">
        <f t="shared" si="39"/>
        <v/>
      </c>
      <c r="M357" t="str">
        <f>IF(P357="","",'SEB Sheet'!$F$10)</f>
        <v/>
      </c>
      <c r="N357" t="str">
        <f t="shared" si="40"/>
        <v/>
      </c>
      <c r="P357" t="str">
        <f>'PSS Sheet'!AL361</f>
        <v/>
      </c>
      <c r="Q357" t="str">
        <f>IF(P357="","",(VLOOKUP(P357,NSX!$B$4:$E$63,2,FALSE)))</f>
        <v/>
      </c>
      <c r="R357" t="str">
        <f>IF(P357="","",(VLOOKUP(P357,NSX!$B$4:$E$63,3,FALSE)))</f>
        <v/>
      </c>
      <c r="S357" t="str">
        <f>IF(P357="","",(VLOOKUP(P357,NSX!$B$4:$E$63,4,FALSE)))</f>
        <v/>
      </c>
      <c r="T357" t="str">
        <f t="shared" si="41"/>
        <v/>
      </c>
    </row>
    <row r="358" spans="1:20" x14ac:dyDescent="0.25">
      <c r="A358" t="str">
        <f t="shared" si="35"/>
        <v/>
      </c>
      <c r="B358" t="str">
        <f t="shared" si="36"/>
        <v/>
      </c>
      <c r="C358" t="str">
        <f>IF(P358="","",'PSS Sheet'!AK362)</f>
        <v/>
      </c>
      <c r="D358" t="str">
        <f>IF(P358="","",'PSS Sheet'!AI362)</f>
        <v/>
      </c>
      <c r="E358" t="str">
        <f>IF(P358="","",'PSS Sheet'!AJ362)</f>
        <v/>
      </c>
      <c r="H358" t="str">
        <f t="shared" si="37"/>
        <v/>
      </c>
      <c r="I358" t="str">
        <f>IF(P358="","",'SEB Sheet'!F$12)</f>
        <v/>
      </c>
      <c r="J358" t="str">
        <f t="shared" si="38"/>
        <v/>
      </c>
      <c r="K358" s="87" t="str">
        <f>IF(P358="","",'SEB Sheet'!$F$11)</f>
        <v/>
      </c>
      <c r="L358" t="str">
        <f t="shared" si="39"/>
        <v/>
      </c>
      <c r="M358" t="str">
        <f>IF(P358="","",'SEB Sheet'!$F$10)</f>
        <v/>
      </c>
      <c r="N358" t="str">
        <f t="shared" si="40"/>
        <v/>
      </c>
      <c r="P358" t="str">
        <f>'PSS Sheet'!AL362</f>
        <v/>
      </c>
      <c r="Q358" t="str">
        <f>IF(P358="","",(VLOOKUP(P358,NSX!$B$4:$E$63,2,FALSE)))</f>
        <v/>
      </c>
      <c r="R358" t="str">
        <f>IF(P358="","",(VLOOKUP(P358,NSX!$B$4:$E$63,3,FALSE)))</f>
        <v/>
      </c>
      <c r="S358" t="str">
        <f>IF(P358="","",(VLOOKUP(P358,NSX!$B$4:$E$63,4,FALSE)))</f>
        <v/>
      </c>
      <c r="T358" t="str">
        <f t="shared" si="41"/>
        <v/>
      </c>
    </row>
    <row r="359" spans="1:20" x14ac:dyDescent="0.25">
      <c r="A359" t="str">
        <f t="shared" si="35"/>
        <v/>
      </c>
      <c r="B359" t="str">
        <f t="shared" si="36"/>
        <v/>
      </c>
      <c r="C359" t="str">
        <f>IF(P359="","",'PSS Sheet'!AK363)</f>
        <v/>
      </c>
      <c r="D359" t="str">
        <f>IF(P359="","",'PSS Sheet'!AI363)</f>
        <v/>
      </c>
      <c r="E359" t="str">
        <f>IF(P359="","",'PSS Sheet'!AJ363)</f>
        <v/>
      </c>
      <c r="H359" t="str">
        <f t="shared" si="37"/>
        <v/>
      </c>
      <c r="I359" t="str">
        <f>IF(P359="","",'SEB Sheet'!F$12)</f>
        <v/>
      </c>
      <c r="J359" t="str">
        <f t="shared" si="38"/>
        <v/>
      </c>
      <c r="K359" s="87" t="str">
        <f>IF(P359="","",'SEB Sheet'!$F$11)</f>
        <v/>
      </c>
      <c r="L359" t="str">
        <f t="shared" si="39"/>
        <v/>
      </c>
      <c r="M359" t="str">
        <f>IF(P359="","",'SEB Sheet'!$F$10)</f>
        <v/>
      </c>
      <c r="N359" t="str">
        <f t="shared" si="40"/>
        <v/>
      </c>
      <c r="P359" t="str">
        <f>'PSS Sheet'!AL363</f>
        <v/>
      </c>
      <c r="Q359" t="str">
        <f>IF(P359="","",(VLOOKUP(P359,NSX!$B$4:$E$63,2,FALSE)))</f>
        <v/>
      </c>
      <c r="R359" t="str">
        <f>IF(P359="","",(VLOOKUP(P359,NSX!$B$4:$E$63,3,FALSE)))</f>
        <v/>
      </c>
      <c r="S359" t="str">
        <f>IF(P359="","",(VLOOKUP(P359,NSX!$B$4:$E$63,4,FALSE)))</f>
        <v/>
      </c>
      <c r="T359" t="str">
        <f t="shared" si="41"/>
        <v/>
      </c>
    </row>
    <row r="360" spans="1:20" x14ac:dyDescent="0.25">
      <c r="A360" t="str">
        <f t="shared" si="35"/>
        <v/>
      </c>
      <c r="B360" t="str">
        <f t="shared" si="36"/>
        <v/>
      </c>
      <c r="C360" t="str">
        <f>IF(P360="","",'PSS Sheet'!AK364)</f>
        <v/>
      </c>
      <c r="D360" t="str">
        <f>IF(P360="","",'PSS Sheet'!AI364)</f>
        <v/>
      </c>
      <c r="E360" t="str">
        <f>IF(P360="","",'PSS Sheet'!AJ364)</f>
        <v/>
      </c>
      <c r="H360" t="str">
        <f t="shared" si="37"/>
        <v/>
      </c>
      <c r="I360" t="str">
        <f>IF(P360="","",'SEB Sheet'!F$12)</f>
        <v/>
      </c>
      <c r="J360" t="str">
        <f t="shared" si="38"/>
        <v/>
      </c>
      <c r="K360" s="87" t="str">
        <f>IF(P360="","",'SEB Sheet'!$F$11)</f>
        <v/>
      </c>
      <c r="L360" t="str">
        <f t="shared" si="39"/>
        <v/>
      </c>
      <c r="M360" t="str">
        <f>IF(P360="","",'SEB Sheet'!$F$10)</f>
        <v/>
      </c>
      <c r="N360" t="str">
        <f t="shared" si="40"/>
        <v/>
      </c>
      <c r="P360" t="str">
        <f>'PSS Sheet'!AL364</f>
        <v/>
      </c>
      <c r="Q360" t="str">
        <f>IF(P360="","",(VLOOKUP(P360,NSX!$B$4:$E$63,2,FALSE)))</f>
        <v/>
      </c>
      <c r="R360" t="str">
        <f>IF(P360="","",(VLOOKUP(P360,NSX!$B$4:$E$63,3,FALSE)))</f>
        <v/>
      </c>
      <c r="S360" t="str">
        <f>IF(P360="","",(VLOOKUP(P360,NSX!$B$4:$E$63,4,FALSE)))</f>
        <v/>
      </c>
      <c r="T360" t="str">
        <f t="shared" si="41"/>
        <v/>
      </c>
    </row>
    <row r="361" spans="1:20" x14ac:dyDescent="0.25">
      <c r="A361" t="str">
        <f t="shared" si="35"/>
        <v/>
      </c>
      <c r="B361" t="str">
        <f t="shared" si="36"/>
        <v/>
      </c>
      <c r="C361" t="str">
        <f>IF(P361="","",'PSS Sheet'!AK365)</f>
        <v/>
      </c>
      <c r="D361" t="str">
        <f>IF(P361="","",'PSS Sheet'!AI365)</f>
        <v/>
      </c>
      <c r="E361" t="str">
        <f>IF(P361="","",'PSS Sheet'!AJ365)</f>
        <v/>
      </c>
      <c r="H361" t="str">
        <f t="shared" si="37"/>
        <v/>
      </c>
      <c r="I361" t="str">
        <f>IF(P361="","",'SEB Sheet'!F$12)</f>
        <v/>
      </c>
      <c r="J361" t="str">
        <f t="shared" si="38"/>
        <v/>
      </c>
      <c r="K361" s="87" t="str">
        <f>IF(P361="","",'SEB Sheet'!$F$11)</f>
        <v/>
      </c>
      <c r="L361" t="str">
        <f t="shared" si="39"/>
        <v/>
      </c>
      <c r="M361" t="str">
        <f>IF(P361="","",'SEB Sheet'!$F$10)</f>
        <v/>
      </c>
      <c r="N361" t="str">
        <f t="shared" si="40"/>
        <v/>
      </c>
      <c r="P361" t="str">
        <f>'PSS Sheet'!AL365</f>
        <v/>
      </c>
      <c r="Q361" t="str">
        <f>IF(P361="","",(VLOOKUP(P361,NSX!$B$4:$E$63,2,FALSE)))</f>
        <v/>
      </c>
      <c r="R361" t="str">
        <f>IF(P361="","",(VLOOKUP(P361,NSX!$B$4:$E$63,3,FALSE)))</f>
        <v/>
      </c>
      <c r="S361" t="str">
        <f>IF(P361="","",(VLOOKUP(P361,NSX!$B$4:$E$63,4,FALSE)))</f>
        <v/>
      </c>
      <c r="T361" t="str">
        <f t="shared" si="41"/>
        <v/>
      </c>
    </row>
    <row r="362" spans="1:20" x14ac:dyDescent="0.25">
      <c r="A362" t="str">
        <f t="shared" si="35"/>
        <v/>
      </c>
      <c r="B362" t="str">
        <f t="shared" si="36"/>
        <v/>
      </c>
      <c r="C362" t="str">
        <f>IF(P362="","",'PSS Sheet'!AK366)</f>
        <v/>
      </c>
      <c r="D362" t="str">
        <f>IF(P362="","",'PSS Sheet'!AI366)</f>
        <v/>
      </c>
      <c r="E362" t="str">
        <f>IF(P362="","",'PSS Sheet'!AJ366)</f>
        <v/>
      </c>
      <c r="H362" t="str">
        <f t="shared" si="37"/>
        <v/>
      </c>
      <c r="I362" t="str">
        <f>IF(P362="","",'SEB Sheet'!F$12)</f>
        <v/>
      </c>
      <c r="J362" t="str">
        <f t="shared" si="38"/>
        <v/>
      </c>
      <c r="K362" s="87" t="str">
        <f>IF(P362="","",'SEB Sheet'!$F$11)</f>
        <v/>
      </c>
      <c r="L362" t="str">
        <f t="shared" si="39"/>
        <v/>
      </c>
      <c r="M362" t="str">
        <f>IF(P362="","",'SEB Sheet'!$F$10)</f>
        <v/>
      </c>
      <c r="N362" t="str">
        <f t="shared" si="40"/>
        <v/>
      </c>
      <c r="P362" t="str">
        <f>'PSS Sheet'!AL366</f>
        <v/>
      </c>
      <c r="Q362" t="str">
        <f>IF(P362="","",(VLOOKUP(P362,NSX!$B$4:$E$63,2,FALSE)))</f>
        <v/>
      </c>
      <c r="R362" t="str">
        <f>IF(P362="","",(VLOOKUP(P362,NSX!$B$4:$E$63,3,FALSE)))</f>
        <v/>
      </c>
      <c r="S362" t="str">
        <f>IF(P362="","",(VLOOKUP(P362,NSX!$B$4:$E$63,4,FALSE)))</f>
        <v/>
      </c>
      <c r="T362" t="str">
        <f t="shared" si="41"/>
        <v/>
      </c>
    </row>
    <row r="363" spans="1:20" x14ac:dyDescent="0.25">
      <c r="A363" t="str">
        <f t="shared" si="35"/>
        <v/>
      </c>
      <c r="B363" t="str">
        <f t="shared" si="36"/>
        <v/>
      </c>
      <c r="C363" t="str">
        <f>IF(P363="","",'PSS Sheet'!AK367)</f>
        <v/>
      </c>
      <c r="D363" t="str">
        <f>IF(P363="","",'PSS Sheet'!AI367)</f>
        <v/>
      </c>
      <c r="E363" t="str">
        <f>IF(P363="","",'PSS Sheet'!AJ367)</f>
        <v/>
      </c>
      <c r="H363" t="str">
        <f t="shared" si="37"/>
        <v/>
      </c>
      <c r="I363" t="str">
        <f>IF(P363="","",'SEB Sheet'!F$12)</f>
        <v/>
      </c>
      <c r="J363" t="str">
        <f t="shared" si="38"/>
        <v/>
      </c>
      <c r="K363" s="87" t="str">
        <f>IF(P363="","",'SEB Sheet'!$F$11)</f>
        <v/>
      </c>
      <c r="L363" t="str">
        <f t="shared" si="39"/>
        <v/>
      </c>
      <c r="M363" t="str">
        <f>IF(P363="","",'SEB Sheet'!$F$10)</f>
        <v/>
      </c>
      <c r="N363" t="str">
        <f t="shared" si="40"/>
        <v/>
      </c>
      <c r="P363" t="str">
        <f>'PSS Sheet'!AL367</f>
        <v/>
      </c>
      <c r="Q363" t="str">
        <f>IF(P363="","",(VLOOKUP(P363,NSX!$B$4:$E$63,2,FALSE)))</f>
        <v/>
      </c>
      <c r="R363" t="str">
        <f>IF(P363="","",(VLOOKUP(P363,NSX!$B$4:$E$63,3,FALSE)))</f>
        <v/>
      </c>
      <c r="S363" t="str">
        <f>IF(P363="","",(VLOOKUP(P363,NSX!$B$4:$E$63,4,FALSE)))</f>
        <v/>
      </c>
      <c r="T363" t="str">
        <f t="shared" si="41"/>
        <v/>
      </c>
    </row>
    <row r="364" spans="1:20" x14ac:dyDescent="0.25">
      <c r="A364" t="str">
        <f t="shared" si="35"/>
        <v/>
      </c>
      <c r="B364" t="str">
        <f t="shared" si="36"/>
        <v/>
      </c>
      <c r="C364" t="str">
        <f>IF(P364="","",'PSS Sheet'!AK368)</f>
        <v/>
      </c>
      <c r="D364" t="str">
        <f>IF(P364="","",'PSS Sheet'!AI368)</f>
        <v/>
      </c>
      <c r="E364" t="str">
        <f>IF(P364="","",'PSS Sheet'!AJ368)</f>
        <v/>
      </c>
      <c r="H364" t="str">
        <f t="shared" si="37"/>
        <v/>
      </c>
      <c r="I364" t="str">
        <f>IF(P364="","",'SEB Sheet'!F$12)</f>
        <v/>
      </c>
      <c r="J364" t="str">
        <f t="shared" si="38"/>
        <v/>
      </c>
      <c r="K364" s="87" t="str">
        <f>IF(P364="","",'SEB Sheet'!$F$11)</f>
        <v/>
      </c>
      <c r="L364" t="str">
        <f t="shared" si="39"/>
        <v/>
      </c>
      <c r="M364" t="str">
        <f>IF(P364="","",'SEB Sheet'!$F$10)</f>
        <v/>
      </c>
      <c r="N364" t="str">
        <f t="shared" si="40"/>
        <v/>
      </c>
      <c r="P364" t="str">
        <f>'PSS Sheet'!AL368</f>
        <v/>
      </c>
      <c r="Q364" t="str">
        <f>IF(P364="","",(VLOOKUP(P364,NSX!$B$4:$E$63,2,FALSE)))</f>
        <v/>
      </c>
      <c r="R364" t="str">
        <f>IF(P364="","",(VLOOKUP(P364,NSX!$B$4:$E$63,3,FALSE)))</f>
        <v/>
      </c>
      <c r="S364" t="str">
        <f>IF(P364="","",(VLOOKUP(P364,NSX!$B$4:$E$63,4,FALSE)))</f>
        <v/>
      </c>
      <c r="T364" t="str">
        <f t="shared" si="41"/>
        <v/>
      </c>
    </row>
    <row r="365" spans="1:20" x14ac:dyDescent="0.25">
      <c r="A365" t="str">
        <f t="shared" si="35"/>
        <v/>
      </c>
      <c r="B365" t="str">
        <f t="shared" si="36"/>
        <v/>
      </c>
      <c r="C365" t="str">
        <f>IF(P365="","",'PSS Sheet'!AK369)</f>
        <v/>
      </c>
      <c r="D365" t="str">
        <f>IF(P365="","",'PSS Sheet'!AI369)</f>
        <v/>
      </c>
      <c r="E365" t="str">
        <f>IF(P365="","",'PSS Sheet'!AJ369)</f>
        <v/>
      </c>
      <c r="H365" t="str">
        <f t="shared" si="37"/>
        <v/>
      </c>
      <c r="I365" t="str">
        <f>IF(P365="","",'SEB Sheet'!F$12)</f>
        <v/>
      </c>
      <c r="J365" t="str">
        <f t="shared" si="38"/>
        <v/>
      </c>
      <c r="K365" s="87" t="str">
        <f>IF(P365="","",'SEB Sheet'!$F$11)</f>
        <v/>
      </c>
      <c r="L365" t="str">
        <f t="shared" si="39"/>
        <v/>
      </c>
      <c r="M365" t="str">
        <f>IF(P365="","",'SEB Sheet'!$F$10)</f>
        <v/>
      </c>
      <c r="N365" t="str">
        <f t="shared" si="40"/>
        <v/>
      </c>
      <c r="P365" t="str">
        <f>'PSS Sheet'!AL369</f>
        <v/>
      </c>
      <c r="Q365" t="str">
        <f>IF(P365="","",(VLOOKUP(P365,NSX!$B$4:$E$63,2,FALSE)))</f>
        <v/>
      </c>
      <c r="R365" t="str">
        <f>IF(P365="","",(VLOOKUP(P365,NSX!$B$4:$E$63,3,FALSE)))</f>
        <v/>
      </c>
      <c r="S365" t="str">
        <f>IF(P365="","",(VLOOKUP(P365,NSX!$B$4:$E$63,4,FALSE)))</f>
        <v/>
      </c>
      <c r="T365" t="str">
        <f t="shared" si="41"/>
        <v/>
      </c>
    </row>
    <row r="366" spans="1:20" x14ac:dyDescent="0.25">
      <c r="A366" t="str">
        <f t="shared" si="35"/>
        <v/>
      </c>
      <c r="B366" t="str">
        <f t="shared" si="36"/>
        <v/>
      </c>
      <c r="C366" t="str">
        <f>IF(P366="","",'PSS Sheet'!AK370)</f>
        <v/>
      </c>
      <c r="D366" t="str">
        <f>IF(P366="","",'PSS Sheet'!AI370)</f>
        <v/>
      </c>
      <c r="E366" t="str">
        <f>IF(P366="","",'PSS Sheet'!AJ370)</f>
        <v/>
      </c>
      <c r="H366" t="str">
        <f t="shared" si="37"/>
        <v/>
      </c>
      <c r="I366" t="str">
        <f>IF(P366="","",'SEB Sheet'!F$12)</f>
        <v/>
      </c>
      <c r="J366" t="str">
        <f t="shared" si="38"/>
        <v/>
      </c>
      <c r="K366" s="87" t="str">
        <f>IF(P366="","",'SEB Sheet'!$F$11)</f>
        <v/>
      </c>
      <c r="L366" t="str">
        <f t="shared" si="39"/>
        <v/>
      </c>
      <c r="M366" t="str">
        <f>IF(P366="","",'SEB Sheet'!$F$10)</f>
        <v/>
      </c>
      <c r="N366" t="str">
        <f t="shared" si="40"/>
        <v/>
      </c>
      <c r="P366" t="str">
        <f>'PSS Sheet'!AL370</f>
        <v/>
      </c>
      <c r="Q366" t="str">
        <f>IF(P366="","",(VLOOKUP(P366,NSX!$B$4:$E$63,2,FALSE)))</f>
        <v/>
      </c>
      <c r="R366" t="str">
        <f>IF(P366="","",(VLOOKUP(P366,NSX!$B$4:$E$63,3,FALSE)))</f>
        <v/>
      </c>
      <c r="S366" t="str">
        <f>IF(P366="","",(VLOOKUP(P366,NSX!$B$4:$E$63,4,FALSE)))</f>
        <v/>
      </c>
      <c r="T366" t="str">
        <f t="shared" si="41"/>
        <v/>
      </c>
    </row>
    <row r="367" spans="1:20" x14ac:dyDescent="0.25">
      <c r="A367" t="str">
        <f t="shared" si="35"/>
        <v/>
      </c>
      <c r="B367" t="str">
        <f t="shared" si="36"/>
        <v/>
      </c>
      <c r="C367" t="str">
        <f>IF(P367="","",'PSS Sheet'!AK371)</f>
        <v/>
      </c>
      <c r="D367" t="str">
        <f>IF(P367="","",'PSS Sheet'!AI371)</f>
        <v/>
      </c>
      <c r="E367" t="str">
        <f>IF(P367="","",'PSS Sheet'!AJ371)</f>
        <v/>
      </c>
      <c r="H367" t="str">
        <f t="shared" si="37"/>
        <v/>
      </c>
      <c r="I367" t="str">
        <f>IF(P367="","",'SEB Sheet'!F$12)</f>
        <v/>
      </c>
      <c r="J367" t="str">
        <f t="shared" si="38"/>
        <v/>
      </c>
      <c r="K367" s="87" t="str">
        <f>IF(P367="","",'SEB Sheet'!$F$11)</f>
        <v/>
      </c>
      <c r="L367" t="str">
        <f t="shared" si="39"/>
        <v/>
      </c>
      <c r="M367" t="str">
        <f>IF(P367="","",'SEB Sheet'!$F$10)</f>
        <v/>
      </c>
      <c r="N367" t="str">
        <f t="shared" si="40"/>
        <v/>
      </c>
      <c r="P367" t="str">
        <f>'PSS Sheet'!AL371</f>
        <v/>
      </c>
      <c r="Q367" t="str">
        <f>IF(P367="","",(VLOOKUP(P367,NSX!$B$4:$E$63,2,FALSE)))</f>
        <v/>
      </c>
      <c r="R367" t="str">
        <f>IF(P367="","",(VLOOKUP(P367,NSX!$B$4:$E$63,3,FALSE)))</f>
        <v/>
      </c>
      <c r="S367" t="str">
        <f>IF(P367="","",(VLOOKUP(P367,NSX!$B$4:$E$63,4,FALSE)))</f>
        <v/>
      </c>
      <c r="T367" t="str">
        <f t="shared" si="41"/>
        <v/>
      </c>
    </row>
    <row r="368" spans="1:20" x14ac:dyDescent="0.25">
      <c r="A368" t="str">
        <f t="shared" si="35"/>
        <v/>
      </c>
      <c r="B368" t="str">
        <f t="shared" si="36"/>
        <v/>
      </c>
      <c r="C368" t="str">
        <f>IF(P368="","",'PSS Sheet'!AK372)</f>
        <v/>
      </c>
      <c r="D368" t="str">
        <f>IF(P368="","",'PSS Sheet'!AI372)</f>
        <v/>
      </c>
      <c r="E368" t="str">
        <f>IF(P368="","",'PSS Sheet'!AJ372)</f>
        <v/>
      </c>
      <c r="H368" t="str">
        <f t="shared" si="37"/>
        <v/>
      </c>
      <c r="I368" t="str">
        <f>IF(P368="","",'SEB Sheet'!F$12)</f>
        <v/>
      </c>
      <c r="J368" t="str">
        <f t="shared" si="38"/>
        <v/>
      </c>
      <c r="K368" s="87" t="str">
        <f>IF(P368="","",'SEB Sheet'!$F$11)</f>
        <v/>
      </c>
      <c r="L368" t="str">
        <f t="shared" si="39"/>
        <v/>
      </c>
      <c r="M368" t="str">
        <f>IF(P368="","",'SEB Sheet'!$F$10)</f>
        <v/>
      </c>
      <c r="N368" t="str">
        <f t="shared" si="40"/>
        <v/>
      </c>
      <c r="P368" t="str">
        <f>'PSS Sheet'!AL372</f>
        <v/>
      </c>
      <c r="Q368" t="str">
        <f>IF(P368="","",(VLOOKUP(P368,NSX!$B$4:$E$63,2,FALSE)))</f>
        <v/>
      </c>
      <c r="R368" t="str">
        <f>IF(P368="","",(VLOOKUP(P368,NSX!$B$4:$E$63,3,FALSE)))</f>
        <v/>
      </c>
      <c r="S368" t="str">
        <f>IF(P368="","",(VLOOKUP(P368,NSX!$B$4:$E$63,4,FALSE)))</f>
        <v/>
      </c>
      <c r="T368" t="str">
        <f t="shared" si="41"/>
        <v/>
      </c>
    </row>
    <row r="369" spans="1:20" x14ac:dyDescent="0.25">
      <c r="A369" t="str">
        <f t="shared" si="35"/>
        <v/>
      </c>
      <c r="B369" t="str">
        <f t="shared" si="36"/>
        <v/>
      </c>
      <c r="C369" t="str">
        <f>IF(P369="","",'PSS Sheet'!AK373)</f>
        <v/>
      </c>
      <c r="D369" t="str">
        <f>IF(P369="","",'PSS Sheet'!AI373)</f>
        <v/>
      </c>
      <c r="E369" t="str">
        <f>IF(P369="","",'PSS Sheet'!AJ373)</f>
        <v/>
      </c>
      <c r="H369" t="str">
        <f t="shared" si="37"/>
        <v/>
      </c>
      <c r="I369" t="str">
        <f>IF(P369="","",'SEB Sheet'!F$12)</f>
        <v/>
      </c>
      <c r="J369" t="str">
        <f t="shared" si="38"/>
        <v/>
      </c>
      <c r="K369" s="87" t="str">
        <f>IF(P369="","",'SEB Sheet'!$F$11)</f>
        <v/>
      </c>
      <c r="L369" t="str">
        <f t="shared" si="39"/>
        <v/>
      </c>
      <c r="M369" t="str">
        <f>IF(P369="","",'SEB Sheet'!$F$10)</f>
        <v/>
      </c>
      <c r="N369" t="str">
        <f t="shared" si="40"/>
        <v/>
      </c>
      <c r="P369" t="str">
        <f>'PSS Sheet'!AL373</f>
        <v/>
      </c>
      <c r="Q369" t="str">
        <f>IF(P369="","",(VLOOKUP(P369,NSX!$B$4:$E$63,2,FALSE)))</f>
        <v/>
      </c>
      <c r="R369" t="str">
        <f>IF(P369="","",(VLOOKUP(P369,NSX!$B$4:$E$63,3,FALSE)))</f>
        <v/>
      </c>
      <c r="S369" t="str">
        <f>IF(P369="","",(VLOOKUP(P369,NSX!$B$4:$E$63,4,FALSE)))</f>
        <v/>
      </c>
      <c r="T369" t="str">
        <f t="shared" si="41"/>
        <v/>
      </c>
    </row>
    <row r="370" spans="1:20" x14ac:dyDescent="0.25">
      <c r="A370" t="str">
        <f t="shared" si="35"/>
        <v/>
      </c>
      <c r="B370" t="str">
        <f t="shared" si="36"/>
        <v/>
      </c>
      <c r="C370" t="str">
        <f>IF(P370="","",'PSS Sheet'!AK374)</f>
        <v/>
      </c>
      <c r="D370" t="str">
        <f>IF(P370="","",'PSS Sheet'!AI374)</f>
        <v/>
      </c>
      <c r="E370" t="str">
        <f>IF(P370="","",'PSS Sheet'!AJ374)</f>
        <v/>
      </c>
      <c r="H370" t="str">
        <f t="shared" si="37"/>
        <v/>
      </c>
      <c r="I370" t="str">
        <f>IF(P370="","",'SEB Sheet'!F$12)</f>
        <v/>
      </c>
      <c r="J370" t="str">
        <f t="shared" si="38"/>
        <v/>
      </c>
      <c r="K370" s="87" t="str">
        <f>IF(P370="","",'SEB Sheet'!$F$11)</f>
        <v/>
      </c>
      <c r="L370" t="str">
        <f t="shared" si="39"/>
        <v/>
      </c>
      <c r="M370" t="str">
        <f>IF(P370="","",'SEB Sheet'!$F$10)</f>
        <v/>
      </c>
      <c r="N370" t="str">
        <f t="shared" si="40"/>
        <v/>
      </c>
      <c r="P370" t="str">
        <f>'PSS Sheet'!AL374</f>
        <v/>
      </c>
      <c r="Q370" t="str">
        <f>IF(P370="","",(VLOOKUP(P370,NSX!$B$4:$E$63,2,FALSE)))</f>
        <v/>
      </c>
      <c r="R370" t="str">
        <f>IF(P370="","",(VLOOKUP(P370,NSX!$B$4:$E$63,3,FALSE)))</f>
        <v/>
      </c>
      <c r="S370" t="str">
        <f>IF(P370="","",(VLOOKUP(P370,NSX!$B$4:$E$63,4,FALSE)))</f>
        <v/>
      </c>
      <c r="T370" t="str">
        <f t="shared" si="41"/>
        <v/>
      </c>
    </row>
    <row r="371" spans="1:20" x14ac:dyDescent="0.25">
      <c r="A371" t="str">
        <f t="shared" si="35"/>
        <v/>
      </c>
      <c r="B371" t="str">
        <f t="shared" si="36"/>
        <v/>
      </c>
      <c r="C371" t="str">
        <f>IF(P371="","",'PSS Sheet'!AK375)</f>
        <v/>
      </c>
      <c r="D371" t="str">
        <f>IF(P371="","",'PSS Sheet'!AI375)</f>
        <v/>
      </c>
      <c r="E371" t="str">
        <f>IF(P371="","",'PSS Sheet'!AJ375)</f>
        <v/>
      </c>
      <c r="H371" t="str">
        <f t="shared" si="37"/>
        <v/>
      </c>
      <c r="I371" t="str">
        <f>IF(P371="","",'SEB Sheet'!F$12)</f>
        <v/>
      </c>
      <c r="J371" t="str">
        <f t="shared" si="38"/>
        <v/>
      </c>
      <c r="K371" s="87" t="str">
        <f>IF(P371="","",'SEB Sheet'!$F$11)</f>
        <v/>
      </c>
      <c r="L371" t="str">
        <f t="shared" si="39"/>
        <v/>
      </c>
      <c r="M371" t="str">
        <f>IF(P371="","",'SEB Sheet'!$F$10)</f>
        <v/>
      </c>
      <c r="N371" t="str">
        <f t="shared" si="40"/>
        <v/>
      </c>
      <c r="P371" t="str">
        <f>'PSS Sheet'!AL375</f>
        <v/>
      </c>
      <c r="Q371" t="str">
        <f>IF(P371="","",(VLOOKUP(P371,NSX!$B$4:$E$63,2,FALSE)))</f>
        <v/>
      </c>
      <c r="R371" t="str">
        <f>IF(P371="","",(VLOOKUP(P371,NSX!$B$4:$E$63,3,FALSE)))</f>
        <v/>
      </c>
      <c r="S371" t="str">
        <f>IF(P371="","",(VLOOKUP(P371,NSX!$B$4:$E$63,4,FALSE)))</f>
        <v/>
      </c>
      <c r="T371" t="str">
        <f t="shared" si="41"/>
        <v/>
      </c>
    </row>
    <row r="372" spans="1:20" x14ac:dyDescent="0.25">
      <c r="A372" t="str">
        <f t="shared" si="35"/>
        <v/>
      </c>
      <c r="B372" t="str">
        <f t="shared" si="36"/>
        <v/>
      </c>
      <c r="C372" t="str">
        <f>IF(P372="","",'PSS Sheet'!AK376)</f>
        <v/>
      </c>
      <c r="D372" t="str">
        <f>IF(P372="","",'PSS Sheet'!AI376)</f>
        <v/>
      </c>
      <c r="E372" t="str">
        <f>IF(P372="","",'PSS Sheet'!AJ376)</f>
        <v/>
      </c>
      <c r="H372" t="str">
        <f t="shared" si="37"/>
        <v/>
      </c>
      <c r="I372" t="str">
        <f>IF(P372="","",'SEB Sheet'!F$12)</f>
        <v/>
      </c>
      <c r="J372" t="str">
        <f t="shared" si="38"/>
        <v/>
      </c>
      <c r="K372" s="87" t="str">
        <f>IF(P372="","",'SEB Sheet'!$F$11)</f>
        <v/>
      </c>
      <c r="L372" t="str">
        <f t="shared" si="39"/>
        <v/>
      </c>
      <c r="M372" t="str">
        <f>IF(P372="","",'SEB Sheet'!$F$10)</f>
        <v/>
      </c>
      <c r="N372" t="str">
        <f t="shared" si="40"/>
        <v/>
      </c>
      <c r="P372" t="str">
        <f>'PSS Sheet'!AL376</f>
        <v/>
      </c>
      <c r="Q372" t="str">
        <f>IF(P372="","",(VLOOKUP(P372,NSX!$B$4:$E$63,2,FALSE)))</f>
        <v/>
      </c>
      <c r="R372" t="str">
        <f>IF(P372="","",(VLOOKUP(P372,NSX!$B$4:$E$63,3,FALSE)))</f>
        <v/>
      </c>
      <c r="S372" t="str">
        <f>IF(P372="","",(VLOOKUP(P372,NSX!$B$4:$E$63,4,FALSE)))</f>
        <v/>
      </c>
      <c r="T372" t="str">
        <f t="shared" si="41"/>
        <v/>
      </c>
    </row>
    <row r="373" spans="1:20" x14ac:dyDescent="0.25">
      <c r="A373" t="str">
        <f t="shared" si="35"/>
        <v/>
      </c>
      <c r="B373" t="str">
        <f t="shared" si="36"/>
        <v/>
      </c>
      <c r="C373" t="str">
        <f>IF(P373="","",'PSS Sheet'!AK377)</f>
        <v/>
      </c>
      <c r="D373" t="str">
        <f>IF(P373="","",'PSS Sheet'!AI377)</f>
        <v/>
      </c>
      <c r="E373" t="str">
        <f>IF(P373="","",'PSS Sheet'!AJ377)</f>
        <v/>
      </c>
      <c r="H373" t="str">
        <f t="shared" si="37"/>
        <v/>
      </c>
      <c r="I373" t="str">
        <f>IF(P373="","",'SEB Sheet'!F$12)</f>
        <v/>
      </c>
      <c r="J373" t="str">
        <f t="shared" si="38"/>
        <v/>
      </c>
      <c r="K373" s="87" t="str">
        <f>IF(P373="","",'SEB Sheet'!$F$11)</f>
        <v/>
      </c>
      <c r="L373" t="str">
        <f t="shared" si="39"/>
        <v/>
      </c>
      <c r="M373" t="str">
        <f>IF(P373="","",'SEB Sheet'!$F$10)</f>
        <v/>
      </c>
      <c r="N373" t="str">
        <f t="shared" si="40"/>
        <v/>
      </c>
      <c r="P373" t="str">
        <f>'PSS Sheet'!AL377</f>
        <v/>
      </c>
      <c r="Q373" t="str">
        <f>IF(P373="","",(VLOOKUP(P373,NSX!$B$4:$E$63,2,FALSE)))</f>
        <v/>
      </c>
      <c r="R373" t="str">
        <f>IF(P373="","",(VLOOKUP(P373,NSX!$B$4:$E$63,3,FALSE)))</f>
        <v/>
      </c>
      <c r="S373" t="str">
        <f>IF(P373="","",(VLOOKUP(P373,NSX!$B$4:$E$63,4,FALSE)))</f>
        <v/>
      </c>
      <c r="T373" t="str">
        <f t="shared" si="41"/>
        <v/>
      </c>
    </row>
    <row r="374" spans="1:20" x14ac:dyDescent="0.25">
      <c r="A374" t="str">
        <f t="shared" si="35"/>
        <v/>
      </c>
      <c r="B374" t="str">
        <f t="shared" si="36"/>
        <v/>
      </c>
      <c r="C374" t="str">
        <f>IF(P374="","",'PSS Sheet'!AK378)</f>
        <v/>
      </c>
      <c r="D374" t="str">
        <f>IF(P374="","",'PSS Sheet'!AI378)</f>
        <v/>
      </c>
      <c r="E374" t="str">
        <f>IF(P374="","",'PSS Sheet'!AJ378)</f>
        <v/>
      </c>
      <c r="H374" t="str">
        <f t="shared" si="37"/>
        <v/>
      </c>
      <c r="I374" t="str">
        <f>IF(P374="","",'SEB Sheet'!F$12)</f>
        <v/>
      </c>
      <c r="J374" t="str">
        <f t="shared" si="38"/>
        <v/>
      </c>
      <c r="K374" s="87" t="str">
        <f>IF(P374="","",'SEB Sheet'!$F$11)</f>
        <v/>
      </c>
      <c r="L374" t="str">
        <f t="shared" si="39"/>
        <v/>
      </c>
      <c r="M374" t="str">
        <f>IF(P374="","",'SEB Sheet'!$F$10)</f>
        <v/>
      </c>
      <c r="N374" t="str">
        <f t="shared" si="40"/>
        <v/>
      </c>
      <c r="P374" t="str">
        <f>'PSS Sheet'!AL378</f>
        <v/>
      </c>
      <c r="Q374" t="str">
        <f>IF(P374="","",(VLOOKUP(P374,NSX!$B$4:$E$63,2,FALSE)))</f>
        <v/>
      </c>
      <c r="R374" t="str">
        <f>IF(P374="","",(VLOOKUP(P374,NSX!$B$4:$E$63,3,FALSE)))</f>
        <v/>
      </c>
      <c r="S374" t="str">
        <f>IF(P374="","",(VLOOKUP(P374,NSX!$B$4:$E$63,4,FALSE)))</f>
        <v/>
      </c>
      <c r="T374" t="str">
        <f t="shared" si="41"/>
        <v/>
      </c>
    </row>
    <row r="375" spans="1:20" x14ac:dyDescent="0.25">
      <c r="A375" t="str">
        <f t="shared" si="35"/>
        <v/>
      </c>
      <c r="B375" t="str">
        <f t="shared" si="36"/>
        <v/>
      </c>
      <c r="C375" t="str">
        <f>IF(P375="","",'PSS Sheet'!AK379)</f>
        <v/>
      </c>
      <c r="D375" t="str">
        <f>IF(P375="","",'PSS Sheet'!AI379)</f>
        <v/>
      </c>
      <c r="E375" t="str">
        <f>IF(P375="","",'PSS Sheet'!AJ379)</f>
        <v/>
      </c>
      <c r="H375" t="str">
        <f t="shared" si="37"/>
        <v/>
      </c>
      <c r="I375" t="str">
        <f>IF(P375="","",'SEB Sheet'!F$12)</f>
        <v/>
      </c>
      <c r="J375" t="str">
        <f t="shared" si="38"/>
        <v/>
      </c>
      <c r="K375" s="87" t="str">
        <f>IF(P375="","",'SEB Sheet'!$F$11)</f>
        <v/>
      </c>
      <c r="L375" t="str">
        <f t="shared" si="39"/>
        <v/>
      </c>
      <c r="M375" t="str">
        <f>IF(P375="","",'SEB Sheet'!$F$10)</f>
        <v/>
      </c>
      <c r="N375" t="str">
        <f t="shared" si="40"/>
        <v/>
      </c>
      <c r="P375" t="str">
        <f>'PSS Sheet'!AL379</f>
        <v/>
      </c>
      <c r="Q375" t="str">
        <f>IF(P375="","",(VLOOKUP(P375,NSX!$B$4:$E$63,2,FALSE)))</f>
        <v/>
      </c>
      <c r="R375" t="str">
        <f>IF(P375="","",(VLOOKUP(P375,NSX!$B$4:$E$63,3,FALSE)))</f>
        <v/>
      </c>
      <c r="S375" t="str">
        <f>IF(P375="","",(VLOOKUP(P375,NSX!$B$4:$E$63,4,FALSE)))</f>
        <v/>
      </c>
      <c r="T375" t="str">
        <f t="shared" si="41"/>
        <v/>
      </c>
    </row>
    <row r="376" spans="1:20" x14ac:dyDescent="0.25">
      <c r="A376" t="str">
        <f t="shared" si="35"/>
        <v/>
      </c>
      <c r="B376" t="str">
        <f t="shared" si="36"/>
        <v/>
      </c>
      <c r="C376" t="str">
        <f>IF(P376="","",'PSS Sheet'!AK380)</f>
        <v/>
      </c>
      <c r="D376" t="str">
        <f>IF(P376="","",'PSS Sheet'!AI380)</f>
        <v/>
      </c>
      <c r="E376" t="str">
        <f>IF(P376="","",'PSS Sheet'!AJ380)</f>
        <v/>
      </c>
      <c r="H376" t="str">
        <f t="shared" si="37"/>
        <v/>
      </c>
      <c r="I376" t="str">
        <f>IF(P376="","",'SEB Sheet'!F$12)</f>
        <v/>
      </c>
      <c r="J376" t="str">
        <f t="shared" si="38"/>
        <v/>
      </c>
      <c r="K376" s="87" t="str">
        <f>IF(P376="","",'SEB Sheet'!$F$11)</f>
        <v/>
      </c>
      <c r="L376" t="str">
        <f t="shared" si="39"/>
        <v/>
      </c>
      <c r="M376" t="str">
        <f>IF(P376="","",'SEB Sheet'!$F$10)</f>
        <v/>
      </c>
      <c r="N376" t="str">
        <f t="shared" si="40"/>
        <v/>
      </c>
      <c r="P376" t="str">
        <f>'PSS Sheet'!AL380</f>
        <v/>
      </c>
      <c r="Q376" t="str">
        <f>IF(P376="","",(VLOOKUP(P376,NSX!$B$4:$E$63,2,FALSE)))</f>
        <v/>
      </c>
      <c r="R376" t="str">
        <f>IF(P376="","",(VLOOKUP(P376,NSX!$B$4:$E$63,3,FALSE)))</f>
        <v/>
      </c>
      <c r="S376" t="str">
        <f>IF(P376="","",(VLOOKUP(P376,NSX!$B$4:$E$63,4,FALSE)))</f>
        <v/>
      </c>
      <c r="T376" t="str">
        <f t="shared" si="41"/>
        <v/>
      </c>
    </row>
    <row r="377" spans="1:20" x14ac:dyDescent="0.25">
      <c r="A377" t="str">
        <f t="shared" si="35"/>
        <v/>
      </c>
      <c r="B377" t="str">
        <f t="shared" si="36"/>
        <v/>
      </c>
      <c r="C377" t="str">
        <f>IF(P377="","",'PSS Sheet'!AK381)</f>
        <v/>
      </c>
      <c r="D377" t="str">
        <f>IF(P377="","",'PSS Sheet'!AI381)</f>
        <v/>
      </c>
      <c r="E377" t="str">
        <f>IF(P377="","",'PSS Sheet'!AJ381)</f>
        <v/>
      </c>
      <c r="H377" t="str">
        <f t="shared" si="37"/>
        <v/>
      </c>
      <c r="I377" t="str">
        <f>IF(P377="","",'SEB Sheet'!F$12)</f>
        <v/>
      </c>
      <c r="J377" t="str">
        <f t="shared" si="38"/>
        <v/>
      </c>
      <c r="K377" s="87" t="str">
        <f>IF(P377="","",'SEB Sheet'!$F$11)</f>
        <v/>
      </c>
      <c r="L377" t="str">
        <f t="shared" si="39"/>
        <v/>
      </c>
      <c r="M377" t="str">
        <f>IF(P377="","",'SEB Sheet'!$F$10)</f>
        <v/>
      </c>
      <c r="N377" t="str">
        <f t="shared" si="40"/>
        <v/>
      </c>
      <c r="P377" t="str">
        <f>'PSS Sheet'!AL381</f>
        <v/>
      </c>
      <c r="Q377" t="str">
        <f>IF(P377="","",(VLOOKUP(P377,NSX!$B$4:$E$63,2,FALSE)))</f>
        <v/>
      </c>
      <c r="R377" t="str">
        <f>IF(P377="","",(VLOOKUP(P377,NSX!$B$4:$E$63,3,FALSE)))</f>
        <v/>
      </c>
      <c r="S377" t="str">
        <f>IF(P377="","",(VLOOKUP(P377,NSX!$B$4:$E$63,4,FALSE)))</f>
        <v/>
      </c>
      <c r="T377" t="str">
        <f t="shared" si="41"/>
        <v/>
      </c>
    </row>
    <row r="378" spans="1:20" x14ac:dyDescent="0.25">
      <c r="A378" t="str">
        <f t="shared" si="35"/>
        <v/>
      </c>
      <c r="B378" t="str">
        <f t="shared" si="36"/>
        <v/>
      </c>
      <c r="C378" t="str">
        <f>IF(P378="","",'PSS Sheet'!AK382)</f>
        <v/>
      </c>
      <c r="D378" t="str">
        <f>IF(P378="","",'PSS Sheet'!AI382)</f>
        <v/>
      </c>
      <c r="E378" t="str">
        <f>IF(P378="","",'PSS Sheet'!AJ382)</f>
        <v/>
      </c>
      <c r="H378" t="str">
        <f t="shared" si="37"/>
        <v/>
      </c>
      <c r="I378" t="str">
        <f>IF(P378="","",'SEB Sheet'!F$12)</f>
        <v/>
      </c>
      <c r="J378" t="str">
        <f t="shared" si="38"/>
        <v/>
      </c>
      <c r="K378" s="87" t="str">
        <f>IF(P378="","",'SEB Sheet'!$F$11)</f>
        <v/>
      </c>
      <c r="L378" t="str">
        <f t="shared" si="39"/>
        <v/>
      </c>
      <c r="M378" t="str">
        <f>IF(P378="","",'SEB Sheet'!$F$10)</f>
        <v/>
      </c>
      <c r="N378" t="str">
        <f t="shared" si="40"/>
        <v/>
      </c>
      <c r="P378" t="str">
        <f>'PSS Sheet'!AL382</f>
        <v/>
      </c>
      <c r="Q378" t="str">
        <f>IF(P378="","",(VLOOKUP(P378,NSX!$B$4:$E$63,2,FALSE)))</f>
        <v/>
      </c>
      <c r="R378" t="str">
        <f>IF(P378="","",(VLOOKUP(P378,NSX!$B$4:$E$63,3,FALSE)))</f>
        <v/>
      </c>
      <c r="S378" t="str">
        <f>IF(P378="","",(VLOOKUP(P378,NSX!$B$4:$E$63,4,FALSE)))</f>
        <v/>
      </c>
      <c r="T378" t="str">
        <f t="shared" si="41"/>
        <v/>
      </c>
    </row>
    <row r="379" spans="1:20" x14ac:dyDescent="0.25">
      <c r="A379" t="str">
        <f t="shared" si="35"/>
        <v/>
      </c>
      <c r="B379" t="str">
        <f t="shared" si="36"/>
        <v/>
      </c>
      <c r="C379" t="str">
        <f>IF(P379="","",'PSS Sheet'!AK383)</f>
        <v/>
      </c>
      <c r="D379" t="str">
        <f>IF(P379="","",'PSS Sheet'!AI383)</f>
        <v/>
      </c>
      <c r="E379" t="str">
        <f>IF(P379="","",'PSS Sheet'!AJ383)</f>
        <v/>
      </c>
      <c r="H379" t="str">
        <f t="shared" si="37"/>
        <v/>
      </c>
      <c r="I379" t="str">
        <f>IF(P379="","",'SEB Sheet'!F$12)</f>
        <v/>
      </c>
      <c r="J379" t="str">
        <f t="shared" si="38"/>
        <v/>
      </c>
      <c r="K379" s="87" t="str">
        <f>IF(P379="","",'SEB Sheet'!$F$11)</f>
        <v/>
      </c>
      <c r="L379" t="str">
        <f t="shared" si="39"/>
        <v/>
      </c>
      <c r="M379" t="str">
        <f>IF(P379="","",'SEB Sheet'!$F$10)</f>
        <v/>
      </c>
      <c r="N379" t="str">
        <f t="shared" si="40"/>
        <v/>
      </c>
      <c r="P379" t="str">
        <f>'PSS Sheet'!AL383</f>
        <v/>
      </c>
      <c r="Q379" t="str">
        <f>IF(P379="","",(VLOOKUP(P379,NSX!$B$4:$E$63,2,FALSE)))</f>
        <v/>
      </c>
      <c r="R379" t="str">
        <f>IF(P379="","",(VLOOKUP(P379,NSX!$B$4:$E$63,3,FALSE)))</f>
        <v/>
      </c>
      <c r="S379" t="str">
        <f>IF(P379="","",(VLOOKUP(P379,NSX!$B$4:$E$63,4,FALSE)))</f>
        <v/>
      </c>
      <c r="T379" t="str">
        <f t="shared" si="41"/>
        <v/>
      </c>
    </row>
    <row r="380" spans="1:20" x14ac:dyDescent="0.25">
      <c r="A380" t="str">
        <f t="shared" si="35"/>
        <v/>
      </c>
      <c r="B380" t="str">
        <f t="shared" si="36"/>
        <v/>
      </c>
      <c r="C380" t="str">
        <f>IF(P380="","",'PSS Sheet'!AK384)</f>
        <v/>
      </c>
      <c r="D380" t="str">
        <f>IF(P380="","",'PSS Sheet'!AI384)</f>
        <v/>
      </c>
      <c r="E380" t="str">
        <f>IF(P380="","",'PSS Sheet'!AJ384)</f>
        <v/>
      </c>
      <c r="H380" t="str">
        <f t="shared" si="37"/>
        <v/>
      </c>
      <c r="I380" t="str">
        <f>IF(P380="","",'SEB Sheet'!F$12)</f>
        <v/>
      </c>
      <c r="J380" t="str">
        <f t="shared" si="38"/>
        <v/>
      </c>
      <c r="K380" s="87" t="str">
        <f>IF(P380="","",'SEB Sheet'!$F$11)</f>
        <v/>
      </c>
      <c r="L380" t="str">
        <f t="shared" si="39"/>
        <v/>
      </c>
      <c r="M380" t="str">
        <f>IF(P380="","",'SEB Sheet'!$F$10)</f>
        <v/>
      </c>
      <c r="N380" t="str">
        <f t="shared" si="40"/>
        <v/>
      </c>
      <c r="P380" t="str">
        <f>'PSS Sheet'!AL384</f>
        <v/>
      </c>
      <c r="Q380" t="str">
        <f>IF(P380="","",(VLOOKUP(P380,NSX!$B$4:$E$63,2,FALSE)))</f>
        <v/>
      </c>
      <c r="R380" t="str">
        <f>IF(P380="","",(VLOOKUP(P380,NSX!$B$4:$E$63,3,FALSE)))</f>
        <v/>
      </c>
      <c r="S380" t="str">
        <f>IF(P380="","",(VLOOKUP(P380,NSX!$B$4:$E$63,4,FALSE)))</f>
        <v/>
      </c>
      <c r="T380" t="str">
        <f t="shared" si="41"/>
        <v/>
      </c>
    </row>
    <row r="381" spans="1:20" x14ac:dyDescent="0.25">
      <c r="A381" t="str">
        <f t="shared" si="35"/>
        <v/>
      </c>
      <c r="B381" t="str">
        <f t="shared" si="36"/>
        <v/>
      </c>
      <c r="C381" t="str">
        <f>IF(P381="","",'PSS Sheet'!AK385)</f>
        <v/>
      </c>
      <c r="D381" t="str">
        <f>IF(P381="","",'PSS Sheet'!AI385)</f>
        <v/>
      </c>
      <c r="E381" t="str">
        <f>IF(P381="","",'PSS Sheet'!AJ385)</f>
        <v/>
      </c>
      <c r="H381" t="str">
        <f t="shared" si="37"/>
        <v/>
      </c>
      <c r="I381" t="str">
        <f>IF(P381="","",'SEB Sheet'!F$12)</f>
        <v/>
      </c>
      <c r="J381" t="str">
        <f t="shared" si="38"/>
        <v/>
      </c>
      <c r="K381" s="87" t="str">
        <f>IF(P381="","",'SEB Sheet'!$F$11)</f>
        <v/>
      </c>
      <c r="L381" t="str">
        <f t="shared" si="39"/>
        <v/>
      </c>
      <c r="M381" t="str">
        <f>IF(P381="","",'SEB Sheet'!$F$10)</f>
        <v/>
      </c>
      <c r="N381" t="str">
        <f t="shared" si="40"/>
        <v/>
      </c>
      <c r="P381" t="str">
        <f>'PSS Sheet'!AL385</f>
        <v/>
      </c>
      <c r="Q381" t="str">
        <f>IF(P381="","",(VLOOKUP(P381,NSX!$B$4:$E$63,2,FALSE)))</f>
        <v/>
      </c>
      <c r="R381" t="str">
        <f>IF(P381="","",(VLOOKUP(P381,NSX!$B$4:$E$63,3,FALSE)))</f>
        <v/>
      </c>
      <c r="S381" t="str">
        <f>IF(P381="","",(VLOOKUP(P381,NSX!$B$4:$E$63,4,FALSE)))</f>
        <v/>
      </c>
      <c r="T381" t="str">
        <f t="shared" si="41"/>
        <v/>
      </c>
    </row>
    <row r="382" spans="1:20" x14ac:dyDescent="0.25">
      <c r="A382" t="str">
        <f t="shared" si="35"/>
        <v/>
      </c>
      <c r="B382" t="str">
        <f t="shared" si="36"/>
        <v/>
      </c>
      <c r="C382" t="str">
        <f>IF(P382="","",'PSS Sheet'!AK386)</f>
        <v/>
      </c>
      <c r="D382" t="str">
        <f>IF(P382="","",'PSS Sheet'!AI386)</f>
        <v/>
      </c>
      <c r="E382" t="str">
        <f>IF(P382="","",'PSS Sheet'!AJ386)</f>
        <v/>
      </c>
      <c r="H382" t="str">
        <f t="shared" si="37"/>
        <v/>
      </c>
      <c r="I382" t="str">
        <f>IF(P382="","",'SEB Sheet'!F$12)</f>
        <v/>
      </c>
      <c r="J382" t="str">
        <f t="shared" si="38"/>
        <v/>
      </c>
      <c r="K382" s="87" t="str">
        <f>IF(P382="","",'SEB Sheet'!$F$11)</f>
        <v/>
      </c>
      <c r="L382" t="str">
        <f t="shared" si="39"/>
        <v/>
      </c>
      <c r="M382" t="str">
        <f>IF(P382="","",'SEB Sheet'!$F$10)</f>
        <v/>
      </c>
      <c r="N382" t="str">
        <f t="shared" si="40"/>
        <v/>
      </c>
      <c r="P382" t="str">
        <f>'PSS Sheet'!AL386</f>
        <v/>
      </c>
      <c r="Q382" t="str">
        <f>IF(P382="","",(VLOOKUP(P382,NSX!$B$4:$E$63,2,FALSE)))</f>
        <v/>
      </c>
      <c r="R382" t="str">
        <f>IF(P382="","",(VLOOKUP(P382,NSX!$B$4:$E$63,3,FALSE)))</f>
        <v/>
      </c>
      <c r="S382" t="str">
        <f>IF(P382="","",(VLOOKUP(P382,NSX!$B$4:$E$63,4,FALSE)))</f>
        <v/>
      </c>
      <c r="T382" t="str">
        <f t="shared" si="41"/>
        <v/>
      </c>
    </row>
    <row r="383" spans="1:20" x14ac:dyDescent="0.25">
      <c r="A383" t="str">
        <f t="shared" si="35"/>
        <v/>
      </c>
      <c r="B383" t="str">
        <f t="shared" si="36"/>
        <v/>
      </c>
      <c r="C383" t="str">
        <f>IF(P383="","",'PSS Sheet'!AK387)</f>
        <v/>
      </c>
      <c r="D383" t="str">
        <f>IF(P383="","",'PSS Sheet'!AI387)</f>
        <v/>
      </c>
      <c r="E383" t="str">
        <f>IF(P383="","",'PSS Sheet'!AJ387)</f>
        <v/>
      </c>
      <c r="H383" t="str">
        <f t="shared" si="37"/>
        <v/>
      </c>
      <c r="I383" t="str">
        <f>IF(P383="","",'SEB Sheet'!F$12)</f>
        <v/>
      </c>
      <c r="J383" t="str">
        <f t="shared" si="38"/>
        <v/>
      </c>
      <c r="K383" s="87" t="str">
        <f>IF(P383="","",'SEB Sheet'!$F$11)</f>
        <v/>
      </c>
      <c r="L383" t="str">
        <f t="shared" si="39"/>
        <v/>
      </c>
      <c r="M383" t="str">
        <f>IF(P383="","",'SEB Sheet'!$F$10)</f>
        <v/>
      </c>
      <c r="N383" t="str">
        <f t="shared" si="40"/>
        <v/>
      </c>
      <c r="P383" t="str">
        <f>'PSS Sheet'!AL387</f>
        <v/>
      </c>
      <c r="Q383" t="str">
        <f>IF(P383="","",(VLOOKUP(P383,NSX!$B$4:$E$63,2,FALSE)))</f>
        <v/>
      </c>
      <c r="R383" t="str">
        <f>IF(P383="","",(VLOOKUP(P383,NSX!$B$4:$E$63,3,FALSE)))</f>
        <v/>
      </c>
      <c r="S383" t="str">
        <f>IF(P383="","",(VLOOKUP(P383,NSX!$B$4:$E$63,4,FALSE)))</f>
        <v/>
      </c>
      <c r="T383" t="str">
        <f t="shared" si="41"/>
        <v/>
      </c>
    </row>
    <row r="384" spans="1:20" x14ac:dyDescent="0.25">
      <c r="A384" t="str">
        <f t="shared" si="35"/>
        <v/>
      </c>
      <c r="B384" t="str">
        <f t="shared" si="36"/>
        <v/>
      </c>
      <c r="C384" t="str">
        <f>IF(P384="","",'PSS Sheet'!AK388)</f>
        <v/>
      </c>
      <c r="D384" t="str">
        <f>IF(P384="","",'PSS Sheet'!AI388)</f>
        <v/>
      </c>
      <c r="E384" t="str">
        <f>IF(P384="","",'PSS Sheet'!AJ388)</f>
        <v/>
      </c>
      <c r="H384" t="str">
        <f t="shared" si="37"/>
        <v/>
      </c>
      <c r="I384" t="str">
        <f>IF(P384="","",'SEB Sheet'!F$12)</f>
        <v/>
      </c>
      <c r="J384" t="str">
        <f t="shared" si="38"/>
        <v/>
      </c>
      <c r="K384" s="87" t="str">
        <f>IF(P384="","",'SEB Sheet'!$F$11)</f>
        <v/>
      </c>
      <c r="L384" t="str">
        <f t="shared" si="39"/>
        <v/>
      </c>
      <c r="M384" t="str">
        <f>IF(P384="","",'SEB Sheet'!$F$10)</f>
        <v/>
      </c>
      <c r="N384" t="str">
        <f t="shared" si="40"/>
        <v/>
      </c>
      <c r="P384" t="str">
        <f>'PSS Sheet'!AL388</f>
        <v/>
      </c>
      <c r="Q384" t="str">
        <f>IF(P384="","",(VLOOKUP(P384,NSX!$B$4:$E$63,2,FALSE)))</f>
        <v/>
      </c>
      <c r="R384" t="str">
        <f>IF(P384="","",(VLOOKUP(P384,NSX!$B$4:$E$63,3,FALSE)))</f>
        <v/>
      </c>
      <c r="S384" t="str">
        <f>IF(P384="","",(VLOOKUP(P384,NSX!$B$4:$E$63,4,FALSE)))</f>
        <v/>
      </c>
      <c r="T384" t="str">
        <f t="shared" si="41"/>
        <v/>
      </c>
    </row>
    <row r="385" spans="1:20" x14ac:dyDescent="0.25">
      <c r="A385" t="str">
        <f t="shared" si="35"/>
        <v/>
      </c>
      <c r="B385" t="str">
        <f t="shared" si="36"/>
        <v/>
      </c>
      <c r="C385" t="str">
        <f>IF(P385="","",'PSS Sheet'!AK389)</f>
        <v/>
      </c>
      <c r="D385" t="str">
        <f>IF(P385="","",'PSS Sheet'!AI389)</f>
        <v/>
      </c>
      <c r="E385" t="str">
        <f>IF(P385="","",'PSS Sheet'!AJ389)</f>
        <v/>
      </c>
      <c r="H385" t="str">
        <f t="shared" si="37"/>
        <v/>
      </c>
      <c r="I385" t="str">
        <f>IF(P385="","",'SEB Sheet'!F$12)</f>
        <v/>
      </c>
      <c r="J385" t="str">
        <f t="shared" si="38"/>
        <v/>
      </c>
      <c r="K385" s="87" t="str">
        <f>IF(P385="","",'SEB Sheet'!$F$11)</f>
        <v/>
      </c>
      <c r="L385" t="str">
        <f t="shared" si="39"/>
        <v/>
      </c>
      <c r="M385" t="str">
        <f>IF(P385="","",'SEB Sheet'!$F$10)</f>
        <v/>
      </c>
      <c r="N385" t="str">
        <f t="shared" si="40"/>
        <v/>
      </c>
      <c r="P385" t="str">
        <f>'PSS Sheet'!AL389</f>
        <v/>
      </c>
      <c r="Q385" t="str">
        <f>IF(P385="","",(VLOOKUP(P385,NSX!$B$4:$E$63,2,FALSE)))</f>
        <v/>
      </c>
      <c r="R385" t="str">
        <f>IF(P385="","",(VLOOKUP(P385,NSX!$B$4:$E$63,3,FALSE)))</f>
        <v/>
      </c>
      <c r="S385" t="str">
        <f>IF(P385="","",(VLOOKUP(P385,NSX!$B$4:$E$63,4,FALSE)))</f>
        <v/>
      </c>
      <c r="T385" t="str">
        <f t="shared" si="41"/>
        <v/>
      </c>
    </row>
    <row r="386" spans="1:20" x14ac:dyDescent="0.25">
      <c r="A386" t="str">
        <f t="shared" si="35"/>
        <v/>
      </c>
      <c r="B386" t="str">
        <f t="shared" si="36"/>
        <v/>
      </c>
      <c r="C386" t="str">
        <f>IF(P386="","",'PSS Sheet'!AK390)</f>
        <v/>
      </c>
      <c r="D386" t="str">
        <f>IF(P386="","",'PSS Sheet'!AI390)</f>
        <v/>
      </c>
      <c r="E386" t="str">
        <f>IF(P386="","",'PSS Sheet'!AJ390)</f>
        <v/>
      </c>
      <c r="H386" t="str">
        <f t="shared" si="37"/>
        <v/>
      </c>
      <c r="I386" t="str">
        <f>IF(P386="","",'SEB Sheet'!F$12)</f>
        <v/>
      </c>
      <c r="J386" t="str">
        <f t="shared" si="38"/>
        <v/>
      </c>
      <c r="K386" s="87" t="str">
        <f>IF(P386="","",'SEB Sheet'!$F$11)</f>
        <v/>
      </c>
      <c r="L386" t="str">
        <f t="shared" si="39"/>
        <v/>
      </c>
      <c r="M386" t="str">
        <f>IF(P386="","",'SEB Sheet'!$F$10)</f>
        <v/>
      </c>
      <c r="N386" t="str">
        <f t="shared" si="40"/>
        <v/>
      </c>
      <c r="P386" t="str">
        <f>'PSS Sheet'!AL390</f>
        <v/>
      </c>
      <c r="Q386" t="str">
        <f>IF(P386="","",(VLOOKUP(P386,NSX!$B$4:$E$63,2,FALSE)))</f>
        <v/>
      </c>
      <c r="R386" t="str">
        <f>IF(P386="","",(VLOOKUP(P386,NSX!$B$4:$E$63,3,FALSE)))</f>
        <v/>
      </c>
      <c r="S386" t="str">
        <f>IF(P386="","",(VLOOKUP(P386,NSX!$B$4:$E$63,4,FALSE)))</f>
        <v/>
      </c>
      <c r="T386" t="str">
        <f t="shared" si="41"/>
        <v/>
      </c>
    </row>
    <row r="387" spans="1:20" x14ac:dyDescent="0.25">
      <c r="A387" t="str">
        <f t="shared" si="35"/>
        <v/>
      </c>
      <c r="B387" t="str">
        <f t="shared" si="36"/>
        <v/>
      </c>
      <c r="C387" t="str">
        <f>IF(P387="","",'PSS Sheet'!AK391)</f>
        <v/>
      </c>
      <c r="D387" t="str">
        <f>IF(P387="","",'PSS Sheet'!AI391)</f>
        <v/>
      </c>
      <c r="E387" t="str">
        <f>IF(P387="","",'PSS Sheet'!AJ391)</f>
        <v/>
      </c>
      <c r="H387" t="str">
        <f t="shared" si="37"/>
        <v/>
      </c>
      <c r="I387" t="str">
        <f>IF(P387="","",'SEB Sheet'!F$12)</f>
        <v/>
      </c>
      <c r="J387" t="str">
        <f t="shared" si="38"/>
        <v/>
      </c>
      <c r="K387" s="87" t="str">
        <f>IF(P387="","",'SEB Sheet'!$F$11)</f>
        <v/>
      </c>
      <c r="L387" t="str">
        <f t="shared" si="39"/>
        <v/>
      </c>
      <c r="M387" t="str">
        <f>IF(P387="","",'SEB Sheet'!$F$10)</f>
        <v/>
      </c>
      <c r="N387" t="str">
        <f t="shared" si="40"/>
        <v/>
      </c>
      <c r="P387" t="str">
        <f>'PSS Sheet'!AL391</f>
        <v/>
      </c>
      <c r="Q387" t="str">
        <f>IF(P387="","",(VLOOKUP(P387,NSX!$B$4:$E$63,2,FALSE)))</f>
        <v/>
      </c>
      <c r="R387" t="str">
        <f>IF(P387="","",(VLOOKUP(P387,NSX!$B$4:$E$63,3,FALSE)))</f>
        <v/>
      </c>
      <c r="S387" t="str">
        <f>IF(P387="","",(VLOOKUP(P387,NSX!$B$4:$E$63,4,FALSE)))</f>
        <v/>
      </c>
      <c r="T387" t="str">
        <f t="shared" si="41"/>
        <v/>
      </c>
    </row>
    <row r="388" spans="1:20" x14ac:dyDescent="0.25">
      <c r="A388" t="str">
        <f t="shared" ref="A388:A451" si="42">IF(P388="","","approved")</f>
        <v/>
      </c>
      <c r="B388" t="str">
        <f t="shared" ref="B388:B451" si="43">IF(P388="","","823")</f>
        <v/>
      </c>
      <c r="C388" t="str">
        <f>IF(P388="","",'PSS Sheet'!AK392)</f>
        <v/>
      </c>
      <c r="D388" t="str">
        <f>IF(P388="","",'PSS Sheet'!AI392)</f>
        <v/>
      </c>
      <c r="E388" t="str">
        <f>IF(P388="","",'PSS Sheet'!AJ392)</f>
        <v/>
      </c>
      <c r="H388" t="str">
        <f t="shared" ref="H388:H451" si="44">IF(P388="","","GPS")</f>
        <v/>
      </c>
      <c r="I388" t="str">
        <f>IF(P388="","",'SEB Sheet'!F$12)</f>
        <v/>
      </c>
      <c r="J388" t="str">
        <f t="shared" ref="J388:J451" si="45">IF(P388="","","5-50m")</f>
        <v/>
      </c>
      <c r="K388" s="87" t="str">
        <f>IF(P388="","",'SEB Sheet'!$F$11)</f>
        <v/>
      </c>
      <c r="L388" t="str">
        <f t="shared" ref="L388:L451" si="46">IF(P388="","","D")</f>
        <v/>
      </c>
      <c r="M388" t="str">
        <f>IF(P388="","",'SEB Sheet'!$F$10)</f>
        <v/>
      </c>
      <c r="N388" t="str">
        <f t="shared" ref="N388:N451" si="47">IF(P388="","","P")</f>
        <v/>
      </c>
      <c r="P388" t="str">
        <f>'PSS Sheet'!AL392</f>
        <v/>
      </c>
      <c r="Q388" t="str">
        <f>IF(P388="","",(VLOOKUP(P388,NSX!$B$4:$E$63,2,FALSE)))</f>
        <v/>
      </c>
      <c r="R388" t="str">
        <f>IF(P388="","",(VLOOKUP(P388,NSX!$B$4:$E$63,3,FALSE)))</f>
        <v/>
      </c>
      <c r="S388" t="str">
        <f>IF(P388="","",(VLOOKUP(P388,NSX!$B$4:$E$63,4,FALSE)))</f>
        <v/>
      </c>
      <c r="T388" t="str">
        <f t="shared" ref="T388:T451" si="48">IF(P388="","","1")</f>
        <v/>
      </c>
    </row>
    <row r="389" spans="1:20" x14ac:dyDescent="0.25">
      <c r="A389" t="str">
        <f t="shared" si="42"/>
        <v/>
      </c>
      <c r="B389" t="str">
        <f t="shared" si="43"/>
        <v/>
      </c>
      <c r="C389" t="str">
        <f>IF(P389="","",'PSS Sheet'!AK393)</f>
        <v/>
      </c>
      <c r="D389" t="str">
        <f>IF(P389="","",'PSS Sheet'!AI393)</f>
        <v/>
      </c>
      <c r="E389" t="str">
        <f>IF(P389="","",'PSS Sheet'!AJ393)</f>
        <v/>
      </c>
      <c r="H389" t="str">
        <f t="shared" si="44"/>
        <v/>
      </c>
      <c r="I389" t="str">
        <f>IF(P389="","",'SEB Sheet'!F$12)</f>
        <v/>
      </c>
      <c r="J389" t="str">
        <f t="shared" si="45"/>
        <v/>
      </c>
      <c r="K389" s="87" t="str">
        <f>IF(P389="","",'SEB Sheet'!$F$11)</f>
        <v/>
      </c>
      <c r="L389" t="str">
        <f t="shared" si="46"/>
        <v/>
      </c>
      <c r="M389" t="str">
        <f>IF(P389="","",'SEB Sheet'!$F$10)</f>
        <v/>
      </c>
      <c r="N389" t="str">
        <f t="shared" si="47"/>
        <v/>
      </c>
      <c r="P389" t="str">
        <f>'PSS Sheet'!AL393</f>
        <v/>
      </c>
      <c r="Q389" t="str">
        <f>IF(P389="","",(VLOOKUP(P389,NSX!$B$4:$E$63,2,FALSE)))</f>
        <v/>
      </c>
      <c r="R389" t="str">
        <f>IF(P389="","",(VLOOKUP(P389,NSX!$B$4:$E$63,3,FALSE)))</f>
        <v/>
      </c>
      <c r="S389" t="str">
        <f>IF(P389="","",(VLOOKUP(P389,NSX!$B$4:$E$63,4,FALSE)))</f>
        <v/>
      </c>
      <c r="T389" t="str">
        <f t="shared" si="48"/>
        <v/>
      </c>
    </row>
    <row r="390" spans="1:20" x14ac:dyDescent="0.25">
      <c r="A390" t="str">
        <f t="shared" si="42"/>
        <v/>
      </c>
      <c r="B390" t="str">
        <f t="shared" si="43"/>
        <v/>
      </c>
      <c r="C390" t="str">
        <f>IF(P390="","",'PSS Sheet'!AK394)</f>
        <v/>
      </c>
      <c r="D390" t="str">
        <f>IF(P390="","",'PSS Sheet'!AI394)</f>
        <v/>
      </c>
      <c r="E390" t="str">
        <f>IF(P390="","",'PSS Sheet'!AJ394)</f>
        <v/>
      </c>
      <c r="H390" t="str">
        <f t="shared" si="44"/>
        <v/>
      </c>
      <c r="I390" t="str">
        <f>IF(P390="","",'SEB Sheet'!F$12)</f>
        <v/>
      </c>
      <c r="J390" t="str">
        <f t="shared" si="45"/>
        <v/>
      </c>
      <c r="K390" s="87" t="str">
        <f>IF(P390="","",'SEB Sheet'!$F$11)</f>
        <v/>
      </c>
      <c r="L390" t="str">
        <f t="shared" si="46"/>
        <v/>
      </c>
      <c r="M390" t="str">
        <f>IF(P390="","",'SEB Sheet'!$F$10)</f>
        <v/>
      </c>
      <c r="N390" t="str">
        <f t="shared" si="47"/>
        <v/>
      </c>
      <c r="P390" t="str">
        <f>'PSS Sheet'!AL394</f>
        <v/>
      </c>
      <c r="Q390" t="str">
        <f>IF(P390="","",(VLOOKUP(P390,NSX!$B$4:$E$63,2,FALSE)))</f>
        <v/>
      </c>
      <c r="R390" t="str">
        <f>IF(P390="","",(VLOOKUP(P390,NSX!$B$4:$E$63,3,FALSE)))</f>
        <v/>
      </c>
      <c r="S390" t="str">
        <f>IF(P390="","",(VLOOKUP(P390,NSX!$B$4:$E$63,4,FALSE)))</f>
        <v/>
      </c>
      <c r="T390" t="str">
        <f t="shared" si="48"/>
        <v/>
      </c>
    </row>
    <row r="391" spans="1:20" x14ac:dyDescent="0.25">
      <c r="A391" t="str">
        <f t="shared" si="42"/>
        <v/>
      </c>
      <c r="B391" t="str">
        <f t="shared" si="43"/>
        <v/>
      </c>
      <c r="C391" t="str">
        <f>IF(P391="","",'PSS Sheet'!AK395)</f>
        <v/>
      </c>
      <c r="D391" t="str">
        <f>IF(P391="","",'PSS Sheet'!AI395)</f>
        <v/>
      </c>
      <c r="E391" t="str">
        <f>IF(P391="","",'PSS Sheet'!AJ395)</f>
        <v/>
      </c>
      <c r="H391" t="str">
        <f t="shared" si="44"/>
        <v/>
      </c>
      <c r="I391" t="str">
        <f>IF(P391="","",'SEB Sheet'!F$12)</f>
        <v/>
      </c>
      <c r="J391" t="str">
        <f t="shared" si="45"/>
        <v/>
      </c>
      <c r="K391" s="87" t="str">
        <f>IF(P391="","",'SEB Sheet'!$F$11)</f>
        <v/>
      </c>
      <c r="L391" t="str">
        <f t="shared" si="46"/>
        <v/>
      </c>
      <c r="M391" t="str">
        <f>IF(P391="","",'SEB Sheet'!$F$10)</f>
        <v/>
      </c>
      <c r="N391" t="str">
        <f t="shared" si="47"/>
        <v/>
      </c>
      <c r="P391" t="str">
        <f>'PSS Sheet'!AL395</f>
        <v/>
      </c>
      <c r="Q391" t="str">
        <f>IF(P391="","",(VLOOKUP(P391,NSX!$B$4:$E$63,2,FALSE)))</f>
        <v/>
      </c>
      <c r="R391" t="str">
        <f>IF(P391="","",(VLOOKUP(P391,NSX!$B$4:$E$63,3,FALSE)))</f>
        <v/>
      </c>
      <c r="S391" t="str">
        <f>IF(P391="","",(VLOOKUP(P391,NSX!$B$4:$E$63,4,FALSE)))</f>
        <v/>
      </c>
      <c r="T391" t="str">
        <f t="shared" si="48"/>
        <v/>
      </c>
    </row>
    <row r="392" spans="1:20" x14ac:dyDescent="0.25">
      <c r="A392" t="str">
        <f t="shared" si="42"/>
        <v/>
      </c>
      <c r="B392" t="str">
        <f t="shared" si="43"/>
        <v/>
      </c>
      <c r="C392" t="str">
        <f>IF(P392="","",'PSS Sheet'!AK396)</f>
        <v/>
      </c>
      <c r="D392" t="str">
        <f>IF(P392="","",'PSS Sheet'!AI396)</f>
        <v/>
      </c>
      <c r="E392" t="str">
        <f>IF(P392="","",'PSS Sheet'!AJ396)</f>
        <v/>
      </c>
      <c r="H392" t="str">
        <f t="shared" si="44"/>
        <v/>
      </c>
      <c r="I392" t="str">
        <f>IF(P392="","",'SEB Sheet'!F$12)</f>
        <v/>
      </c>
      <c r="J392" t="str">
        <f t="shared" si="45"/>
        <v/>
      </c>
      <c r="K392" s="87" t="str">
        <f>IF(P392="","",'SEB Sheet'!$F$11)</f>
        <v/>
      </c>
      <c r="L392" t="str">
        <f t="shared" si="46"/>
        <v/>
      </c>
      <c r="M392" t="str">
        <f>IF(P392="","",'SEB Sheet'!$F$10)</f>
        <v/>
      </c>
      <c r="N392" t="str">
        <f t="shared" si="47"/>
        <v/>
      </c>
      <c r="P392" t="str">
        <f>'PSS Sheet'!AL396</f>
        <v/>
      </c>
      <c r="Q392" t="str">
        <f>IF(P392="","",(VLOOKUP(P392,NSX!$B$4:$E$63,2,FALSE)))</f>
        <v/>
      </c>
      <c r="R392" t="str">
        <f>IF(P392="","",(VLOOKUP(P392,NSX!$B$4:$E$63,3,FALSE)))</f>
        <v/>
      </c>
      <c r="S392" t="str">
        <f>IF(P392="","",(VLOOKUP(P392,NSX!$B$4:$E$63,4,FALSE)))</f>
        <v/>
      </c>
      <c r="T392" t="str">
        <f t="shared" si="48"/>
        <v/>
      </c>
    </row>
    <row r="393" spans="1:20" x14ac:dyDescent="0.25">
      <c r="A393" t="str">
        <f t="shared" si="42"/>
        <v/>
      </c>
      <c r="B393" t="str">
        <f t="shared" si="43"/>
        <v/>
      </c>
      <c r="C393" t="str">
        <f>IF(P393="","",'PSS Sheet'!AK397)</f>
        <v/>
      </c>
      <c r="D393" t="str">
        <f>IF(P393="","",'PSS Sheet'!AI397)</f>
        <v/>
      </c>
      <c r="E393" t="str">
        <f>IF(P393="","",'PSS Sheet'!AJ397)</f>
        <v/>
      </c>
      <c r="H393" t="str">
        <f t="shared" si="44"/>
        <v/>
      </c>
      <c r="I393" t="str">
        <f>IF(P393="","",'SEB Sheet'!F$12)</f>
        <v/>
      </c>
      <c r="J393" t="str">
        <f t="shared" si="45"/>
        <v/>
      </c>
      <c r="K393" s="87" t="str">
        <f>IF(P393="","",'SEB Sheet'!$F$11)</f>
        <v/>
      </c>
      <c r="L393" t="str">
        <f t="shared" si="46"/>
        <v/>
      </c>
      <c r="M393" t="str">
        <f>IF(P393="","",'SEB Sheet'!$F$10)</f>
        <v/>
      </c>
      <c r="N393" t="str">
        <f t="shared" si="47"/>
        <v/>
      </c>
      <c r="P393" t="str">
        <f>'PSS Sheet'!AL397</f>
        <v/>
      </c>
      <c r="Q393" t="str">
        <f>IF(P393="","",(VLOOKUP(P393,NSX!$B$4:$E$63,2,FALSE)))</f>
        <v/>
      </c>
      <c r="R393" t="str">
        <f>IF(P393="","",(VLOOKUP(P393,NSX!$B$4:$E$63,3,FALSE)))</f>
        <v/>
      </c>
      <c r="S393" t="str">
        <f>IF(P393="","",(VLOOKUP(P393,NSX!$B$4:$E$63,4,FALSE)))</f>
        <v/>
      </c>
      <c r="T393" t="str">
        <f t="shared" si="48"/>
        <v/>
      </c>
    </row>
    <row r="394" spans="1:20" x14ac:dyDescent="0.25">
      <c r="A394" t="str">
        <f t="shared" si="42"/>
        <v/>
      </c>
      <c r="B394" t="str">
        <f t="shared" si="43"/>
        <v/>
      </c>
      <c r="C394" t="str">
        <f>IF(P394="","",'PSS Sheet'!AK398)</f>
        <v/>
      </c>
      <c r="D394" t="str">
        <f>IF(P394="","",'PSS Sheet'!AI398)</f>
        <v/>
      </c>
      <c r="E394" t="str">
        <f>IF(P394="","",'PSS Sheet'!AJ398)</f>
        <v/>
      </c>
      <c r="H394" t="str">
        <f t="shared" si="44"/>
        <v/>
      </c>
      <c r="I394" t="str">
        <f>IF(P394="","",'SEB Sheet'!F$12)</f>
        <v/>
      </c>
      <c r="J394" t="str">
        <f t="shared" si="45"/>
        <v/>
      </c>
      <c r="K394" s="87" t="str">
        <f>IF(P394="","",'SEB Sheet'!$F$11)</f>
        <v/>
      </c>
      <c r="L394" t="str">
        <f t="shared" si="46"/>
        <v/>
      </c>
      <c r="M394" t="str">
        <f>IF(P394="","",'SEB Sheet'!$F$10)</f>
        <v/>
      </c>
      <c r="N394" t="str">
        <f t="shared" si="47"/>
        <v/>
      </c>
      <c r="P394" t="str">
        <f>'PSS Sheet'!AL398</f>
        <v/>
      </c>
      <c r="Q394" t="str">
        <f>IF(P394="","",(VLOOKUP(P394,NSX!$B$4:$E$63,2,FALSE)))</f>
        <v/>
      </c>
      <c r="R394" t="str">
        <f>IF(P394="","",(VLOOKUP(P394,NSX!$B$4:$E$63,3,FALSE)))</f>
        <v/>
      </c>
      <c r="S394" t="str">
        <f>IF(P394="","",(VLOOKUP(P394,NSX!$B$4:$E$63,4,FALSE)))</f>
        <v/>
      </c>
      <c r="T394" t="str">
        <f t="shared" si="48"/>
        <v/>
      </c>
    </row>
    <row r="395" spans="1:20" x14ac:dyDescent="0.25">
      <c r="A395" t="str">
        <f t="shared" si="42"/>
        <v/>
      </c>
      <c r="B395" t="str">
        <f t="shared" si="43"/>
        <v/>
      </c>
      <c r="C395" t="str">
        <f>IF(P395="","",'PSS Sheet'!AK399)</f>
        <v/>
      </c>
      <c r="D395" t="str">
        <f>IF(P395="","",'PSS Sheet'!AI399)</f>
        <v/>
      </c>
      <c r="E395" t="str">
        <f>IF(P395="","",'PSS Sheet'!AJ399)</f>
        <v/>
      </c>
      <c r="H395" t="str">
        <f t="shared" si="44"/>
        <v/>
      </c>
      <c r="I395" t="str">
        <f>IF(P395="","",'SEB Sheet'!F$12)</f>
        <v/>
      </c>
      <c r="J395" t="str">
        <f t="shared" si="45"/>
        <v/>
      </c>
      <c r="K395" s="87" t="str">
        <f>IF(P395="","",'SEB Sheet'!$F$11)</f>
        <v/>
      </c>
      <c r="L395" t="str">
        <f t="shared" si="46"/>
        <v/>
      </c>
      <c r="M395" t="str">
        <f>IF(P395="","",'SEB Sheet'!$F$10)</f>
        <v/>
      </c>
      <c r="N395" t="str">
        <f t="shared" si="47"/>
        <v/>
      </c>
      <c r="P395" t="str">
        <f>'PSS Sheet'!AL399</f>
        <v/>
      </c>
      <c r="Q395" t="str">
        <f>IF(P395="","",(VLOOKUP(P395,NSX!$B$4:$E$63,2,FALSE)))</f>
        <v/>
      </c>
      <c r="R395" t="str">
        <f>IF(P395="","",(VLOOKUP(P395,NSX!$B$4:$E$63,3,FALSE)))</f>
        <v/>
      </c>
      <c r="S395" t="str">
        <f>IF(P395="","",(VLOOKUP(P395,NSX!$B$4:$E$63,4,FALSE)))</f>
        <v/>
      </c>
      <c r="T395" t="str">
        <f t="shared" si="48"/>
        <v/>
      </c>
    </row>
    <row r="396" spans="1:20" x14ac:dyDescent="0.25">
      <c r="A396" t="str">
        <f t="shared" si="42"/>
        <v/>
      </c>
      <c r="B396" t="str">
        <f t="shared" si="43"/>
        <v/>
      </c>
      <c r="C396" t="str">
        <f>IF(P396="","",'PSS Sheet'!AK400)</f>
        <v/>
      </c>
      <c r="D396" t="str">
        <f>IF(P396="","",'PSS Sheet'!AI400)</f>
        <v/>
      </c>
      <c r="E396" t="str">
        <f>IF(P396="","",'PSS Sheet'!AJ400)</f>
        <v/>
      </c>
      <c r="H396" t="str">
        <f t="shared" si="44"/>
        <v/>
      </c>
      <c r="I396" t="str">
        <f>IF(P396="","",'SEB Sheet'!F$12)</f>
        <v/>
      </c>
      <c r="J396" t="str">
        <f t="shared" si="45"/>
        <v/>
      </c>
      <c r="K396" s="87" t="str">
        <f>IF(P396="","",'SEB Sheet'!$F$11)</f>
        <v/>
      </c>
      <c r="L396" t="str">
        <f t="shared" si="46"/>
        <v/>
      </c>
      <c r="M396" t="str">
        <f>IF(P396="","",'SEB Sheet'!$F$10)</f>
        <v/>
      </c>
      <c r="N396" t="str">
        <f t="shared" si="47"/>
        <v/>
      </c>
      <c r="P396" t="str">
        <f>'PSS Sheet'!AL400</f>
        <v/>
      </c>
      <c r="Q396" t="str">
        <f>IF(P396="","",(VLOOKUP(P396,NSX!$B$4:$E$63,2,FALSE)))</f>
        <v/>
      </c>
      <c r="R396" t="str">
        <f>IF(P396="","",(VLOOKUP(P396,NSX!$B$4:$E$63,3,FALSE)))</f>
        <v/>
      </c>
      <c r="S396" t="str">
        <f>IF(P396="","",(VLOOKUP(P396,NSX!$B$4:$E$63,4,FALSE)))</f>
        <v/>
      </c>
      <c r="T396" t="str">
        <f t="shared" si="48"/>
        <v/>
      </c>
    </row>
    <row r="397" spans="1:20" x14ac:dyDescent="0.25">
      <c r="A397" t="str">
        <f t="shared" si="42"/>
        <v/>
      </c>
      <c r="B397" t="str">
        <f t="shared" si="43"/>
        <v/>
      </c>
      <c r="C397" t="str">
        <f>IF(P397="","",'PSS Sheet'!AK401)</f>
        <v/>
      </c>
      <c r="D397" t="str">
        <f>IF(P397="","",'PSS Sheet'!AI401)</f>
        <v/>
      </c>
      <c r="E397" t="str">
        <f>IF(P397="","",'PSS Sheet'!AJ401)</f>
        <v/>
      </c>
      <c r="H397" t="str">
        <f t="shared" si="44"/>
        <v/>
      </c>
      <c r="I397" t="str">
        <f>IF(P397="","",'SEB Sheet'!F$12)</f>
        <v/>
      </c>
      <c r="J397" t="str">
        <f t="shared" si="45"/>
        <v/>
      </c>
      <c r="K397" s="87" t="str">
        <f>IF(P397="","",'SEB Sheet'!$F$11)</f>
        <v/>
      </c>
      <c r="L397" t="str">
        <f t="shared" si="46"/>
        <v/>
      </c>
      <c r="M397" t="str">
        <f>IF(P397="","",'SEB Sheet'!$F$10)</f>
        <v/>
      </c>
      <c r="N397" t="str">
        <f t="shared" si="47"/>
        <v/>
      </c>
      <c r="P397" t="str">
        <f>'PSS Sheet'!AL401</f>
        <v/>
      </c>
      <c r="Q397" t="str">
        <f>IF(P397="","",(VLOOKUP(P397,NSX!$B$4:$E$63,2,FALSE)))</f>
        <v/>
      </c>
      <c r="R397" t="str">
        <f>IF(P397="","",(VLOOKUP(P397,NSX!$B$4:$E$63,3,FALSE)))</f>
        <v/>
      </c>
      <c r="S397" t="str">
        <f>IF(P397="","",(VLOOKUP(P397,NSX!$B$4:$E$63,4,FALSE)))</f>
        <v/>
      </c>
      <c r="T397" t="str">
        <f t="shared" si="48"/>
        <v/>
      </c>
    </row>
    <row r="398" spans="1:20" x14ac:dyDescent="0.25">
      <c r="A398" t="str">
        <f t="shared" si="42"/>
        <v/>
      </c>
      <c r="B398" t="str">
        <f t="shared" si="43"/>
        <v/>
      </c>
      <c r="C398" t="str">
        <f>IF(P398="","",'PSS Sheet'!AK402)</f>
        <v/>
      </c>
      <c r="D398" t="str">
        <f>IF(P398="","",'PSS Sheet'!AI402)</f>
        <v/>
      </c>
      <c r="E398" t="str">
        <f>IF(P398="","",'PSS Sheet'!AJ402)</f>
        <v/>
      </c>
      <c r="H398" t="str">
        <f t="shared" si="44"/>
        <v/>
      </c>
      <c r="I398" t="str">
        <f>IF(P398="","",'SEB Sheet'!F$12)</f>
        <v/>
      </c>
      <c r="J398" t="str">
        <f t="shared" si="45"/>
        <v/>
      </c>
      <c r="K398" s="87" t="str">
        <f>IF(P398="","",'SEB Sheet'!$F$11)</f>
        <v/>
      </c>
      <c r="L398" t="str">
        <f t="shared" si="46"/>
        <v/>
      </c>
      <c r="M398" t="str">
        <f>IF(P398="","",'SEB Sheet'!$F$10)</f>
        <v/>
      </c>
      <c r="N398" t="str">
        <f t="shared" si="47"/>
        <v/>
      </c>
      <c r="P398" t="str">
        <f>'PSS Sheet'!AL402</f>
        <v/>
      </c>
      <c r="Q398" t="str">
        <f>IF(P398="","",(VLOOKUP(P398,NSX!$B$4:$E$63,2,FALSE)))</f>
        <v/>
      </c>
      <c r="R398" t="str">
        <f>IF(P398="","",(VLOOKUP(P398,NSX!$B$4:$E$63,3,FALSE)))</f>
        <v/>
      </c>
      <c r="S398" t="str">
        <f>IF(P398="","",(VLOOKUP(P398,NSX!$B$4:$E$63,4,FALSE)))</f>
        <v/>
      </c>
      <c r="T398" t="str">
        <f t="shared" si="48"/>
        <v/>
      </c>
    </row>
    <row r="399" spans="1:20" x14ac:dyDescent="0.25">
      <c r="A399" t="str">
        <f t="shared" si="42"/>
        <v/>
      </c>
      <c r="B399" t="str">
        <f t="shared" si="43"/>
        <v/>
      </c>
      <c r="C399" t="str">
        <f>IF(P399="","",'PSS Sheet'!AK403)</f>
        <v/>
      </c>
      <c r="D399" t="str">
        <f>IF(P399="","",'PSS Sheet'!AI403)</f>
        <v/>
      </c>
      <c r="E399" t="str">
        <f>IF(P399="","",'PSS Sheet'!AJ403)</f>
        <v/>
      </c>
      <c r="H399" t="str">
        <f t="shared" si="44"/>
        <v/>
      </c>
      <c r="I399" t="str">
        <f>IF(P399="","",'SEB Sheet'!F$12)</f>
        <v/>
      </c>
      <c r="J399" t="str">
        <f t="shared" si="45"/>
        <v/>
      </c>
      <c r="K399" s="87" t="str">
        <f>IF(P399="","",'SEB Sheet'!$F$11)</f>
        <v/>
      </c>
      <c r="L399" t="str">
        <f t="shared" si="46"/>
        <v/>
      </c>
      <c r="M399" t="str">
        <f>IF(P399="","",'SEB Sheet'!$F$10)</f>
        <v/>
      </c>
      <c r="N399" t="str">
        <f t="shared" si="47"/>
        <v/>
      </c>
      <c r="P399" t="str">
        <f>'PSS Sheet'!AL403</f>
        <v/>
      </c>
      <c r="Q399" t="str">
        <f>IF(P399="","",(VLOOKUP(P399,NSX!$B$4:$E$63,2,FALSE)))</f>
        <v/>
      </c>
      <c r="R399" t="str">
        <f>IF(P399="","",(VLOOKUP(P399,NSX!$B$4:$E$63,3,FALSE)))</f>
        <v/>
      </c>
      <c r="S399" t="str">
        <f>IF(P399="","",(VLOOKUP(P399,NSX!$B$4:$E$63,4,FALSE)))</f>
        <v/>
      </c>
      <c r="T399" t="str">
        <f t="shared" si="48"/>
        <v/>
      </c>
    </row>
    <row r="400" spans="1:20" x14ac:dyDescent="0.25">
      <c r="A400" t="str">
        <f t="shared" si="42"/>
        <v/>
      </c>
      <c r="B400" t="str">
        <f t="shared" si="43"/>
        <v/>
      </c>
      <c r="C400" t="str">
        <f>IF(P400="","",'PSS Sheet'!AK404)</f>
        <v/>
      </c>
      <c r="D400" t="str">
        <f>IF(P400="","",'PSS Sheet'!AI404)</f>
        <v/>
      </c>
      <c r="E400" t="str">
        <f>IF(P400="","",'PSS Sheet'!AJ404)</f>
        <v/>
      </c>
      <c r="H400" t="str">
        <f t="shared" si="44"/>
        <v/>
      </c>
      <c r="I400" t="str">
        <f>IF(P400="","",'SEB Sheet'!F$12)</f>
        <v/>
      </c>
      <c r="J400" t="str">
        <f t="shared" si="45"/>
        <v/>
      </c>
      <c r="K400" s="87" t="str">
        <f>IF(P400="","",'SEB Sheet'!$F$11)</f>
        <v/>
      </c>
      <c r="L400" t="str">
        <f t="shared" si="46"/>
        <v/>
      </c>
      <c r="M400" t="str">
        <f>IF(P400="","",'SEB Sheet'!$F$10)</f>
        <v/>
      </c>
      <c r="N400" t="str">
        <f t="shared" si="47"/>
        <v/>
      </c>
      <c r="P400" t="str">
        <f>'PSS Sheet'!AL404</f>
        <v/>
      </c>
      <c r="Q400" t="str">
        <f>IF(P400="","",(VLOOKUP(P400,NSX!$B$4:$E$63,2,FALSE)))</f>
        <v/>
      </c>
      <c r="R400" t="str">
        <f>IF(P400="","",(VLOOKUP(P400,NSX!$B$4:$E$63,3,FALSE)))</f>
        <v/>
      </c>
      <c r="S400" t="str">
        <f>IF(P400="","",(VLOOKUP(P400,NSX!$B$4:$E$63,4,FALSE)))</f>
        <v/>
      </c>
      <c r="T400" t="str">
        <f t="shared" si="48"/>
        <v/>
      </c>
    </row>
    <row r="401" spans="1:20" x14ac:dyDescent="0.25">
      <c r="A401" t="str">
        <f t="shared" si="42"/>
        <v/>
      </c>
      <c r="B401" t="str">
        <f t="shared" si="43"/>
        <v/>
      </c>
      <c r="C401" t="str">
        <f>IF(P401="","",'PSS Sheet'!AK405)</f>
        <v/>
      </c>
      <c r="D401" t="str">
        <f>IF(P401="","",'PSS Sheet'!AI405)</f>
        <v/>
      </c>
      <c r="E401" t="str">
        <f>IF(P401="","",'PSS Sheet'!AJ405)</f>
        <v/>
      </c>
      <c r="H401" t="str">
        <f t="shared" si="44"/>
        <v/>
      </c>
      <c r="I401" t="str">
        <f>IF(P401="","",'SEB Sheet'!F$12)</f>
        <v/>
      </c>
      <c r="J401" t="str">
        <f t="shared" si="45"/>
        <v/>
      </c>
      <c r="K401" s="87" t="str">
        <f>IF(P401="","",'SEB Sheet'!$F$11)</f>
        <v/>
      </c>
      <c r="L401" t="str">
        <f t="shared" si="46"/>
        <v/>
      </c>
      <c r="M401" t="str">
        <f>IF(P401="","",'SEB Sheet'!$F$10)</f>
        <v/>
      </c>
      <c r="N401" t="str">
        <f t="shared" si="47"/>
        <v/>
      </c>
      <c r="P401" t="str">
        <f>'PSS Sheet'!AL405</f>
        <v/>
      </c>
      <c r="Q401" t="str">
        <f>IF(P401="","",(VLOOKUP(P401,NSX!$B$4:$E$63,2,FALSE)))</f>
        <v/>
      </c>
      <c r="R401" t="str">
        <f>IF(P401="","",(VLOOKUP(P401,NSX!$B$4:$E$63,3,FALSE)))</f>
        <v/>
      </c>
      <c r="S401" t="str">
        <f>IF(P401="","",(VLOOKUP(P401,NSX!$B$4:$E$63,4,FALSE)))</f>
        <v/>
      </c>
      <c r="T401" t="str">
        <f t="shared" si="48"/>
        <v/>
      </c>
    </row>
    <row r="402" spans="1:20" x14ac:dyDescent="0.25">
      <c r="A402" t="str">
        <f t="shared" si="42"/>
        <v/>
      </c>
      <c r="B402" t="str">
        <f t="shared" si="43"/>
        <v/>
      </c>
      <c r="C402" t="str">
        <f>IF(P402="","",'PSS Sheet'!AK406)</f>
        <v/>
      </c>
      <c r="D402" t="str">
        <f>IF(P402="","",'PSS Sheet'!AI406)</f>
        <v/>
      </c>
      <c r="E402" t="str">
        <f>IF(P402="","",'PSS Sheet'!AJ406)</f>
        <v/>
      </c>
      <c r="H402" t="str">
        <f t="shared" si="44"/>
        <v/>
      </c>
      <c r="I402" t="str">
        <f>IF(P402="","",'SEB Sheet'!F$12)</f>
        <v/>
      </c>
      <c r="J402" t="str">
        <f t="shared" si="45"/>
        <v/>
      </c>
      <c r="K402" s="87" t="str">
        <f>IF(P402="","",'SEB Sheet'!$F$11)</f>
        <v/>
      </c>
      <c r="L402" t="str">
        <f t="shared" si="46"/>
        <v/>
      </c>
      <c r="M402" t="str">
        <f>IF(P402="","",'SEB Sheet'!$F$10)</f>
        <v/>
      </c>
      <c r="N402" t="str">
        <f t="shared" si="47"/>
        <v/>
      </c>
      <c r="P402" t="str">
        <f>'PSS Sheet'!AL406</f>
        <v/>
      </c>
      <c r="Q402" t="str">
        <f>IF(P402="","",(VLOOKUP(P402,NSX!$B$4:$E$63,2,FALSE)))</f>
        <v/>
      </c>
      <c r="R402" t="str">
        <f>IF(P402="","",(VLOOKUP(P402,NSX!$B$4:$E$63,3,FALSE)))</f>
        <v/>
      </c>
      <c r="S402" t="str">
        <f>IF(P402="","",(VLOOKUP(P402,NSX!$B$4:$E$63,4,FALSE)))</f>
        <v/>
      </c>
      <c r="T402" t="str">
        <f t="shared" si="48"/>
        <v/>
      </c>
    </row>
    <row r="403" spans="1:20" x14ac:dyDescent="0.25">
      <c r="A403" t="str">
        <f t="shared" si="42"/>
        <v/>
      </c>
      <c r="B403" t="str">
        <f t="shared" si="43"/>
        <v/>
      </c>
      <c r="C403" t="str">
        <f>IF(P403="","",'PSS Sheet'!AK407)</f>
        <v/>
      </c>
      <c r="D403" t="str">
        <f>IF(P403="","",'PSS Sheet'!AI407)</f>
        <v/>
      </c>
      <c r="E403" t="str">
        <f>IF(P403="","",'PSS Sheet'!AJ407)</f>
        <v/>
      </c>
      <c r="H403" t="str">
        <f t="shared" si="44"/>
        <v/>
      </c>
      <c r="I403" t="str">
        <f>IF(P403="","",'SEB Sheet'!F$12)</f>
        <v/>
      </c>
      <c r="J403" t="str">
        <f t="shared" si="45"/>
        <v/>
      </c>
      <c r="K403" s="87" t="str">
        <f>IF(P403="","",'SEB Sheet'!$F$11)</f>
        <v/>
      </c>
      <c r="L403" t="str">
        <f t="shared" si="46"/>
        <v/>
      </c>
      <c r="M403" t="str">
        <f>IF(P403="","",'SEB Sheet'!$F$10)</f>
        <v/>
      </c>
      <c r="N403" t="str">
        <f t="shared" si="47"/>
        <v/>
      </c>
      <c r="P403" t="str">
        <f>'PSS Sheet'!AL407</f>
        <v/>
      </c>
      <c r="Q403" t="str">
        <f>IF(P403="","",(VLOOKUP(P403,NSX!$B$4:$E$63,2,FALSE)))</f>
        <v/>
      </c>
      <c r="R403" t="str">
        <f>IF(P403="","",(VLOOKUP(P403,NSX!$B$4:$E$63,3,FALSE)))</f>
        <v/>
      </c>
      <c r="S403" t="str">
        <f>IF(P403="","",(VLOOKUP(P403,NSX!$B$4:$E$63,4,FALSE)))</f>
        <v/>
      </c>
      <c r="T403" t="str">
        <f t="shared" si="48"/>
        <v/>
      </c>
    </row>
    <row r="404" spans="1:20" x14ac:dyDescent="0.25">
      <c r="A404" t="str">
        <f t="shared" si="42"/>
        <v/>
      </c>
      <c r="B404" t="str">
        <f t="shared" si="43"/>
        <v/>
      </c>
      <c r="C404" t="str">
        <f>IF(P404="","",'PSS Sheet'!AK408)</f>
        <v/>
      </c>
      <c r="D404" t="str">
        <f>IF(P404="","",'PSS Sheet'!AI408)</f>
        <v/>
      </c>
      <c r="E404" t="str">
        <f>IF(P404="","",'PSS Sheet'!AJ408)</f>
        <v/>
      </c>
      <c r="H404" t="str">
        <f t="shared" si="44"/>
        <v/>
      </c>
      <c r="I404" t="str">
        <f>IF(P404="","",'SEB Sheet'!F$12)</f>
        <v/>
      </c>
      <c r="J404" t="str">
        <f t="shared" si="45"/>
        <v/>
      </c>
      <c r="K404" s="87" t="str">
        <f>IF(P404="","",'SEB Sheet'!$F$11)</f>
        <v/>
      </c>
      <c r="L404" t="str">
        <f t="shared" si="46"/>
        <v/>
      </c>
      <c r="M404" t="str">
        <f>IF(P404="","",'SEB Sheet'!$F$10)</f>
        <v/>
      </c>
      <c r="N404" t="str">
        <f t="shared" si="47"/>
        <v/>
      </c>
      <c r="P404" t="str">
        <f>'PSS Sheet'!AL408</f>
        <v/>
      </c>
      <c r="Q404" t="str">
        <f>IF(P404="","",(VLOOKUP(P404,NSX!$B$4:$E$63,2,FALSE)))</f>
        <v/>
      </c>
      <c r="R404" t="str">
        <f>IF(P404="","",(VLOOKUP(P404,NSX!$B$4:$E$63,3,FALSE)))</f>
        <v/>
      </c>
      <c r="S404" t="str">
        <f>IF(P404="","",(VLOOKUP(P404,NSX!$B$4:$E$63,4,FALSE)))</f>
        <v/>
      </c>
      <c r="T404" t="str">
        <f t="shared" si="48"/>
        <v/>
      </c>
    </row>
    <row r="405" spans="1:20" x14ac:dyDescent="0.25">
      <c r="A405" t="str">
        <f t="shared" si="42"/>
        <v/>
      </c>
      <c r="B405" t="str">
        <f t="shared" si="43"/>
        <v/>
      </c>
      <c r="C405" t="str">
        <f>IF(P405="","",'PSS Sheet'!AK409)</f>
        <v/>
      </c>
      <c r="D405" t="str">
        <f>IF(P405="","",'PSS Sheet'!AI409)</f>
        <v/>
      </c>
      <c r="E405" t="str">
        <f>IF(P405="","",'PSS Sheet'!AJ409)</f>
        <v/>
      </c>
      <c r="H405" t="str">
        <f t="shared" si="44"/>
        <v/>
      </c>
      <c r="I405" t="str">
        <f>IF(P405="","",'SEB Sheet'!F$12)</f>
        <v/>
      </c>
      <c r="J405" t="str">
        <f t="shared" si="45"/>
        <v/>
      </c>
      <c r="K405" s="87" t="str">
        <f>IF(P405="","",'SEB Sheet'!$F$11)</f>
        <v/>
      </c>
      <c r="L405" t="str">
        <f t="shared" si="46"/>
        <v/>
      </c>
      <c r="M405" t="str">
        <f>IF(P405="","",'SEB Sheet'!$F$10)</f>
        <v/>
      </c>
      <c r="N405" t="str">
        <f t="shared" si="47"/>
        <v/>
      </c>
      <c r="P405" t="str">
        <f>'PSS Sheet'!AL409</f>
        <v/>
      </c>
      <c r="Q405" t="str">
        <f>IF(P405="","",(VLOOKUP(P405,NSX!$B$4:$E$63,2,FALSE)))</f>
        <v/>
      </c>
      <c r="R405" t="str">
        <f>IF(P405="","",(VLOOKUP(P405,NSX!$B$4:$E$63,3,FALSE)))</f>
        <v/>
      </c>
      <c r="S405" t="str">
        <f>IF(P405="","",(VLOOKUP(P405,NSX!$B$4:$E$63,4,FALSE)))</f>
        <v/>
      </c>
      <c r="T405" t="str">
        <f t="shared" si="48"/>
        <v/>
      </c>
    </row>
    <row r="406" spans="1:20" x14ac:dyDescent="0.25">
      <c r="A406" t="str">
        <f t="shared" si="42"/>
        <v/>
      </c>
      <c r="B406" t="str">
        <f t="shared" si="43"/>
        <v/>
      </c>
      <c r="C406" t="str">
        <f>IF(P406="","",'PSS Sheet'!AK410)</f>
        <v/>
      </c>
      <c r="D406" t="str">
        <f>IF(P406="","",'PSS Sheet'!AI410)</f>
        <v/>
      </c>
      <c r="E406" t="str">
        <f>IF(P406="","",'PSS Sheet'!AJ410)</f>
        <v/>
      </c>
      <c r="H406" t="str">
        <f t="shared" si="44"/>
        <v/>
      </c>
      <c r="I406" t="str">
        <f>IF(P406="","",'SEB Sheet'!F$12)</f>
        <v/>
      </c>
      <c r="J406" t="str">
        <f t="shared" si="45"/>
        <v/>
      </c>
      <c r="K406" s="87" t="str">
        <f>IF(P406="","",'SEB Sheet'!$F$11)</f>
        <v/>
      </c>
      <c r="L406" t="str">
        <f t="shared" si="46"/>
        <v/>
      </c>
      <c r="M406" t="str">
        <f>IF(P406="","",'SEB Sheet'!$F$10)</f>
        <v/>
      </c>
      <c r="N406" t="str">
        <f t="shared" si="47"/>
        <v/>
      </c>
      <c r="P406" t="str">
        <f>'PSS Sheet'!AL410</f>
        <v/>
      </c>
      <c r="Q406" t="str">
        <f>IF(P406="","",(VLOOKUP(P406,NSX!$B$4:$E$63,2,FALSE)))</f>
        <v/>
      </c>
      <c r="R406" t="str">
        <f>IF(P406="","",(VLOOKUP(P406,NSX!$B$4:$E$63,3,FALSE)))</f>
        <v/>
      </c>
      <c r="S406" t="str">
        <f>IF(P406="","",(VLOOKUP(P406,NSX!$B$4:$E$63,4,FALSE)))</f>
        <v/>
      </c>
      <c r="T406" t="str">
        <f t="shared" si="48"/>
        <v/>
      </c>
    </row>
    <row r="407" spans="1:20" x14ac:dyDescent="0.25">
      <c r="A407" t="str">
        <f t="shared" si="42"/>
        <v/>
      </c>
      <c r="B407" t="str">
        <f t="shared" si="43"/>
        <v/>
      </c>
      <c r="C407" t="str">
        <f>IF(P407="","",'PSS Sheet'!AK411)</f>
        <v/>
      </c>
      <c r="D407" t="str">
        <f>IF(P407="","",'PSS Sheet'!AI411)</f>
        <v/>
      </c>
      <c r="E407" t="str">
        <f>IF(P407="","",'PSS Sheet'!AJ411)</f>
        <v/>
      </c>
      <c r="H407" t="str">
        <f t="shared" si="44"/>
        <v/>
      </c>
      <c r="I407" t="str">
        <f>IF(P407="","",'SEB Sheet'!F$12)</f>
        <v/>
      </c>
      <c r="J407" t="str">
        <f t="shared" si="45"/>
        <v/>
      </c>
      <c r="K407" s="87" t="str">
        <f>IF(P407="","",'SEB Sheet'!$F$11)</f>
        <v/>
      </c>
      <c r="L407" t="str">
        <f t="shared" si="46"/>
        <v/>
      </c>
      <c r="M407" t="str">
        <f>IF(P407="","",'SEB Sheet'!$F$10)</f>
        <v/>
      </c>
      <c r="N407" t="str">
        <f t="shared" si="47"/>
        <v/>
      </c>
      <c r="P407" t="str">
        <f>'PSS Sheet'!AL411</f>
        <v/>
      </c>
      <c r="Q407" t="str">
        <f>IF(P407="","",(VLOOKUP(P407,NSX!$B$4:$E$63,2,FALSE)))</f>
        <v/>
      </c>
      <c r="R407" t="str">
        <f>IF(P407="","",(VLOOKUP(P407,NSX!$B$4:$E$63,3,FALSE)))</f>
        <v/>
      </c>
      <c r="S407" t="str">
        <f>IF(P407="","",(VLOOKUP(P407,NSX!$B$4:$E$63,4,FALSE)))</f>
        <v/>
      </c>
      <c r="T407" t="str">
        <f t="shared" si="48"/>
        <v/>
      </c>
    </row>
    <row r="408" spans="1:20" x14ac:dyDescent="0.25">
      <c r="A408" t="str">
        <f t="shared" si="42"/>
        <v/>
      </c>
      <c r="B408" t="str">
        <f t="shared" si="43"/>
        <v/>
      </c>
      <c r="C408" t="str">
        <f>IF(P408="","",'PSS Sheet'!AK412)</f>
        <v/>
      </c>
      <c r="D408" t="str">
        <f>IF(P408="","",'PSS Sheet'!AI412)</f>
        <v/>
      </c>
      <c r="E408" t="str">
        <f>IF(P408="","",'PSS Sheet'!AJ412)</f>
        <v/>
      </c>
      <c r="H408" t="str">
        <f t="shared" si="44"/>
        <v/>
      </c>
      <c r="I408" t="str">
        <f>IF(P408="","",'SEB Sheet'!F$12)</f>
        <v/>
      </c>
      <c r="J408" t="str">
        <f t="shared" si="45"/>
        <v/>
      </c>
      <c r="K408" s="87" t="str">
        <f>IF(P408="","",'SEB Sheet'!$F$11)</f>
        <v/>
      </c>
      <c r="L408" t="str">
        <f t="shared" si="46"/>
        <v/>
      </c>
      <c r="M408" t="str">
        <f>IF(P408="","",'SEB Sheet'!$F$10)</f>
        <v/>
      </c>
      <c r="N408" t="str">
        <f t="shared" si="47"/>
        <v/>
      </c>
      <c r="P408" t="str">
        <f>'PSS Sheet'!AL412</f>
        <v/>
      </c>
      <c r="Q408" t="str">
        <f>IF(P408="","",(VLOOKUP(P408,NSX!$B$4:$E$63,2,FALSE)))</f>
        <v/>
      </c>
      <c r="R408" t="str">
        <f>IF(P408="","",(VLOOKUP(P408,NSX!$B$4:$E$63,3,FALSE)))</f>
        <v/>
      </c>
      <c r="S408" t="str">
        <f>IF(P408="","",(VLOOKUP(P408,NSX!$B$4:$E$63,4,FALSE)))</f>
        <v/>
      </c>
      <c r="T408" t="str">
        <f t="shared" si="48"/>
        <v/>
      </c>
    </row>
    <row r="409" spans="1:20" x14ac:dyDescent="0.25">
      <c r="A409" t="str">
        <f t="shared" si="42"/>
        <v/>
      </c>
      <c r="B409" t="str">
        <f t="shared" si="43"/>
        <v/>
      </c>
      <c r="C409" t="str">
        <f>IF(P409="","",'PSS Sheet'!AK413)</f>
        <v/>
      </c>
      <c r="D409" t="str">
        <f>IF(P409="","",'PSS Sheet'!AI413)</f>
        <v/>
      </c>
      <c r="E409" t="str">
        <f>IF(P409="","",'PSS Sheet'!AJ413)</f>
        <v/>
      </c>
      <c r="H409" t="str">
        <f t="shared" si="44"/>
        <v/>
      </c>
      <c r="I409" t="str">
        <f>IF(P409="","",'SEB Sheet'!F$12)</f>
        <v/>
      </c>
      <c r="J409" t="str">
        <f t="shared" si="45"/>
        <v/>
      </c>
      <c r="K409" s="87" t="str">
        <f>IF(P409="","",'SEB Sheet'!$F$11)</f>
        <v/>
      </c>
      <c r="L409" t="str">
        <f t="shared" si="46"/>
        <v/>
      </c>
      <c r="M409" t="str">
        <f>IF(P409="","",'SEB Sheet'!$F$10)</f>
        <v/>
      </c>
      <c r="N409" t="str">
        <f t="shared" si="47"/>
        <v/>
      </c>
      <c r="P409" t="str">
        <f>'PSS Sheet'!AL413</f>
        <v/>
      </c>
      <c r="Q409" t="str">
        <f>IF(P409="","",(VLOOKUP(P409,NSX!$B$4:$E$63,2,FALSE)))</f>
        <v/>
      </c>
      <c r="R409" t="str">
        <f>IF(P409="","",(VLOOKUP(P409,NSX!$B$4:$E$63,3,FALSE)))</f>
        <v/>
      </c>
      <c r="S409" t="str">
        <f>IF(P409="","",(VLOOKUP(P409,NSX!$B$4:$E$63,4,FALSE)))</f>
        <v/>
      </c>
      <c r="T409" t="str">
        <f t="shared" si="48"/>
        <v/>
      </c>
    </row>
    <row r="410" spans="1:20" x14ac:dyDescent="0.25">
      <c r="A410" t="str">
        <f t="shared" si="42"/>
        <v/>
      </c>
      <c r="B410" t="str">
        <f t="shared" si="43"/>
        <v/>
      </c>
      <c r="C410" t="str">
        <f>IF(P410="","",'PSS Sheet'!AK414)</f>
        <v/>
      </c>
      <c r="D410" t="str">
        <f>IF(P410="","",'PSS Sheet'!AI414)</f>
        <v/>
      </c>
      <c r="E410" t="str">
        <f>IF(P410="","",'PSS Sheet'!AJ414)</f>
        <v/>
      </c>
      <c r="H410" t="str">
        <f t="shared" si="44"/>
        <v/>
      </c>
      <c r="I410" t="str">
        <f>IF(P410="","",'SEB Sheet'!F$12)</f>
        <v/>
      </c>
      <c r="J410" t="str">
        <f t="shared" si="45"/>
        <v/>
      </c>
      <c r="K410" s="87" t="str">
        <f>IF(P410="","",'SEB Sheet'!$F$11)</f>
        <v/>
      </c>
      <c r="L410" t="str">
        <f t="shared" si="46"/>
        <v/>
      </c>
      <c r="M410" t="str">
        <f>IF(P410="","",'SEB Sheet'!$F$10)</f>
        <v/>
      </c>
      <c r="N410" t="str">
        <f t="shared" si="47"/>
        <v/>
      </c>
      <c r="P410" t="str">
        <f>'PSS Sheet'!AL414</f>
        <v/>
      </c>
      <c r="Q410" t="str">
        <f>IF(P410="","",(VLOOKUP(P410,NSX!$B$4:$E$63,2,FALSE)))</f>
        <v/>
      </c>
      <c r="R410" t="str">
        <f>IF(P410="","",(VLOOKUP(P410,NSX!$B$4:$E$63,3,FALSE)))</f>
        <v/>
      </c>
      <c r="S410" t="str">
        <f>IF(P410="","",(VLOOKUP(P410,NSX!$B$4:$E$63,4,FALSE)))</f>
        <v/>
      </c>
      <c r="T410" t="str">
        <f t="shared" si="48"/>
        <v/>
      </c>
    </row>
    <row r="411" spans="1:20" x14ac:dyDescent="0.25">
      <c r="A411" t="str">
        <f t="shared" si="42"/>
        <v/>
      </c>
      <c r="B411" t="str">
        <f t="shared" si="43"/>
        <v/>
      </c>
      <c r="C411" t="str">
        <f>IF(P411="","",'PSS Sheet'!AK415)</f>
        <v/>
      </c>
      <c r="D411" t="str">
        <f>IF(P411="","",'PSS Sheet'!AI415)</f>
        <v/>
      </c>
      <c r="E411" t="str">
        <f>IF(P411="","",'PSS Sheet'!AJ415)</f>
        <v/>
      </c>
      <c r="H411" t="str">
        <f t="shared" si="44"/>
        <v/>
      </c>
      <c r="I411" t="str">
        <f>IF(P411="","",'SEB Sheet'!F$12)</f>
        <v/>
      </c>
      <c r="J411" t="str">
        <f t="shared" si="45"/>
        <v/>
      </c>
      <c r="K411" s="87" t="str">
        <f>IF(P411="","",'SEB Sheet'!$F$11)</f>
        <v/>
      </c>
      <c r="L411" t="str">
        <f t="shared" si="46"/>
        <v/>
      </c>
      <c r="M411" t="str">
        <f>IF(P411="","",'SEB Sheet'!$F$10)</f>
        <v/>
      </c>
      <c r="N411" t="str">
        <f t="shared" si="47"/>
        <v/>
      </c>
      <c r="P411" t="str">
        <f>'PSS Sheet'!AL415</f>
        <v/>
      </c>
      <c r="Q411" t="str">
        <f>IF(P411="","",(VLOOKUP(P411,NSX!$B$4:$E$63,2,FALSE)))</f>
        <v/>
      </c>
      <c r="R411" t="str">
        <f>IF(P411="","",(VLOOKUP(P411,NSX!$B$4:$E$63,3,FALSE)))</f>
        <v/>
      </c>
      <c r="S411" t="str">
        <f>IF(P411="","",(VLOOKUP(P411,NSX!$B$4:$E$63,4,FALSE)))</f>
        <v/>
      </c>
      <c r="T411" t="str">
        <f t="shared" si="48"/>
        <v/>
      </c>
    </row>
    <row r="412" spans="1:20" x14ac:dyDescent="0.25">
      <c r="A412" t="str">
        <f t="shared" si="42"/>
        <v/>
      </c>
      <c r="B412" t="str">
        <f t="shared" si="43"/>
        <v/>
      </c>
      <c r="C412" t="str">
        <f>IF(P412="","",'PSS Sheet'!AK416)</f>
        <v/>
      </c>
      <c r="D412" t="str">
        <f>IF(P412="","",'PSS Sheet'!AI416)</f>
        <v/>
      </c>
      <c r="E412" t="str">
        <f>IF(P412="","",'PSS Sheet'!AJ416)</f>
        <v/>
      </c>
      <c r="H412" t="str">
        <f t="shared" si="44"/>
        <v/>
      </c>
      <c r="I412" t="str">
        <f>IF(P412="","",'SEB Sheet'!F$12)</f>
        <v/>
      </c>
      <c r="J412" t="str">
        <f t="shared" si="45"/>
        <v/>
      </c>
      <c r="K412" s="87" t="str">
        <f>IF(P412="","",'SEB Sheet'!$F$11)</f>
        <v/>
      </c>
      <c r="L412" t="str">
        <f t="shared" si="46"/>
        <v/>
      </c>
      <c r="M412" t="str">
        <f>IF(P412="","",'SEB Sheet'!$F$10)</f>
        <v/>
      </c>
      <c r="N412" t="str">
        <f t="shared" si="47"/>
        <v/>
      </c>
      <c r="P412" t="str">
        <f>'PSS Sheet'!AL416</f>
        <v/>
      </c>
      <c r="Q412" t="str">
        <f>IF(P412="","",(VLOOKUP(P412,NSX!$B$4:$E$63,2,FALSE)))</f>
        <v/>
      </c>
      <c r="R412" t="str">
        <f>IF(P412="","",(VLOOKUP(P412,NSX!$B$4:$E$63,3,FALSE)))</f>
        <v/>
      </c>
      <c r="S412" t="str">
        <f>IF(P412="","",(VLOOKUP(P412,NSX!$B$4:$E$63,4,FALSE)))</f>
        <v/>
      </c>
      <c r="T412" t="str">
        <f t="shared" si="48"/>
        <v/>
      </c>
    </row>
    <row r="413" spans="1:20" x14ac:dyDescent="0.25">
      <c r="A413" t="str">
        <f t="shared" si="42"/>
        <v/>
      </c>
      <c r="B413" t="str">
        <f t="shared" si="43"/>
        <v/>
      </c>
      <c r="C413" t="str">
        <f>IF(P413="","",'PSS Sheet'!AK417)</f>
        <v/>
      </c>
      <c r="D413" t="str">
        <f>IF(P413="","",'PSS Sheet'!AI417)</f>
        <v/>
      </c>
      <c r="E413" t="str">
        <f>IF(P413="","",'PSS Sheet'!AJ417)</f>
        <v/>
      </c>
      <c r="H413" t="str">
        <f t="shared" si="44"/>
        <v/>
      </c>
      <c r="I413" t="str">
        <f>IF(P413="","",'SEB Sheet'!F$12)</f>
        <v/>
      </c>
      <c r="J413" t="str">
        <f t="shared" si="45"/>
        <v/>
      </c>
      <c r="K413" s="87" t="str">
        <f>IF(P413="","",'SEB Sheet'!$F$11)</f>
        <v/>
      </c>
      <c r="L413" t="str">
        <f t="shared" si="46"/>
        <v/>
      </c>
      <c r="M413" t="str">
        <f>IF(P413="","",'SEB Sheet'!$F$10)</f>
        <v/>
      </c>
      <c r="N413" t="str">
        <f t="shared" si="47"/>
        <v/>
      </c>
      <c r="P413" t="str">
        <f>'PSS Sheet'!AL417</f>
        <v/>
      </c>
      <c r="Q413" t="str">
        <f>IF(P413="","",(VLOOKUP(P413,NSX!$B$4:$E$63,2,FALSE)))</f>
        <v/>
      </c>
      <c r="R413" t="str">
        <f>IF(P413="","",(VLOOKUP(P413,NSX!$B$4:$E$63,3,FALSE)))</f>
        <v/>
      </c>
      <c r="S413" t="str">
        <f>IF(P413="","",(VLOOKUP(P413,NSX!$B$4:$E$63,4,FALSE)))</f>
        <v/>
      </c>
      <c r="T413" t="str">
        <f t="shared" si="48"/>
        <v/>
      </c>
    </row>
    <row r="414" spans="1:20" x14ac:dyDescent="0.25">
      <c r="A414" t="str">
        <f t="shared" si="42"/>
        <v/>
      </c>
      <c r="B414" t="str">
        <f t="shared" si="43"/>
        <v/>
      </c>
      <c r="C414" t="str">
        <f>IF(P414="","",'PSS Sheet'!AK418)</f>
        <v/>
      </c>
      <c r="D414" t="str">
        <f>IF(P414="","",'PSS Sheet'!AI418)</f>
        <v/>
      </c>
      <c r="E414" t="str">
        <f>IF(P414="","",'PSS Sheet'!AJ418)</f>
        <v/>
      </c>
      <c r="H414" t="str">
        <f t="shared" si="44"/>
        <v/>
      </c>
      <c r="I414" t="str">
        <f>IF(P414="","",'SEB Sheet'!F$12)</f>
        <v/>
      </c>
      <c r="J414" t="str">
        <f t="shared" si="45"/>
        <v/>
      </c>
      <c r="K414" s="87" t="str">
        <f>IF(P414="","",'SEB Sheet'!$F$11)</f>
        <v/>
      </c>
      <c r="L414" t="str">
        <f t="shared" si="46"/>
        <v/>
      </c>
      <c r="M414" t="str">
        <f>IF(P414="","",'SEB Sheet'!$F$10)</f>
        <v/>
      </c>
      <c r="N414" t="str">
        <f t="shared" si="47"/>
        <v/>
      </c>
      <c r="P414" t="str">
        <f>'PSS Sheet'!AL418</f>
        <v/>
      </c>
      <c r="Q414" t="str">
        <f>IF(P414="","",(VLOOKUP(P414,NSX!$B$4:$E$63,2,FALSE)))</f>
        <v/>
      </c>
      <c r="R414" t="str">
        <f>IF(P414="","",(VLOOKUP(P414,NSX!$B$4:$E$63,3,FALSE)))</f>
        <v/>
      </c>
      <c r="S414" t="str">
        <f>IF(P414="","",(VLOOKUP(P414,NSX!$B$4:$E$63,4,FALSE)))</f>
        <v/>
      </c>
      <c r="T414" t="str">
        <f t="shared" si="48"/>
        <v/>
      </c>
    </row>
    <row r="415" spans="1:20" x14ac:dyDescent="0.25">
      <c r="A415" t="str">
        <f t="shared" si="42"/>
        <v/>
      </c>
      <c r="B415" t="str">
        <f t="shared" si="43"/>
        <v/>
      </c>
      <c r="C415" t="str">
        <f>IF(P415="","",'PSS Sheet'!AK419)</f>
        <v/>
      </c>
      <c r="D415" t="str">
        <f>IF(P415="","",'PSS Sheet'!AI419)</f>
        <v/>
      </c>
      <c r="E415" t="str">
        <f>IF(P415="","",'PSS Sheet'!AJ419)</f>
        <v/>
      </c>
      <c r="H415" t="str">
        <f t="shared" si="44"/>
        <v/>
      </c>
      <c r="I415" t="str">
        <f>IF(P415="","",'SEB Sheet'!F$12)</f>
        <v/>
      </c>
      <c r="J415" t="str">
        <f t="shared" si="45"/>
        <v/>
      </c>
      <c r="K415" s="87" t="str">
        <f>IF(P415="","",'SEB Sheet'!$F$11)</f>
        <v/>
      </c>
      <c r="L415" t="str">
        <f t="shared" si="46"/>
        <v/>
      </c>
      <c r="M415" t="str">
        <f>IF(P415="","",'SEB Sheet'!$F$10)</f>
        <v/>
      </c>
      <c r="N415" t="str">
        <f t="shared" si="47"/>
        <v/>
      </c>
      <c r="P415" t="str">
        <f>'PSS Sheet'!AL419</f>
        <v/>
      </c>
      <c r="Q415" t="str">
        <f>IF(P415="","",(VLOOKUP(P415,NSX!$B$4:$E$63,2,FALSE)))</f>
        <v/>
      </c>
      <c r="R415" t="str">
        <f>IF(P415="","",(VLOOKUP(P415,NSX!$B$4:$E$63,3,FALSE)))</f>
        <v/>
      </c>
      <c r="S415" t="str">
        <f>IF(P415="","",(VLOOKUP(P415,NSX!$B$4:$E$63,4,FALSE)))</f>
        <v/>
      </c>
      <c r="T415" t="str">
        <f t="shared" si="48"/>
        <v/>
      </c>
    </row>
    <row r="416" spans="1:20" x14ac:dyDescent="0.25">
      <c r="A416" t="str">
        <f t="shared" si="42"/>
        <v/>
      </c>
      <c r="B416" t="str">
        <f t="shared" si="43"/>
        <v/>
      </c>
      <c r="C416" t="str">
        <f>IF(P416="","",'PSS Sheet'!AK420)</f>
        <v/>
      </c>
      <c r="D416" t="str">
        <f>IF(P416="","",'PSS Sheet'!AI420)</f>
        <v/>
      </c>
      <c r="E416" t="str">
        <f>IF(P416="","",'PSS Sheet'!AJ420)</f>
        <v/>
      </c>
      <c r="H416" t="str">
        <f t="shared" si="44"/>
        <v/>
      </c>
      <c r="I416" t="str">
        <f>IF(P416="","",'SEB Sheet'!F$12)</f>
        <v/>
      </c>
      <c r="J416" t="str">
        <f t="shared" si="45"/>
        <v/>
      </c>
      <c r="K416" s="87" t="str">
        <f>IF(P416="","",'SEB Sheet'!$F$11)</f>
        <v/>
      </c>
      <c r="L416" t="str">
        <f t="shared" si="46"/>
        <v/>
      </c>
      <c r="M416" t="str">
        <f>IF(P416="","",'SEB Sheet'!$F$10)</f>
        <v/>
      </c>
      <c r="N416" t="str">
        <f t="shared" si="47"/>
        <v/>
      </c>
      <c r="P416" t="str">
        <f>'PSS Sheet'!AL420</f>
        <v/>
      </c>
      <c r="Q416" t="str">
        <f>IF(P416="","",(VLOOKUP(P416,NSX!$B$4:$E$63,2,FALSE)))</f>
        <v/>
      </c>
      <c r="R416" t="str">
        <f>IF(P416="","",(VLOOKUP(P416,NSX!$B$4:$E$63,3,FALSE)))</f>
        <v/>
      </c>
      <c r="S416" t="str">
        <f>IF(P416="","",(VLOOKUP(P416,NSX!$B$4:$E$63,4,FALSE)))</f>
        <v/>
      </c>
      <c r="T416" t="str">
        <f t="shared" si="48"/>
        <v/>
      </c>
    </row>
    <row r="417" spans="1:20" x14ac:dyDescent="0.25">
      <c r="A417" t="str">
        <f t="shared" si="42"/>
        <v/>
      </c>
      <c r="B417" t="str">
        <f t="shared" si="43"/>
        <v/>
      </c>
      <c r="C417" t="str">
        <f>IF(P417="","",'PSS Sheet'!AK421)</f>
        <v/>
      </c>
      <c r="D417" t="str">
        <f>IF(P417="","",'PSS Sheet'!AI421)</f>
        <v/>
      </c>
      <c r="E417" t="str">
        <f>IF(P417="","",'PSS Sheet'!AJ421)</f>
        <v/>
      </c>
      <c r="H417" t="str">
        <f t="shared" si="44"/>
        <v/>
      </c>
      <c r="I417" t="str">
        <f>IF(P417="","",'SEB Sheet'!F$12)</f>
        <v/>
      </c>
      <c r="J417" t="str">
        <f t="shared" si="45"/>
        <v/>
      </c>
      <c r="K417" s="87" t="str">
        <f>IF(P417="","",'SEB Sheet'!$F$11)</f>
        <v/>
      </c>
      <c r="L417" t="str">
        <f t="shared" si="46"/>
        <v/>
      </c>
      <c r="M417" t="str">
        <f>IF(P417="","",'SEB Sheet'!$F$10)</f>
        <v/>
      </c>
      <c r="N417" t="str">
        <f t="shared" si="47"/>
        <v/>
      </c>
      <c r="P417" t="str">
        <f>'PSS Sheet'!AL421</f>
        <v/>
      </c>
      <c r="Q417" t="str">
        <f>IF(P417="","",(VLOOKUP(P417,NSX!$B$4:$E$63,2,FALSE)))</f>
        <v/>
      </c>
      <c r="R417" t="str">
        <f>IF(P417="","",(VLOOKUP(P417,NSX!$B$4:$E$63,3,FALSE)))</f>
        <v/>
      </c>
      <c r="S417" t="str">
        <f>IF(P417="","",(VLOOKUP(P417,NSX!$B$4:$E$63,4,FALSE)))</f>
        <v/>
      </c>
      <c r="T417" t="str">
        <f t="shared" si="48"/>
        <v/>
      </c>
    </row>
    <row r="418" spans="1:20" x14ac:dyDescent="0.25">
      <c r="A418" t="str">
        <f t="shared" si="42"/>
        <v/>
      </c>
      <c r="B418" t="str">
        <f t="shared" si="43"/>
        <v/>
      </c>
      <c r="C418" t="str">
        <f>IF(P418="","",'PSS Sheet'!AK422)</f>
        <v/>
      </c>
      <c r="D418" t="str">
        <f>IF(P418="","",'PSS Sheet'!AI422)</f>
        <v/>
      </c>
      <c r="E418" t="str">
        <f>IF(P418="","",'PSS Sheet'!AJ422)</f>
        <v/>
      </c>
      <c r="H418" t="str">
        <f t="shared" si="44"/>
        <v/>
      </c>
      <c r="I418" t="str">
        <f>IF(P418="","",'SEB Sheet'!F$12)</f>
        <v/>
      </c>
      <c r="J418" t="str">
        <f t="shared" si="45"/>
        <v/>
      </c>
      <c r="K418" s="87" t="str">
        <f>IF(P418="","",'SEB Sheet'!$F$11)</f>
        <v/>
      </c>
      <c r="L418" t="str">
        <f t="shared" si="46"/>
        <v/>
      </c>
      <c r="M418" t="str">
        <f>IF(P418="","",'SEB Sheet'!$F$10)</f>
        <v/>
      </c>
      <c r="N418" t="str">
        <f t="shared" si="47"/>
        <v/>
      </c>
      <c r="P418" t="str">
        <f>'PSS Sheet'!AL422</f>
        <v/>
      </c>
      <c r="Q418" t="str">
        <f>IF(P418="","",(VLOOKUP(P418,NSX!$B$4:$E$63,2,FALSE)))</f>
        <v/>
      </c>
      <c r="R418" t="str">
        <f>IF(P418="","",(VLOOKUP(P418,NSX!$B$4:$E$63,3,FALSE)))</f>
        <v/>
      </c>
      <c r="S418" t="str">
        <f>IF(P418="","",(VLOOKUP(P418,NSX!$B$4:$E$63,4,FALSE)))</f>
        <v/>
      </c>
      <c r="T418" t="str">
        <f t="shared" si="48"/>
        <v/>
      </c>
    </row>
    <row r="419" spans="1:20" x14ac:dyDescent="0.25">
      <c r="A419" t="str">
        <f t="shared" si="42"/>
        <v/>
      </c>
      <c r="B419" t="str">
        <f t="shared" si="43"/>
        <v/>
      </c>
      <c r="C419" t="str">
        <f>IF(P419="","",'PSS Sheet'!AK423)</f>
        <v/>
      </c>
      <c r="D419" t="str">
        <f>IF(P419="","",'PSS Sheet'!AI423)</f>
        <v/>
      </c>
      <c r="E419" t="str">
        <f>IF(P419="","",'PSS Sheet'!AJ423)</f>
        <v/>
      </c>
      <c r="H419" t="str">
        <f t="shared" si="44"/>
        <v/>
      </c>
      <c r="I419" t="str">
        <f>IF(P419="","",'SEB Sheet'!F$12)</f>
        <v/>
      </c>
      <c r="J419" t="str">
        <f t="shared" si="45"/>
        <v/>
      </c>
      <c r="K419" s="87" t="str">
        <f>IF(P419="","",'SEB Sheet'!$F$11)</f>
        <v/>
      </c>
      <c r="L419" t="str">
        <f t="shared" si="46"/>
        <v/>
      </c>
      <c r="M419" t="str">
        <f>IF(P419="","",'SEB Sheet'!$F$10)</f>
        <v/>
      </c>
      <c r="N419" t="str">
        <f t="shared" si="47"/>
        <v/>
      </c>
      <c r="P419" t="str">
        <f>'PSS Sheet'!AL423</f>
        <v/>
      </c>
      <c r="Q419" t="str">
        <f>IF(P419="","",(VLOOKUP(P419,NSX!$B$4:$E$63,2,FALSE)))</f>
        <v/>
      </c>
      <c r="R419" t="str">
        <f>IF(P419="","",(VLOOKUP(P419,NSX!$B$4:$E$63,3,FALSE)))</f>
        <v/>
      </c>
      <c r="S419" t="str">
        <f>IF(P419="","",(VLOOKUP(P419,NSX!$B$4:$E$63,4,FALSE)))</f>
        <v/>
      </c>
      <c r="T419" t="str">
        <f t="shared" si="48"/>
        <v/>
      </c>
    </row>
    <row r="420" spans="1:20" x14ac:dyDescent="0.25">
      <c r="A420" t="str">
        <f t="shared" si="42"/>
        <v/>
      </c>
      <c r="B420" t="str">
        <f t="shared" si="43"/>
        <v/>
      </c>
      <c r="C420" t="str">
        <f>IF(P420="","",'PSS Sheet'!AK424)</f>
        <v/>
      </c>
      <c r="D420" t="str">
        <f>IF(P420="","",'PSS Sheet'!AI424)</f>
        <v/>
      </c>
      <c r="E420" t="str">
        <f>IF(P420="","",'PSS Sheet'!AJ424)</f>
        <v/>
      </c>
      <c r="H420" t="str">
        <f t="shared" si="44"/>
        <v/>
      </c>
      <c r="I420" t="str">
        <f>IF(P420="","",'SEB Sheet'!F$12)</f>
        <v/>
      </c>
      <c r="J420" t="str">
        <f t="shared" si="45"/>
        <v/>
      </c>
      <c r="K420" s="87" t="str">
        <f>IF(P420="","",'SEB Sheet'!$F$11)</f>
        <v/>
      </c>
      <c r="L420" t="str">
        <f t="shared" si="46"/>
        <v/>
      </c>
      <c r="M420" t="str">
        <f>IF(P420="","",'SEB Sheet'!$F$10)</f>
        <v/>
      </c>
      <c r="N420" t="str">
        <f t="shared" si="47"/>
        <v/>
      </c>
      <c r="P420" t="str">
        <f>'PSS Sheet'!AL424</f>
        <v/>
      </c>
      <c r="Q420" t="str">
        <f>IF(P420="","",(VLOOKUP(P420,NSX!$B$4:$E$63,2,FALSE)))</f>
        <v/>
      </c>
      <c r="R420" t="str">
        <f>IF(P420="","",(VLOOKUP(P420,NSX!$B$4:$E$63,3,FALSE)))</f>
        <v/>
      </c>
      <c r="S420" t="str">
        <f>IF(P420="","",(VLOOKUP(P420,NSX!$B$4:$E$63,4,FALSE)))</f>
        <v/>
      </c>
      <c r="T420" t="str">
        <f t="shared" si="48"/>
        <v/>
      </c>
    </row>
    <row r="421" spans="1:20" x14ac:dyDescent="0.25">
      <c r="A421" t="str">
        <f t="shared" si="42"/>
        <v/>
      </c>
      <c r="B421" t="str">
        <f t="shared" si="43"/>
        <v/>
      </c>
      <c r="C421" t="str">
        <f>IF(P421="","",'PSS Sheet'!AK425)</f>
        <v/>
      </c>
      <c r="D421" t="str">
        <f>IF(P421="","",'PSS Sheet'!AI425)</f>
        <v/>
      </c>
      <c r="E421" t="str">
        <f>IF(P421="","",'PSS Sheet'!AJ425)</f>
        <v/>
      </c>
      <c r="H421" t="str">
        <f t="shared" si="44"/>
        <v/>
      </c>
      <c r="I421" t="str">
        <f>IF(P421="","",'SEB Sheet'!F$12)</f>
        <v/>
      </c>
      <c r="J421" t="str">
        <f t="shared" si="45"/>
        <v/>
      </c>
      <c r="K421" s="87" t="str">
        <f>IF(P421="","",'SEB Sheet'!$F$11)</f>
        <v/>
      </c>
      <c r="L421" t="str">
        <f t="shared" si="46"/>
        <v/>
      </c>
      <c r="M421" t="str">
        <f>IF(P421="","",'SEB Sheet'!$F$10)</f>
        <v/>
      </c>
      <c r="N421" t="str">
        <f t="shared" si="47"/>
        <v/>
      </c>
      <c r="P421" t="str">
        <f>'PSS Sheet'!AL425</f>
        <v/>
      </c>
      <c r="Q421" t="str">
        <f>IF(P421="","",(VLOOKUP(P421,NSX!$B$4:$E$63,2,FALSE)))</f>
        <v/>
      </c>
      <c r="R421" t="str">
        <f>IF(P421="","",(VLOOKUP(P421,NSX!$B$4:$E$63,3,FALSE)))</f>
        <v/>
      </c>
      <c r="S421" t="str">
        <f>IF(P421="","",(VLOOKUP(P421,NSX!$B$4:$E$63,4,FALSE)))</f>
        <v/>
      </c>
      <c r="T421" t="str">
        <f t="shared" si="48"/>
        <v/>
      </c>
    </row>
    <row r="422" spans="1:20" x14ac:dyDescent="0.25">
      <c r="A422" t="str">
        <f t="shared" si="42"/>
        <v/>
      </c>
      <c r="B422" t="str">
        <f t="shared" si="43"/>
        <v/>
      </c>
      <c r="C422" t="str">
        <f>IF(P422="","",'PSS Sheet'!AK426)</f>
        <v/>
      </c>
      <c r="D422" t="str">
        <f>IF(P422="","",'PSS Sheet'!AI426)</f>
        <v/>
      </c>
      <c r="E422" t="str">
        <f>IF(P422="","",'PSS Sheet'!AJ426)</f>
        <v/>
      </c>
      <c r="H422" t="str">
        <f t="shared" si="44"/>
        <v/>
      </c>
      <c r="I422" t="str">
        <f>IF(P422="","",'SEB Sheet'!F$12)</f>
        <v/>
      </c>
      <c r="J422" t="str">
        <f t="shared" si="45"/>
        <v/>
      </c>
      <c r="K422" s="87" t="str">
        <f>IF(P422="","",'SEB Sheet'!$F$11)</f>
        <v/>
      </c>
      <c r="L422" t="str">
        <f t="shared" si="46"/>
        <v/>
      </c>
      <c r="M422" t="str">
        <f>IF(P422="","",'SEB Sheet'!$F$10)</f>
        <v/>
      </c>
      <c r="N422" t="str">
        <f t="shared" si="47"/>
        <v/>
      </c>
      <c r="P422" t="str">
        <f>'PSS Sheet'!AL426</f>
        <v/>
      </c>
      <c r="Q422" t="str">
        <f>IF(P422="","",(VLOOKUP(P422,NSX!$B$4:$E$63,2,FALSE)))</f>
        <v/>
      </c>
      <c r="R422" t="str">
        <f>IF(P422="","",(VLOOKUP(P422,NSX!$B$4:$E$63,3,FALSE)))</f>
        <v/>
      </c>
      <c r="S422" t="str">
        <f>IF(P422="","",(VLOOKUP(P422,NSX!$B$4:$E$63,4,FALSE)))</f>
        <v/>
      </c>
      <c r="T422" t="str">
        <f t="shared" si="48"/>
        <v/>
      </c>
    </row>
    <row r="423" spans="1:20" x14ac:dyDescent="0.25">
      <c r="A423" t="str">
        <f t="shared" si="42"/>
        <v/>
      </c>
      <c r="B423" t="str">
        <f t="shared" si="43"/>
        <v/>
      </c>
      <c r="C423" t="str">
        <f>IF(P423="","",'PSS Sheet'!AK427)</f>
        <v/>
      </c>
      <c r="D423" t="str">
        <f>IF(P423="","",'PSS Sheet'!AI427)</f>
        <v/>
      </c>
      <c r="E423" t="str">
        <f>IF(P423="","",'PSS Sheet'!AJ427)</f>
        <v/>
      </c>
      <c r="H423" t="str">
        <f t="shared" si="44"/>
        <v/>
      </c>
      <c r="I423" t="str">
        <f>IF(P423="","",'SEB Sheet'!F$12)</f>
        <v/>
      </c>
      <c r="J423" t="str">
        <f t="shared" si="45"/>
        <v/>
      </c>
      <c r="K423" s="87" t="str">
        <f>IF(P423="","",'SEB Sheet'!$F$11)</f>
        <v/>
      </c>
      <c r="L423" t="str">
        <f t="shared" si="46"/>
        <v/>
      </c>
      <c r="M423" t="str">
        <f>IF(P423="","",'SEB Sheet'!$F$10)</f>
        <v/>
      </c>
      <c r="N423" t="str">
        <f t="shared" si="47"/>
        <v/>
      </c>
      <c r="P423" t="str">
        <f>'PSS Sheet'!AL427</f>
        <v/>
      </c>
      <c r="Q423" t="str">
        <f>IF(P423="","",(VLOOKUP(P423,NSX!$B$4:$E$63,2,FALSE)))</f>
        <v/>
      </c>
      <c r="R423" t="str">
        <f>IF(P423="","",(VLOOKUP(P423,NSX!$B$4:$E$63,3,FALSE)))</f>
        <v/>
      </c>
      <c r="S423" t="str">
        <f>IF(P423="","",(VLOOKUP(P423,NSX!$B$4:$E$63,4,FALSE)))</f>
        <v/>
      </c>
      <c r="T423" t="str">
        <f t="shared" si="48"/>
        <v/>
      </c>
    </row>
    <row r="424" spans="1:20" x14ac:dyDescent="0.25">
      <c r="A424" t="str">
        <f t="shared" si="42"/>
        <v/>
      </c>
      <c r="B424" t="str">
        <f t="shared" si="43"/>
        <v/>
      </c>
      <c r="C424" t="str">
        <f>IF(P424="","",'PSS Sheet'!AK428)</f>
        <v/>
      </c>
      <c r="D424" t="str">
        <f>IF(P424="","",'PSS Sheet'!AI428)</f>
        <v/>
      </c>
      <c r="E424" t="str">
        <f>IF(P424="","",'PSS Sheet'!AJ428)</f>
        <v/>
      </c>
      <c r="H424" t="str">
        <f t="shared" si="44"/>
        <v/>
      </c>
      <c r="I424" t="str">
        <f>IF(P424="","",'SEB Sheet'!F$12)</f>
        <v/>
      </c>
      <c r="J424" t="str">
        <f t="shared" si="45"/>
        <v/>
      </c>
      <c r="K424" s="87" t="str">
        <f>IF(P424="","",'SEB Sheet'!$F$11)</f>
        <v/>
      </c>
      <c r="L424" t="str">
        <f t="shared" si="46"/>
        <v/>
      </c>
      <c r="M424" t="str">
        <f>IF(P424="","",'SEB Sheet'!$F$10)</f>
        <v/>
      </c>
      <c r="N424" t="str">
        <f t="shared" si="47"/>
        <v/>
      </c>
      <c r="P424" t="str">
        <f>'PSS Sheet'!AL428</f>
        <v/>
      </c>
      <c r="Q424" t="str">
        <f>IF(P424="","",(VLOOKUP(P424,NSX!$B$4:$E$63,2,FALSE)))</f>
        <v/>
      </c>
      <c r="R424" t="str">
        <f>IF(P424="","",(VLOOKUP(P424,NSX!$B$4:$E$63,3,FALSE)))</f>
        <v/>
      </c>
      <c r="S424" t="str">
        <f>IF(P424="","",(VLOOKUP(P424,NSX!$B$4:$E$63,4,FALSE)))</f>
        <v/>
      </c>
      <c r="T424" t="str">
        <f t="shared" si="48"/>
        <v/>
      </c>
    </row>
    <row r="425" spans="1:20" x14ac:dyDescent="0.25">
      <c r="A425" t="str">
        <f t="shared" si="42"/>
        <v/>
      </c>
      <c r="B425" t="str">
        <f t="shared" si="43"/>
        <v/>
      </c>
      <c r="C425" t="str">
        <f>IF(P425="","",'PSS Sheet'!AK429)</f>
        <v/>
      </c>
      <c r="D425" t="str">
        <f>IF(P425="","",'PSS Sheet'!AI429)</f>
        <v/>
      </c>
      <c r="E425" t="str">
        <f>IF(P425="","",'PSS Sheet'!AJ429)</f>
        <v/>
      </c>
      <c r="H425" t="str">
        <f t="shared" si="44"/>
        <v/>
      </c>
      <c r="I425" t="str">
        <f>IF(P425="","",'SEB Sheet'!F$12)</f>
        <v/>
      </c>
      <c r="J425" t="str">
        <f t="shared" si="45"/>
        <v/>
      </c>
      <c r="K425" s="87" t="str">
        <f>IF(P425="","",'SEB Sheet'!$F$11)</f>
        <v/>
      </c>
      <c r="L425" t="str">
        <f t="shared" si="46"/>
        <v/>
      </c>
      <c r="M425" t="str">
        <f>IF(P425="","",'SEB Sheet'!$F$10)</f>
        <v/>
      </c>
      <c r="N425" t="str">
        <f t="shared" si="47"/>
        <v/>
      </c>
      <c r="P425" t="str">
        <f>'PSS Sheet'!AL429</f>
        <v/>
      </c>
      <c r="Q425" t="str">
        <f>IF(P425="","",(VLOOKUP(P425,NSX!$B$4:$E$63,2,FALSE)))</f>
        <v/>
      </c>
      <c r="R425" t="str">
        <f>IF(P425="","",(VLOOKUP(P425,NSX!$B$4:$E$63,3,FALSE)))</f>
        <v/>
      </c>
      <c r="S425" t="str">
        <f>IF(P425="","",(VLOOKUP(P425,NSX!$B$4:$E$63,4,FALSE)))</f>
        <v/>
      </c>
      <c r="T425" t="str">
        <f t="shared" si="48"/>
        <v/>
      </c>
    </row>
    <row r="426" spans="1:20" x14ac:dyDescent="0.25">
      <c r="A426" t="str">
        <f t="shared" si="42"/>
        <v/>
      </c>
      <c r="B426" t="str">
        <f t="shared" si="43"/>
        <v/>
      </c>
      <c r="C426" t="str">
        <f>IF(P426="","",'PSS Sheet'!AK430)</f>
        <v/>
      </c>
      <c r="D426" t="str">
        <f>IF(P426="","",'PSS Sheet'!AI430)</f>
        <v/>
      </c>
      <c r="E426" t="str">
        <f>IF(P426="","",'PSS Sheet'!AJ430)</f>
        <v/>
      </c>
      <c r="H426" t="str">
        <f t="shared" si="44"/>
        <v/>
      </c>
      <c r="I426" t="str">
        <f>IF(P426="","",'SEB Sheet'!F$12)</f>
        <v/>
      </c>
      <c r="J426" t="str">
        <f t="shared" si="45"/>
        <v/>
      </c>
      <c r="K426" s="87" t="str">
        <f>IF(P426="","",'SEB Sheet'!$F$11)</f>
        <v/>
      </c>
      <c r="L426" t="str">
        <f t="shared" si="46"/>
        <v/>
      </c>
      <c r="M426" t="str">
        <f>IF(P426="","",'SEB Sheet'!$F$10)</f>
        <v/>
      </c>
      <c r="N426" t="str">
        <f t="shared" si="47"/>
        <v/>
      </c>
      <c r="P426" t="str">
        <f>'PSS Sheet'!AL430</f>
        <v/>
      </c>
      <c r="Q426" t="str">
        <f>IF(P426="","",(VLOOKUP(P426,NSX!$B$4:$E$63,2,FALSE)))</f>
        <v/>
      </c>
      <c r="R426" t="str">
        <f>IF(P426="","",(VLOOKUP(P426,NSX!$B$4:$E$63,3,FALSE)))</f>
        <v/>
      </c>
      <c r="S426" t="str">
        <f>IF(P426="","",(VLOOKUP(P426,NSX!$B$4:$E$63,4,FALSE)))</f>
        <v/>
      </c>
      <c r="T426" t="str">
        <f t="shared" si="48"/>
        <v/>
      </c>
    </row>
    <row r="427" spans="1:20" x14ac:dyDescent="0.25">
      <c r="A427" t="str">
        <f t="shared" si="42"/>
        <v/>
      </c>
      <c r="B427" t="str">
        <f t="shared" si="43"/>
        <v/>
      </c>
      <c r="C427" t="str">
        <f>IF(P427="","",'PSS Sheet'!AK431)</f>
        <v/>
      </c>
      <c r="D427" t="str">
        <f>IF(P427="","",'PSS Sheet'!AI431)</f>
        <v/>
      </c>
      <c r="E427" t="str">
        <f>IF(P427="","",'PSS Sheet'!AJ431)</f>
        <v/>
      </c>
      <c r="H427" t="str">
        <f t="shared" si="44"/>
        <v/>
      </c>
      <c r="I427" t="str">
        <f>IF(P427="","",'SEB Sheet'!F$12)</f>
        <v/>
      </c>
      <c r="J427" t="str">
        <f t="shared" si="45"/>
        <v/>
      </c>
      <c r="K427" s="87" t="str">
        <f>IF(P427="","",'SEB Sheet'!$F$11)</f>
        <v/>
      </c>
      <c r="L427" t="str">
        <f t="shared" si="46"/>
        <v/>
      </c>
      <c r="M427" t="str">
        <f>IF(P427="","",'SEB Sheet'!$F$10)</f>
        <v/>
      </c>
      <c r="N427" t="str">
        <f t="shared" si="47"/>
        <v/>
      </c>
      <c r="P427" t="str">
        <f>'PSS Sheet'!AL431</f>
        <v/>
      </c>
      <c r="Q427" t="str">
        <f>IF(P427="","",(VLOOKUP(P427,NSX!$B$4:$E$63,2,FALSE)))</f>
        <v/>
      </c>
      <c r="R427" t="str">
        <f>IF(P427="","",(VLOOKUP(P427,NSX!$B$4:$E$63,3,FALSE)))</f>
        <v/>
      </c>
      <c r="S427" t="str">
        <f>IF(P427="","",(VLOOKUP(P427,NSX!$B$4:$E$63,4,FALSE)))</f>
        <v/>
      </c>
      <c r="T427" t="str">
        <f t="shared" si="48"/>
        <v/>
      </c>
    </row>
    <row r="428" spans="1:20" x14ac:dyDescent="0.25">
      <c r="A428" t="str">
        <f t="shared" si="42"/>
        <v/>
      </c>
      <c r="B428" t="str">
        <f t="shared" si="43"/>
        <v/>
      </c>
      <c r="C428" t="str">
        <f>IF(P428="","",'PSS Sheet'!AK432)</f>
        <v/>
      </c>
      <c r="D428" t="str">
        <f>IF(P428="","",'PSS Sheet'!AI432)</f>
        <v/>
      </c>
      <c r="E428" t="str">
        <f>IF(P428="","",'PSS Sheet'!AJ432)</f>
        <v/>
      </c>
      <c r="H428" t="str">
        <f t="shared" si="44"/>
        <v/>
      </c>
      <c r="I428" t="str">
        <f>IF(P428="","",'SEB Sheet'!F$12)</f>
        <v/>
      </c>
      <c r="J428" t="str">
        <f t="shared" si="45"/>
        <v/>
      </c>
      <c r="K428" s="87" t="str">
        <f>IF(P428="","",'SEB Sheet'!$F$11)</f>
        <v/>
      </c>
      <c r="L428" t="str">
        <f t="shared" si="46"/>
        <v/>
      </c>
      <c r="M428" t="str">
        <f>IF(P428="","",'SEB Sheet'!$F$10)</f>
        <v/>
      </c>
      <c r="N428" t="str">
        <f t="shared" si="47"/>
        <v/>
      </c>
      <c r="P428" t="str">
        <f>'PSS Sheet'!AL432</f>
        <v/>
      </c>
      <c r="Q428" t="str">
        <f>IF(P428="","",(VLOOKUP(P428,NSX!$B$4:$E$63,2,FALSE)))</f>
        <v/>
      </c>
      <c r="R428" t="str">
        <f>IF(P428="","",(VLOOKUP(P428,NSX!$B$4:$E$63,3,FALSE)))</f>
        <v/>
      </c>
      <c r="S428" t="str">
        <f>IF(P428="","",(VLOOKUP(P428,NSX!$B$4:$E$63,4,FALSE)))</f>
        <v/>
      </c>
      <c r="T428" t="str">
        <f t="shared" si="48"/>
        <v/>
      </c>
    </row>
    <row r="429" spans="1:20" x14ac:dyDescent="0.25">
      <c r="A429" t="str">
        <f t="shared" si="42"/>
        <v/>
      </c>
      <c r="B429" t="str">
        <f t="shared" si="43"/>
        <v/>
      </c>
      <c r="C429" t="str">
        <f>IF(P429="","",'PSS Sheet'!AK433)</f>
        <v/>
      </c>
      <c r="D429" t="str">
        <f>IF(P429="","",'PSS Sheet'!AI433)</f>
        <v/>
      </c>
      <c r="E429" t="str">
        <f>IF(P429="","",'PSS Sheet'!AJ433)</f>
        <v/>
      </c>
      <c r="H429" t="str">
        <f t="shared" si="44"/>
        <v/>
      </c>
      <c r="I429" t="str">
        <f>IF(P429="","",'SEB Sheet'!F$12)</f>
        <v/>
      </c>
      <c r="J429" t="str">
        <f t="shared" si="45"/>
        <v/>
      </c>
      <c r="K429" s="87" t="str">
        <f>IF(P429="","",'SEB Sheet'!$F$11)</f>
        <v/>
      </c>
      <c r="L429" t="str">
        <f t="shared" si="46"/>
        <v/>
      </c>
      <c r="M429" t="str">
        <f>IF(P429="","",'SEB Sheet'!$F$10)</f>
        <v/>
      </c>
      <c r="N429" t="str">
        <f t="shared" si="47"/>
        <v/>
      </c>
      <c r="P429" t="str">
        <f>'PSS Sheet'!AL433</f>
        <v/>
      </c>
      <c r="Q429" t="str">
        <f>IF(P429="","",(VLOOKUP(P429,NSX!$B$4:$E$63,2,FALSE)))</f>
        <v/>
      </c>
      <c r="R429" t="str">
        <f>IF(P429="","",(VLOOKUP(P429,NSX!$B$4:$E$63,3,FALSE)))</f>
        <v/>
      </c>
      <c r="S429" t="str">
        <f>IF(P429="","",(VLOOKUP(P429,NSX!$B$4:$E$63,4,FALSE)))</f>
        <v/>
      </c>
      <c r="T429" t="str">
        <f t="shared" si="48"/>
        <v/>
      </c>
    </row>
    <row r="430" spans="1:20" x14ac:dyDescent="0.25">
      <c r="A430" t="str">
        <f t="shared" si="42"/>
        <v/>
      </c>
      <c r="B430" t="str">
        <f t="shared" si="43"/>
        <v/>
      </c>
      <c r="C430" t="str">
        <f>IF(P430="","",'PSS Sheet'!AK434)</f>
        <v/>
      </c>
      <c r="D430" t="str">
        <f>IF(P430="","",'PSS Sheet'!AI434)</f>
        <v/>
      </c>
      <c r="E430" t="str">
        <f>IF(P430="","",'PSS Sheet'!AJ434)</f>
        <v/>
      </c>
      <c r="H430" t="str">
        <f t="shared" si="44"/>
        <v/>
      </c>
      <c r="I430" t="str">
        <f>IF(P430="","",'SEB Sheet'!F$12)</f>
        <v/>
      </c>
      <c r="J430" t="str">
        <f t="shared" si="45"/>
        <v/>
      </c>
      <c r="K430" s="87" t="str">
        <f>IF(P430="","",'SEB Sheet'!$F$11)</f>
        <v/>
      </c>
      <c r="L430" t="str">
        <f t="shared" si="46"/>
        <v/>
      </c>
      <c r="M430" t="str">
        <f>IF(P430="","",'SEB Sheet'!$F$10)</f>
        <v/>
      </c>
      <c r="N430" t="str">
        <f t="shared" si="47"/>
        <v/>
      </c>
      <c r="P430" t="str">
        <f>'PSS Sheet'!AL434</f>
        <v/>
      </c>
      <c r="Q430" t="str">
        <f>IF(P430="","",(VLOOKUP(P430,NSX!$B$4:$E$63,2,FALSE)))</f>
        <v/>
      </c>
      <c r="R430" t="str">
        <f>IF(P430="","",(VLOOKUP(P430,NSX!$B$4:$E$63,3,FALSE)))</f>
        <v/>
      </c>
      <c r="S430" t="str">
        <f>IF(P430="","",(VLOOKUP(P430,NSX!$B$4:$E$63,4,FALSE)))</f>
        <v/>
      </c>
      <c r="T430" t="str">
        <f t="shared" si="48"/>
        <v/>
      </c>
    </row>
    <row r="431" spans="1:20" x14ac:dyDescent="0.25">
      <c r="A431" t="str">
        <f t="shared" si="42"/>
        <v/>
      </c>
      <c r="B431" t="str">
        <f t="shared" si="43"/>
        <v/>
      </c>
      <c r="C431" t="str">
        <f>IF(P431="","",'PSS Sheet'!AK435)</f>
        <v/>
      </c>
      <c r="D431" t="str">
        <f>IF(P431="","",'PSS Sheet'!AI435)</f>
        <v/>
      </c>
      <c r="E431" t="str">
        <f>IF(P431="","",'PSS Sheet'!AJ435)</f>
        <v/>
      </c>
      <c r="H431" t="str">
        <f t="shared" si="44"/>
        <v/>
      </c>
      <c r="I431" t="str">
        <f>IF(P431="","",'SEB Sheet'!F$12)</f>
        <v/>
      </c>
      <c r="J431" t="str">
        <f t="shared" si="45"/>
        <v/>
      </c>
      <c r="K431" s="87" t="str">
        <f>IF(P431="","",'SEB Sheet'!$F$11)</f>
        <v/>
      </c>
      <c r="L431" t="str">
        <f t="shared" si="46"/>
        <v/>
      </c>
      <c r="M431" t="str">
        <f>IF(P431="","",'SEB Sheet'!$F$10)</f>
        <v/>
      </c>
      <c r="N431" t="str">
        <f t="shared" si="47"/>
        <v/>
      </c>
      <c r="P431" t="str">
        <f>'PSS Sheet'!AL435</f>
        <v/>
      </c>
      <c r="Q431" t="str">
        <f>IF(P431="","",(VLOOKUP(P431,NSX!$B$4:$E$63,2,FALSE)))</f>
        <v/>
      </c>
      <c r="R431" t="str">
        <f>IF(P431="","",(VLOOKUP(P431,NSX!$B$4:$E$63,3,FALSE)))</f>
        <v/>
      </c>
      <c r="S431" t="str">
        <f>IF(P431="","",(VLOOKUP(P431,NSX!$B$4:$E$63,4,FALSE)))</f>
        <v/>
      </c>
      <c r="T431" t="str">
        <f t="shared" si="48"/>
        <v/>
      </c>
    </row>
    <row r="432" spans="1:20" x14ac:dyDescent="0.25">
      <c r="A432" t="str">
        <f t="shared" si="42"/>
        <v/>
      </c>
      <c r="B432" t="str">
        <f t="shared" si="43"/>
        <v/>
      </c>
      <c r="C432" t="str">
        <f>IF(P432="","",'PSS Sheet'!AK436)</f>
        <v/>
      </c>
      <c r="D432" t="str">
        <f>IF(P432="","",'PSS Sheet'!AI436)</f>
        <v/>
      </c>
      <c r="E432" t="str">
        <f>IF(P432="","",'PSS Sheet'!AJ436)</f>
        <v/>
      </c>
      <c r="H432" t="str">
        <f t="shared" si="44"/>
        <v/>
      </c>
      <c r="I432" t="str">
        <f>IF(P432="","",'SEB Sheet'!F$12)</f>
        <v/>
      </c>
      <c r="J432" t="str">
        <f t="shared" si="45"/>
        <v/>
      </c>
      <c r="K432" s="87" t="str">
        <f>IF(P432="","",'SEB Sheet'!$F$11)</f>
        <v/>
      </c>
      <c r="L432" t="str">
        <f t="shared" si="46"/>
        <v/>
      </c>
      <c r="M432" t="str">
        <f>IF(P432="","",'SEB Sheet'!$F$10)</f>
        <v/>
      </c>
      <c r="N432" t="str">
        <f t="shared" si="47"/>
        <v/>
      </c>
      <c r="P432" t="str">
        <f>'PSS Sheet'!AL436</f>
        <v/>
      </c>
      <c r="Q432" t="str">
        <f>IF(P432="","",(VLOOKUP(P432,NSX!$B$4:$E$63,2,FALSE)))</f>
        <v/>
      </c>
      <c r="R432" t="str">
        <f>IF(P432="","",(VLOOKUP(P432,NSX!$B$4:$E$63,3,FALSE)))</f>
        <v/>
      </c>
      <c r="S432" t="str">
        <f>IF(P432="","",(VLOOKUP(P432,NSX!$B$4:$E$63,4,FALSE)))</f>
        <v/>
      </c>
      <c r="T432" t="str">
        <f t="shared" si="48"/>
        <v/>
      </c>
    </row>
    <row r="433" spans="1:20" x14ac:dyDescent="0.25">
      <c r="A433" t="str">
        <f t="shared" si="42"/>
        <v/>
      </c>
      <c r="B433" t="str">
        <f t="shared" si="43"/>
        <v/>
      </c>
      <c r="C433" t="str">
        <f>IF(P433="","",'PSS Sheet'!AK437)</f>
        <v/>
      </c>
      <c r="D433" t="str">
        <f>IF(P433="","",'PSS Sheet'!AI437)</f>
        <v/>
      </c>
      <c r="E433" t="str">
        <f>IF(P433="","",'PSS Sheet'!AJ437)</f>
        <v/>
      </c>
      <c r="H433" t="str">
        <f t="shared" si="44"/>
        <v/>
      </c>
      <c r="I433" t="str">
        <f>IF(P433="","",'SEB Sheet'!F$12)</f>
        <v/>
      </c>
      <c r="J433" t="str">
        <f t="shared" si="45"/>
        <v/>
      </c>
      <c r="K433" s="87" t="str">
        <f>IF(P433="","",'SEB Sheet'!$F$11)</f>
        <v/>
      </c>
      <c r="L433" t="str">
        <f t="shared" si="46"/>
        <v/>
      </c>
      <c r="M433" t="str">
        <f>IF(P433="","",'SEB Sheet'!$F$10)</f>
        <v/>
      </c>
      <c r="N433" t="str">
        <f t="shared" si="47"/>
        <v/>
      </c>
      <c r="P433" t="str">
        <f>'PSS Sheet'!AL437</f>
        <v/>
      </c>
      <c r="Q433" t="str">
        <f>IF(P433="","",(VLOOKUP(P433,NSX!$B$4:$E$63,2,FALSE)))</f>
        <v/>
      </c>
      <c r="R433" t="str">
        <f>IF(P433="","",(VLOOKUP(P433,NSX!$B$4:$E$63,3,FALSE)))</f>
        <v/>
      </c>
      <c r="S433" t="str">
        <f>IF(P433="","",(VLOOKUP(P433,NSX!$B$4:$E$63,4,FALSE)))</f>
        <v/>
      </c>
      <c r="T433" t="str">
        <f t="shared" si="48"/>
        <v/>
      </c>
    </row>
    <row r="434" spans="1:20" x14ac:dyDescent="0.25">
      <c r="A434" t="str">
        <f t="shared" si="42"/>
        <v/>
      </c>
      <c r="B434" t="str">
        <f t="shared" si="43"/>
        <v/>
      </c>
      <c r="C434" t="str">
        <f>IF(P434="","",'PSS Sheet'!AK438)</f>
        <v/>
      </c>
      <c r="D434" t="str">
        <f>IF(P434="","",'PSS Sheet'!AI438)</f>
        <v/>
      </c>
      <c r="E434" t="str">
        <f>IF(P434="","",'PSS Sheet'!AJ438)</f>
        <v/>
      </c>
      <c r="H434" t="str">
        <f t="shared" si="44"/>
        <v/>
      </c>
      <c r="I434" t="str">
        <f>IF(P434="","",'SEB Sheet'!F$12)</f>
        <v/>
      </c>
      <c r="J434" t="str">
        <f t="shared" si="45"/>
        <v/>
      </c>
      <c r="K434" s="87" t="str">
        <f>IF(P434="","",'SEB Sheet'!$F$11)</f>
        <v/>
      </c>
      <c r="L434" t="str">
        <f t="shared" si="46"/>
        <v/>
      </c>
      <c r="M434" t="str">
        <f>IF(P434="","",'SEB Sheet'!$F$10)</f>
        <v/>
      </c>
      <c r="N434" t="str">
        <f t="shared" si="47"/>
        <v/>
      </c>
      <c r="P434" t="str">
        <f>'PSS Sheet'!AL438</f>
        <v/>
      </c>
      <c r="Q434" t="str">
        <f>IF(P434="","",(VLOOKUP(P434,NSX!$B$4:$E$63,2,FALSE)))</f>
        <v/>
      </c>
      <c r="R434" t="str">
        <f>IF(P434="","",(VLOOKUP(P434,NSX!$B$4:$E$63,3,FALSE)))</f>
        <v/>
      </c>
      <c r="S434" t="str">
        <f>IF(P434="","",(VLOOKUP(P434,NSX!$B$4:$E$63,4,FALSE)))</f>
        <v/>
      </c>
      <c r="T434" t="str">
        <f t="shared" si="48"/>
        <v/>
      </c>
    </row>
    <row r="435" spans="1:20" x14ac:dyDescent="0.25">
      <c r="A435" t="str">
        <f t="shared" si="42"/>
        <v/>
      </c>
      <c r="B435" t="str">
        <f t="shared" si="43"/>
        <v/>
      </c>
      <c r="C435" t="str">
        <f>IF(P435="","",'PSS Sheet'!AK439)</f>
        <v/>
      </c>
      <c r="D435" t="str">
        <f>IF(P435="","",'PSS Sheet'!AI439)</f>
        <v/>
      </c>
      <c r="E435" t="str">
        <f>IF(P435="","",'PSS Sheet'!AJ439)</f>
        <v/>
      </c>
      <c r="H435" t="str">
        <f t="shared" si="44"/>
        <v/>
      </c>
      <c r="I435" t="str">
        <f>IF(P435="","",'SEB Sheet'!F$12)</f>
        <v/>
      </c>
      <c r="J435" t="str">
        <f t="shared" si="45"/>
        <v/>
      </c>
      <c r="K435" s="87" t="str">
        <f>IF(P435="","",'SEB Sheet'!$F$11)</f>
        <v/>
      </c>
      <c r="L435" t="str">
        <f t="shared" si="46"/>
        <v/>
      </c>
      <c r="M435" t="str">
        <f>IF(P435="","",'SEB Sheet'!$F$10)</f>
        <v/>
      </c>
      <c r="N435" t="str">
        <f t="shared" si="47"/>
        <v/>
      </c>
      <c r="P435" t="str">
        <f>'PSS Sheet'!AL439</f>
        <v/>
      </c>
      <c r="Q435" t="str">
        <f>IF(P435="","",(VLOOKUP(P435,NSX!$B$4:$E$63,2,FALSE)))</f>
        <v/>
      </c>
      <c r="R435" t="str">
        <f>IF(P435="","",(VLOOKUP(P435,NSX!$B$4:$E$63,3,FALSE)))</f>
        <v/>
      </c>
      <c r="S435" t="str">
        <f>IF(P435="","",(VLOOKUP(P435,NSX!$B$4:$E$63,4,FALSE)))</f>
        <v/>
      </c>
      <c r="T435" t="str">
        <f t="shared" si="48"/>
        <v/>
      </c>
    </row>
    <row r="436" spans="1:20" x14ac:dyDescent="0.25">
      <c r="A436" t="str">
        <f t="shared" si="42"/>
        <v/>
      </c>
      <c r="B436" t="str">
        <f t="shared" si="43"/>
        <v/>
      </c>
      <c r="C436" t="str">
        <f>IF(P436="","",'PSS Sheet'!AK440)</f>
        <v/>
      </c>
      <c r="D436" t="str">
        <f>IF(P436="","",'PSS Sheet'!AI440)</f>
        <v/>
      </c>
      <c r="E436" t="str">
        <f>IF(P436="","",'PSS Sheet'!AJ440)</f>
        <v/>
      </c>
      <c r="H436" t="str">
        <f t="shared" si="44"/>
        <v/>
      </c>
      <c r="I436" t="str">
        <f>IF(P436="","",'SEB Sheet'!F$12)</f>
        <v/>
      </c>
      <c r="J436" t="str">
        <f t="shared" si="45"/>
        <v/>
      </c>
      <c r="K436" s="87" t="str">
        <f>IF(P436="","",'SEB Sheet'!$F$11)</f>
        <v/>
      </c>
      <c r="L436" t="str">
        <f t="shared" si="46"/>
        <v/>
      </c>
      <c r="M436" t="str">
        <f>IF(P436="","",'SEB Sheet'!$F$10)</f>
        <v/>
      </c>
      <c r="N436" t="str">
        <f t="shared" si="47"/>
        <v/>
      </c>
      <c r="P436" t="str">
        <f>'PSS Sheet'!AL440</f>
        <v/>
      </c>
      <c r="Q436" t="str">
        <f>IF(P436="","",(VLOOKUP(P436,NSX!$B$4:$E$63,2,FALSE)))</f>
        <v/>
      </c>
      <c r="R436" t="str">
        <f>IF(P436="","",(VLOOKUP(P436,NSX!$B$4:$E$63,3,FALSE)))</f>
        <v/>
      </c>
      <c r="S436" t="str">
        <f>IF(P436="","",(VLOOKUP(P436,NSX!$B$4:$E$63,4,FALSE)))</f>
        <v/>
      </c>
      <c r="T436" t="str">
        <f t="shared" si="48"/>
        <v/>
      </c>
    </row>
    <row r="437" spans="1:20" x14ac:dyDescent="0.25">
      <c r="A437" t="str">
        <f t="shared" si="42"/>
        <v/>
      </c>
      <c r="B437" t="str">
        <f t="shared" si="43"/>
        <v/>
      </c>
      <c r="C437" t="str">
        <f>IF(P437="","",'PSS Sheet'!AK441)</f>
        <v/>
      </c>
      <c r="D437" t="str">
        <f>IF(P437="","",'PSS Sheet'!AI441)</f>
        <v/>
      </c>
      <c r="E437" t="str">
        <f>IF(P437="","",'PSS Sheet'!AJ441)</f>
        <v/>
      </c>
      <c r="H437" t="str">
        <f t="shared" si="44"/>
        <v/>
      </c>
      <c r="I437" t="str">
        <f>IF(P437="","",'SEB Sheet'!F$12)</f>
        <v/>
      </c>
      <c r="J437" t="str">
        <f t="shared" si="45"/>
        <v/>
      </c>
      <c r="K437" s="87" t="str">
        <f>IF(P437="","",'SEB Sheet'!$F$11)</f>
        <v/>
      </c>
      <c r="L437" t="str">
        <f t="shared" si="46"/>
        <v/>
      </c>
      <c r="M437" t="str">
        <f>IF(P437="","",'SEB Sheet'!$F$10)</f>
        <v/>
      </c>
      <c r="N437" t="str">
        <f t="shared" si="47"/>
        <v/>
      </c>
      <c r="P437" t="str">
        <f>'PSS Sheet'!AL441</f>
        <v/>
      </c>
      <c r="Q437" t="str">
        <f>IF(P437="","",(VLOOKUP(P437,NSX!$B$4:$E$63,2,FALSE)))</f>
        <v/>
      </c>
      <c r="R437" t="str">
        <f>IF(P437="","",(VLOOKUP(P437,NSX!$B$4:$E$63,3,FALSE)))</f>
        <v/>
      </c>
      <c r="S437" t="str">
        <f>IF(P437="","",(VLOOKUP(P437,NSX!$B$4:$E$63,4,FALSE)))</f>
        <v/>
      </c>
      <c r="T437" t="str">
        <f t="shared" si="48"/>
        <v/>
      </c>
    </row>
    <row r="438" spans="1:20" x14ac:dyDescent="0.25">
      <c r="A438" t="str">
        <f t="shared" si="42"/>
        <v/>
      </c>
      <c r="B438" t="str">
        <f t="shared" si="43"/>
        <v/>
      </c>
      <c r="C438" t="str">
        <f>IF(P438="","",'PSS Sheet'!AK442)</f>
        <v/>
      </c>
      <c r="D438" t="str">
        <f>IF(P438="","",'PSS Sheet'!AI442)</f>
        <v/>
      </c>
      <c r="E438" t="str">
        <f>IF(P438="","",'PSS Sheet'!AJ442)</f>
        <v/>
      </c>
      <c r="H438" t="str">
        <f t="shared" si="44"/>
        <v/>
      </c>
      <c r="I438" t="str">
        <f>IF(P438="","",'SEB Sheet'!F$12)</f>
        <v/>
      </c>
      <c r="J438" t="str">
        <f t="shared" si="45"/>
        <v/>
      </c>
      <c r="K438" s="87" t="str">
        <f>IF(P438="","",'SEB Sheet'!$F$11)</f>
        <v/>
      </c>
      <c r="L438" t="str">
        <f t="shared" si="46"/>
        <v/>
      </c>
      <c r="M438" t="str">
        <f>IF(P438="","",'SEB Sheet'!$F$10)</f>
        <v/>
      </c>
      <c r="N438" t="str">
        <f t="shared" si="47"/>
        <v/>
      </c>
      <c r="P438" t="str">
        <f>'PSS Sheet'!AL442</f>
        <v/>
      </c>
      <c r="Q438" t="str">
        <f>IF(P438="","",(VLOOKUP(P438,NSX!$B$4:$E$63,2,FALSE)))</f>
        <v/>
      </c>
      <c r="R438" t="str">
        <f>IF(P438="","",(VLOOKUP(P438,NSX!$B$4:$E$63,3,FALSE)))</f>
        <v/>
      </c>
      <c r="S438" t="str">
        <f>IF(P438="","",(VLOOKUP(P438,NSX!$B$4:$E$63,4,FALSE)))</f>
        <v/>
      </c>
      <c r="T438" t="str">
        <f t="shared" si="48"/>
        <v/>
      </c>
    </row>
    <row r="439" spans="1:20" x14ac:dyDescent="0.25">
      <c r="A439" t="str">
        <f t="shared" si="42"/>
        <v/>
      </c>
      <c r="B439" t="str">
        <f t="shared" si="43"/>
        <v/>
      </c>
      <c r="C439" t="str">
        <f>IF(P439="","",'PSS Sheet'!AK443)</f>
        <v/>
      </c>
      <c r="D439" t="str">
        <f>IF(P439="","",'PSS Sheet'!AI443)</f>
        <v/>
      </c>
      <c r="E439" t="str">
        <f>IF(P439="","",'PSS Sheet'!AJ443)</f>
        <v/>
      </c>
      <c r="H439" t="str">
        <f t="shared" si="44"/>
        <v/>
      </c>
      <c r="I439" t="str">
        <f>IF(P439="","",'SEB Sheet'!F$12)</f>
        <v/>
      </c>
      <c r="J439" t="str">
        <f t="shared" si="45"/>
        <v/>
      </c>
      <c r="K439" s="87" t="str">
        <f>IF(P439="","",'SEB Sheet'!$F$11)</f>
        <v/>
      </c>
      <c r="L439" t="str">
        <f t="shared" si="46"/>
        <v/>
      </c>
      <c r="M439" t="str">
        <f>IF(P439="","",'SEB Sheet'!$F$10)</f>
        <v/>
      </c>
      <c r="N439" t="str">
        <f t="shared" si="47"/>
        <v/>
      </c>
      <c r="P439" t="str">
        <f>'PSS Sheet'!AL443</f>
        <v/>
      </c>
      <c r="Q439" t="str">
        <f>IF(P439="","",(VLOOKUP(P439,NSX!$B$4:$E$63,2,FALSE)))</f>
        <v/>
      </c>
      <c r="R439" t="str">
        <f>IF(P439="","",(VLOOKUP(P439,NSX!$B$4:$E$63,3,FALSE)))</f>
        <v/>
      </c>
      <c r="S439" t="str">
        <f>IF(P439="","",(VLOOKUP(P439,NSX!$B$4:$E$63,4,FALSE)))</f>
        <v/>
      </c>
      <c r="T439" t="str">
        <f t="shared" si="48"/>
        <v/>
      </c>
    </row>
    <row r="440" spans="1:20" x14ac:dyDescent="0.25">
      <c r="A440" t="str">
        <f t="shared" si="42"/>
        <v/>
      </c>
      <c r="B440" t="str">
        <f t="shared" si="43"/>
        <v/>
      </c>
      <c r="C440" t="str">
        <f>IF(P440="","",'PSS Sheet'!AK444)</f>
        <v/>
      </c>
      <c r="D440" t="str">
        <f>IF(P440="","",'PSS Sheet'!AI444)</f>
        <v/>
      </c>
      <c r="E440" t="str">
        <f>IF(P440="","",'PSS Sheet'!AJ444)</f>
        <v/>
      </c>
      <c r="H440" t="str">
        <f t="shared" si="44"/>
        <v/>
      </c>
      <c r="I440" t="str">
        <f>IF(P440="","",'SEB Sheet'!F$12)</f>
        <v/>
      </c>
      <c r="J440" t="str">
        <f t="shared" si="45"/>
        <v/>
      </c>
      <c r="K440" s="87" t="str">
        <f>IF(P440="","",'SEB Sheet'!$F$11)</f>
        <v/>
      </c>
      <c r="L440" t="str">
        <f t="shared" si="46"/>
        <v/>
      </c>
      <c r="M440" t="str">
        <f>IF(P440="","",'SEB Sheet'!$F$10)</f>
        <v/>
      </c>
      <c r="N440" t="str">
        <f t="shared" si="47"/>
        <v/>
      </c>
      <c r="P440" t="str">
        <f>'PSS Sheet'!AL444</f>
        <v/>
      </c>
      <c r="Q440" t="str">
        <f>IF(P440="","",(VLOOKUP(P440,NSX!$B$4:$E$63,2,FALSE)))</f>
        <v/>
      </c>
      <c r="R440" t="str">
        <f>IF(P440="","",(VLOOKUP(P440,NSX!$B$4:$E$63,3,FALSE)))</f>
        <v/>
      </c>
      <c r="S440" t="str">
        <f>IF(P440="","",(VLOOKUP(P440,NSX!$B$4:$E$63,4,FALSE)))</f>
        <v/>
      </c>
      <c r="T440" t="str">
        <f t="shared" si="48"/>
        <v/>
      </c>
    </row>
    <row r="441" spans="1:20" x14ac:dyDescent="0.25">
      <c r="A441" t="str">
        <f t="shared" si="42"/>
        <v/>
      </c>
      <c r="B441" t="str">
        <f t="shared" si="43"/>
        <v/>
      </c>
      <c r="C441" t="str">
        <f>IF(P441="","",'PSS Sheet'!AK445)</f>
        <v/>
      </c>
      <c r="D441" t="str">
        <f>IF(P441="","",'PSS Sheet'!AI445)</f>
        <v/>
      </c>
      <c r="E441" t="str">
        <f>IF(P441="","",'PSS Sheet'!AJ445)</f>
        <v/>
      </c>
      <c r="H441" t="str">
        <f t="shared" si="44"/>
        <v/>
      </c>
      <c r="I441" t="str">
        <f>IF(P441="","",'SEB Sheet'!F$12)</f>
        <v/>
      </c>
      <c r="J441" t="str">
        <f t="shared" si="45"/>
        <v/>
      </c>
      <c r="K441" s="87" t="str">
        <f>IF(P441="","",'SEB Sheet'!$F$11)</f>
        <v/>
      </c>
      <c r="L441" t="str">
        <f t="shared" si="46"/>
        <v/>
      </c>
      <c r="M441" t="str">
        <f>IF(P441="","",'SEB Sheet'!$F$10)</f>
        <v/>
      </c>
      <c r="N441" t="str">
        <f t="shared" si="47"/>
        <v/>
      </c>
      <c r="P441" t="str">
        <f>'PSS Sheet'!AL445</f>
        <v/>
      </c>
      <c r="Q441" t="str">
        <f>IF(P441="","",(VLOOKUP(P441,NSX!$B$4:$E$63,2,FALSE)))</f>
        <v/>
      </c>
      <c r="R441" t="str">
        <f>IF(P441="","",(VLOOKUP(P441,NSX!$B$4:$E$63,3,FALSE)))</f>
        <v/>
      </c>
      <c r="S441" t="str">
        <f>IF(P441="","",(VLOOKUP(P441,NSX!$B$4:$E$63,4,FALSE)))</f>
        <v/>
      </c>
      <c r="T441" t="str">
        <f t="shared" si="48"/>
        <v/>
      </c>
    </row>
    <row r="442" spans="1:20" x14ac:dyDescent="0.25">
      <c r="A442" t="str">
        <f t="shared" si="42"/>
        <v/>
      </c>
      <c r="B442" t="str">
        <f t="shared" si="43"/>
        <v/>
      </c>
      <c r="C442" t="str">
        <f>IF(P442="","",'PSS Sheet'!AK446)</f>
        <v/>
      </c>
      <c r="D442" t="str">
        <f>IF(P442="","",'PSS Sheet'!AI446)</f>
        <v/>
      </c>
      <c r="E442" t="str">
        <f>IF(P442="","",'PSS Sheet'!AJ446)</f>
        <v/>
      </c>
      <c r="H442" t="str">
        <f t="shared" si="44"/>
        <v/>
      </c>
      <c r="I442" t="str">
        <f>IF(P442="","",'SEB Sheet'!F$12)</f>
        <v/>
      </c>
      <c r="J442" t="str">
        <f t="shared" si="45"/>
        <v/>
      </c>
      <c r="K442" s="87" t="str">
        <f>IF(P442="","",'SEB Sheet'!$F$11)</f>
        <v/>
      </c>
      <c r="L442" t="str">
        <f t="shared" si="46"/>
        <v/>
      </c>
      <c r="M442" t="str">
        <f>IF(P442="","",'SEB Sheet'!$F$10)</f>
        <v/>
      </c>
      <c r="N442" t="str">
        <f t="shared" si="47"/>
        <v/>
      </c>
      <c r="P442" t="str">
        <f>'PSS Sheet'!AL446</f>
        <v/>
      </c>
      <c r="Q442" t="str">
        <f>IF(P442="","",(VLOOKUP(P442,NSX!$B$4:$E$63,2,FALSE)))</f>
        <v/>
      </c>
      <c r="R442" t="str">
        <f>IF(P442="","",(VLOOKUP(P442,NSX!$B$4:$E$63,3,FALSE)))</f>
        <v/>
      </c>
      <c r="S442" t="str">
        <f>IF(P442="","",(VLOOKUP(P442,NSX!$B$4:$E$63,4,FALSE)))</f>
        <v/>
      </c>
      <c r="T442" t="str">
        <f t="shared" si="48"/>
        <v/>
      </c>
    </row>
    <row r="443" spans="1:20" x14ac:dyDescent="0.25">
      <c r="A443" t="str">
        <f t="shared" si="42"/>
        <v/>
      </c>
      <c r="B443" t="str">
        <f t="shared" si="43"/>
        <v/>
      </c>
      <c r="C443" t="str">
        <f>IF(P443="","",'PSS Sheet'!AK447)</f>
        <v/>
      </c>
      <c r="D443" t="str">
        <f>IF(P443="","",'PSS Sheet'!AI447)</f>
        <v/>
      </c>
      <c r="E443" t="str">
        <f>IF(P443="","",'PSS Sheet'!AJ447)</f>
        <v/>
      </c>
      <c r="H443" t="str">
        <f t="shared" si="44"/>
        <v/>
      </c>
      <c r="I443" t="str">
        <f>IF(P443="","",'SEB Sheet'!F$12)</f>
        <v/>
      </c>
      <c r="J443" t="str">
        <f t="shared" si="45"/>
        <v/>
      </c>
      <c r="K443" s="87" t="str">
        <f>IF(P443="","",'SEB Sheet'!$F$11)</f>
        <v/>
      </c>
      <c r="L443" t="str">
        <f t="shared" si="46"/>
        <v/>
      </c>
      <c r="M443" t="str">
        <f>IF(P443="","",'SEB Sheet'!$F$10)</f>
        <v/>
      </c>
      <c r="N443" t="str">
        <f t="shared" si="47"/>
        <v/>
      </c>
      <c r="P443" t="str">
        <f>'PSS Sheet'!AL447</f>
        <v/>
      </c>
      <c r="Q443" t="str">
        <f>IF(P443="","",(VLOOKUP(P443,NSX!$B$4:$E$63,2,FALSE)))</f>
        <v/>
      </c>
      <c r="R443" t="str">
        <f>IF(P443="","",(VLOOKUP(P443,NSX!$B$4:$E$63,3,FALSE)))</f>
        <v/>
      </c>
      <c r="S443" t="str">
        <f>IF(P443="","",(VLOOKUP(P443,NSX!$B$4:$E$63,4,FALSE)))</f>
        <v/>
      </c>
      <c r="T443" t="str">
        <f t="shared" si="48"/>
        <v/>
      </c>
    </row>
    <row r="444" spans="1:20" x14ac:dyDescent="0.25">
      <c r="A444" t="str">
        <f t="shared" si="42"/>
        <v/>
      </c>
      <c r="B444" t="str">
        <f t="shared" si="43"/>
        <v/>
      </c>
      <c r="C444" t="str">
        <f>IF(P444="","",'PSS Sheet'!AK448)</f>
        <v/>
      </c>
      <c r="D444" t="str">
        <f>IF(P444="","",'PSS Sheet'!AI448)</f>
        <v/>
      </c>
      <c r="E444" t="str">
        <f>IF(P444="","",'PSS Sheet'!AJ448)</f>
        <v/>
      </c>
      <c r="H444" t="str">
        <f t="shared" si="44"/>
        <v/>
      </c>
      <c r="I444" t="str">
        <f>IF(P444="","",'SEB Sheet'!F$12)</f>
        <v/>
      </c>
      <c r="J444" t="str">
        <f t="shared" si="45"/>
        <v/>
      </c>
      <c r="K444" s="87" t="str">
        <f>IF(P444="","",'SEB Sheet'!$F$11)</f>
        <v/>
      </c>
      <c r="L444" t="str">
        <f t="shared" si="46"/>
        <v/>
      </c>
      <c r="M444" t="str">
        <f>IF(P444="","",'SEB Sheet'!$F$10)</f>
        <v/>
      </c>
      <c r="N444" t="str">
        <f t="shared" si="47"/>
        <v/>
      </c>
      <c r="P444" t="str">
        <f>'PSS Sheet'!AL448</f>
        <v/>
      </c>
      <c r="Q444" t="str">
        <f>IF(P444="","",(VLOOKUP(P444,NSX!$B$4:$E$63,2,FALSE)))</f>
        <v/>
      </c>
      <c r="R444" t="str">
        <f>IF(P444="","",(VLOOKUP(P444,NSX!$B$4:$E$63,3,FALSE)))</f>
        <v/>
      </c>
      <c r="S444" t="str">
        <f>IF(P444="","",(VLOOKUP(P444,NSX!$B$4:$E$63,4,FALSE)))</f>
        <v/>
      </c>
      <c r="T444" t="str">
        <f t="shared" si="48"/>
        <v/>
      </c>
    </row>
    <row r="445" spans="1:20" x14ac:dyDescent="0.25">
      <c r="A445" t="str">
        <f t="shared" si="42"/>
        <v/>
      </c>
      <c r="B445" t="str">
        <f t="shared" si="43"/>
        <v/>
      </c>
      <c r="C445" t="str">
        <f>IF(P445="","",'PSS Sheet'!AK449)</f>
        <v/>
      </c>
      <c r="D445" t="str">
        <f>IF(P445="","",'PSS Sheet'!AI449)</f>
        <v/>
      </c>
      <c r="E445" t="str">
        <f>IF(P445="","",'PSS Sheet'!AJ449)</f>
        <v/>
      </c>
      <c r="H445" t="str">
        <f t="shared" si="44"/>
        <v/>
      </c>
      <c r="I445" t="str">
        <f>IF(P445="","",'SEB Sheet'!F$12)</f>
        <v/>
      </c>
      <c r="J445" t="str">
        <f t="shared" si="45"/>
        <v/>
      </c>
      <c r="K445" s="87" t="str">
        <f>IF(P445="","",'SEB Sheet'!$F$11)</f>
        <v/>
      </c>
      <c r="L445" t="str">
        <f t="shared" si="46"/>
        <v/>
      </c>
      <c r="M445" t="str">
        <f>IF(P445="","",'SEB Sheet'!$F$10)</f>
        <v/>
      </c>
      <c r="N445" t="str">
        <f t="shared" si="47"/>
        <v/>
      </c>
      <c r="P445" t="str">
        <f>'PSS Sheet'!AL449</f>
        <v/>
      </c>
      <c r="Q445" t="str">
        <f>IF(P445="","",(VLOOKUP(P445,NSX!$B$4:$E$63,2,FALSE)))</f>
        <v/>
      </c>
      <c r="R445" t="str">
        <f>IF(P445="","",(VLOOKUP(P445,NSX!$B$4:$E$63,3,FALSE)))</f>
        <v/>
      </c>
      <c r="S445" t="str">
        <f>IF(P445="","",(VLOOKUP(P445,NSX!$B$4:$E$63,4,FALSE)))</f>
        <v/>
      </c>
      <c r="T445" t="str">
        <f t="shared" si="48"/>
        <v/>
      </c>
    </row>
    <row r="446" spans="1:20" x14ac:dyDescent="0.25">
      <c r="A446" t="str">
        <f t="shared" si="42"/>
        <v/>
      </c>
      <c r="B446" t="str">
        <f t="shared" si="43"/>
        <v/>
      </c>
      <c r="C446" t="str">
        <f>IF(P446="","",'PSS Sheet'!AK450)</f>
        <v/>
      </c>
      <c r="D446" t="str">
        <f>IF(P446="","",'PSS Sheet'!AI450)</f>
        <v/>
      </c>
      <c r="E446" t="str">
        <f>IF(P446="","",'PSS Sheet'!AJ450)</f>
        <v/>
      </c>
      <c r="H446" t="str">
        <f t="shared" si="44"/>
        <v/>
      </c>
      <c r="I446" t="str">
        <f>IF(P446="","",'SEB Sheet'!F$12)</f>
        <v/>
      </c>
      <c r="J446" t="str">
        <f t="shared" si="45"/>
        <v/>
      </c>
      <c r="K446" s="87" t="str">
        <f>IF(P446="","",'SEB Sheet'!$F$11)</f>
        <v/>
      </c>
      <c r="L446" t="str">
        <f t="shared" si="46"/>
        <v/>
      </c>
      <c r="M446" t="str">
        <f>IF(P446="","",'SEB Sheet'!$F$10)</f>
        <v/>
      </c>
      <c r="N446" t="str">
        <f t="shared" si="47"/>
        <v/>
      </c>
      <c r="P446" t="str">
        <f>'PSS Sheet'!AL450</f>
        <v/>
      </c>
      <c r="Q446" t="str">
        <f>IF(P446="","",(VLOOKUP(P446,NSX!$B$4:$E$63,2,FALSE)))</f>
        <v/>
      </c>
      <c r="R446" t="str">
        <f>IF(P446="","",(VLOOKUP(P446,NSX!$B$4:$E$63,3,FALSE)))</f>
        <v/>
      </c>
      <c r="S446" t="str">
        <f>IF(P446="","",(VLOOKUP(P446,NSX!$B$4:$E$63,4,FALSE)))</f>
        <v/>
      </c>
      <c r="T446" t="str">
        <f t="shared" si="48"/>
        <v/>
      </c>
    </row>
    <row r="447" spans="1:20" x14ac:dyDescent="0.25">
      <c r="A447" t="str">
        <f t="shared" si="42"/>
        <v/>
      </c>
      <c r="B447" t="str">
        <f t="shared" si="43"/>
        <v/>
      </c>
      <c r="C447" t="str">
        <f>IF(P447="","",'PSS Sheet'!AK451)</f>
        <v/>
      </c>
      <c r="D447" t="str">
        <f>IF(P447="","",'PSS Sheet'!AI451)</f>
        <v/>
      </c>
      <c r="E447" t="str">
        <f>IF(P447="","",'PSS Sheet'!AJ451)</f>
        <v/>
      </c>
      <c r="H447" t="str">
        <f t="shared" si="44"/>
        <v/>
      </c>
      <c r="I447" t="str">
        <f>IF(P447="","",'SEB Sheet'!F$12)</f>
        <v/>
      </c>
      <c r="J447" t="str">
        <f t="shared" si="45"/>
        <v/>
      </c>
      <c r="K447" s="87" t="str">
        <f>IF(P447="","",'SEB Sheet'!$F$11)</f>
        <v/>
      </c>
      <c r="L447" t="str">
        <f t="shared" si="46"/>
        <v/>
      </c>
      <c r="M447" t="str">
        <f>IF(P447="","",'SEB Sheet'!$F$10)</f>
        <v/>
      </c>
      <c r="N447" t="str">
        <f t="shared" si="47"/>
        <v/>
      </c>
      <c r="P447" t="str">
        <f>'PSS Sheet'!AL451</f>
        <v/>
      </c>
      <c r="Q447" t="str">
        <f>IF(P447="","",(VLOOKUP(P447,NSX!$B$4:$E$63,2,FALSE)))</f>
        <v/>
      </c>
      <c r="R447" t="str">
        <f>IF(P447="","",(VLOOKUP(P447,NSX!$B$4:$E$63,3,FALSE)))</f>
        <v/>
      </c>
      <c r="S447" t="str">
        <f>IF(P447="","",(VLOOKUP(P447,NSX!$B$4:$E$63,4,FALSE)))</f>
        <v/>
      </c>
      <c r="T447" t="str">
        <f t="shared" si="48"/>
        <v/>
      </c>
    </row>
    <row r="448" spans="1:20" x14ac:dyDescent="0.25">
      <c r="A448" t="str">
        <f t="shared" si="42"/>
        <v/>
      </c>
      <c r="B448" t="str">
        <f t="shared" si="43"/>
        <v/>
      </c>
      <c r="C448" t="str">
        <f>IF(P448="","",'PSS Sheet'!AK452)</f>
        <v/>
      </c>
      <c r="D448" t="str">
        <f>IF(P448="","",'PSS Sheet'!AI452)</f>
        <v/>
      </c>
      <c r="E448" t="str">
        <f>IF(P448="","",'PSS Sheet'!AJ452)</f>
        <v/>
      </c>
      <c r="H448" t="str">
        <f t="shared" si="44"/>
        <v/>
      </c>
      <c r="I448" t="str">
        <f>IF(P448="","",'SEB Sheet'!F$12)</f>
        <v/>
      </c>
      <c r="J448" t="str">
        <f t="shared" si="45"/>
        <v/>
      </c>
      <c r="K448" s="87" t="str">
        <f>IF(P448="","",'SEB Sheet'!$F$11)</f>
        <v/>
      </c>
      <c r="L448" t="str">
        <f t="shared" si="46"/>
        <v/>
      </c>
      <c r="M448" t="str">
        <f>IF(P448="","",'SEB Sheet'!$F$10)</f>
        <v/>
      </c>
      <c r="N448" t="str">
        <f t="shared" si="47"/>
        <v/>
      </c>
      <c r="P448" t="str">
        <f>'PSS Sheet'!AL452</f>
        <v/>
      </c>
      <c r="Q448" t="str">
        <f>IF(P448="","",(VLOOKUP(P448,NSX!$B$4:$E$63,2,FALSE)))</f>
        <v/>
      </c>
      <c r="R448" t="str">
        <f>IF(P448="","",(VLOOKUP(P448,NSX!$B$4:$E$63,3,FALSE)))</f>
        <v/>
      </c>
      <c r="S448" t="str">
        <f>IF(P448="","",(VLOOKUP(P448,NSX!$B$4:$E$63,4,FALSE)))</f>
        <v/>
      </c>
      <c r="T448" t="str">
        <f t="shared" si="48"/>
        <v/>
      </c>
    </row>
    <row r="449" spans="1:20" x14ac:dyDescent="0.25">
      <c r="A449" t="str">
        <f t="shared" si="42"/>
        <v/>
      </c>
      <c r="B449" t="str">
        <f t="shared" si="43"/>
        <v/>
      </c>
      <c r="C449" t="str">
        <f>IF(P449="","",'PSS Sheet'!AK453)</f>
        <v/>
      </c>
      <c r="D449" t="str">
        <f>IF(P449="","",'PSS Sheet'!AI453)</f>
        <v/>
      </c>
      <c r="E449" t="str">
        <f>IF(P449="","",'PSS Sheet'!AJ453)</f>
        <v/>
      </c>
      <c r="H449" t="str">
        <f t="shared" si="44"/>
        <v/>
      </c>
      <c r="I449" t="str">
        <f>IF(P449="","",'SEB Sheet'!F$12)</f>
        <v/>
      </c>
      <c r="J449" t="str">
        <f t="shared" si="45"/>
        <v/>
      </c>
      <c r="K449" s="87" t="str">
        <f>IF(P449="","",'SEB Sheet'!$F$11)</f>
        <v/>
      </c>
      <c r="L449" t="str">
        <f t="shared" si="46"/>
        <v/>
      </c>
      <c r="M449" t="str">
        <f>IF(P449="","",'SEB Sheet'!$F$10)</f>
        <v/>
      </c>
      <c r="N449" t="str">
        <f t="shared" si="47"/>
        <v/>
      </c>
      <c r="P449" t="str">
        <f>'PSS Sheet'!AL453</f>
        <v/>
      </c>
      <c r="Q449" t="str">
        <f>IF(P449="","",(VLOOKUP(P449,NSX!$B$4:$E$63,2,FALSE)))</f>
        <v/>
      </c>
      <c r="R449" t="str">
        <f>IF(P449="","",(VLOOKUP(P449,NSX!$B$4:$E$63,3,FALSE)))</f>
        <v/>
      </c>
      <c r="S449" t="str">
        <f>IF(P449="","",(VLOOKUP(P449,NSX!$B$4:$E$63,4,FALSE)))</f>
        <v/>
      </c>
      <c r="T449" t="str">
        <f t="shared" si="48"/>
        <v/>
      </c>
    </row>
    <row r="450" spans="1:20" x14ac:dyDescent="0.25">
      <c r="A450" t="str">
        <f t="shared" si="42"/>
        <v/>
      </c>
      <c r="B450" t="str">
        <f t="shared" si="43"/>
        <v/>
      </c>
      <c r="C450" t="str">
        <f>IF(P450="","",'PSS Sheet'!AK454)</f>
        <v/>
      </c>
      <c r="D450" t="str">
        <f>IF(P450="","",'PSS Sheet'!AI454)</f>
        <v/>
      </c>
      <c r="E450" t="str">
        <f>IF(P450="","",'PSS Sheet'!AJ454)</f>
        <v/>
      </c>
      <c r="H450" t="str">
        <f t="shared" si="44"/>
        <v/>
      </c>
      <c r="I450" t="str">
        <f>IF(P450="","",'SEB Sheet'!F$12)</f>
        <v/>
      </c>
      <c r="J450" t="str">
        <f t="shared" si="45"/>
        <v/>
      </c>
      <c r="K450" s="87" t="str">
        <f>IF(P450="","",'SEB Sheet'!$F$11)</f>
        <v/>
      </c>
      <c r="L450" t="str">
        <f t="shared" si="46"/>
        <v/>
      </c>
      <c r="M450" t="str">
        <f>IF(P450="","",'SEB Sheet'!$F$10)</f>
        <v/>
      </c>
      <c r="N450" t="str">
        <f t="shared" si="47"/>
        <v/>
      </c>
      <c r="P450" t="str">
        <f>'PSS Sheet'!AL454</f>
        <v/>
      </c>
      <c r="Q450" t="str">
        <f>IF(P450="","",(VLOOKUP(P450,NSX!$B$4:$E$63,2,FALSE)))</f>
        <v/>
      </c>
      <c r="R450" t="str">
        <f>IF(P450="","",(VLOOKUP(P450,NSX!$B$4:$E$63,3,FALSE)))</f>
        <v/>
      </c>
      <c r="S450" t="str">
        <f>IF(P450="","",(VLOOKUP(P450,NSX!$B$4:$E$63,4,FALSE)))</f>
        <v/>
      </c>
      <c r="T450" t="str">
        <f t="shared" si="48"/>
        <v/>
      </c>
    </row>
    <row r="451" spans="1:20" x14ac:dyDescent="0.25">
      <c r="A451" t="str">
        <f t="shared" si="42"/>
        <v/>
      </c>
      <c r="B451" t="str">
        <f t="shared" si="43"/>
        <v/>
      </c>
      <c r="C451" t="str">
        <f>IF(P451="","",'PSS Sheet'!AK455)</f>
        <v/>
      </c>
      <c r="D451" t="str">
        <f>IF(P451="","",'PSS Sheet'!AI455)</f>
        <v/>
      </c>
      <c r="E451" t="str">
        <f>IF(P451="","",'PSS Sheet'!AJ455)</f>
        <v/>
      </c>
      <c r="H451" t="str">
        <f t="shared" si="44"/>
        <v/>
      </c>
      <c r="I451" t="str">
        <f>IF(P451="","",'SEB Sheet'!F$12)</f>
        <v/>
      </c>
      <c r="J451" t="str">
        <f t="shared" si="45"/>
        <v/>
      </c>
      <c r="K451" s="87" t="str">
        <f>IF(P451="","",'SEB Sheet'!$F$11)</f>
        <v/>
      </c>
      <c r="L451" t="str">
        <f t="shared" si="46"/>
        <v/>
      </c>
      <c r="M451" t="str">
        <f>IF(P451="","",'SEB Sheet'!$F$10)</f>
        <v/>
      </c>
      <c r="N451" t="str">
        <f t="shared" si="47"/>
        <v/>
      </c>
      <c r="P451" t="str">
        <f>'PSS Sheet'!AL455</f>
        <v/>
      </c>
      <c r="Q451" t="str">
        <f>IF(P451="","",(VLOOKUP(P451,NSX!$B$4:$E$63,2,FALSE)))</f>
        <v/>
      </c>
      <c r="R451" t="str">
        <f>IF(P451="","",(VLOOKUP(P451,NSX!$B$4:$E$63,3,FALSE)))</f>
        <v/>
      </c>
      <c r="S451" t="str">
        <f>IF(P451="","",(VLOOKUP(P451,NSX!$B$4:$E$63,4,FALSE)))</f>
        <v/>
      </c>
      <c r="T451" t="str">
        <f t="shared" si="48"/>
        <v/>
      </c>
    </row>
    <row r="452" spans="1:20" x14ac:dyDescent="0.25">
      <c r="A452" t="str">
        <f t="shared" ref="A452:A515" si="49">IF(P452="","","approved")</f>
        <v/>
      </c>
      <c r="B452" t="str">
        <f t="shared" ref="B452:B515" si="50">IF(P452="","","823")</f>
        <v/>
      </c>
      <c r="C452" t="str">
        <f>IF(P452="","",'PSS Sheet'!AK456)</f>
        <v/>
      </c>
      <c r="D452" t="str">
        <f>IF(P452="","",'PSS Sheet'!AI456)</f>
        <v/>
      </c>
      <c r="E452" t="str">
        <f>IF(P452="","",'PSS Sheet'!AJ456)</f>
        <v/>
      </c>
      <c r="H452" t="str">
        <f t="shared" ref="H452:H515" si="51">IF(P452="","","GPS")</f>
        <v/>
      </c>
      <c r="I452" t="str">
        <f>IF(P452="","",'SEB Sheet'!F$12)</f>
        <v/>
      </c>
      <c r="J452" t="str">
        <f t="shared" ref="J452:J515" si="52">IF(P452="","","5-50m")</f>
        <v/>
      </c>
      <c r="K452" s="87" t="str">
        <f>IF(P452="","",'SEB Sheet'!$F$11)</f>
        <v/>
      </c>
      <c r="L452" t="str">
        <f t="shared" ref="L452:L515" si="53">IF(P452="","","D")</f>
        <v/>
      </c>
      <c r="M452" t="str">
        <f>IF(P452="","",'SEB Sheet'!$F$10)</f>
        <v/>
      </c>
      <c r="N452" t="str">
        <f t="shared" ref="N452:N515" si="54">IF(P452="","","P")</f>
        <v/>
      </c>
      <c r="P452" t="str">
        <f>'PSS Sheet'!AL456</f>
        <v/>
      </c>
      <c r="Q452" t="str">
        <f>IF(P452="","",(VLOOKUP(P452,NSX!$B$4:$E$63,2,FALSE)))</f>
        <v/>
      </c>
      <c r="R452" t="str">
        <f>IF(P452="","",(VLOOKUP(P452,NSX!$B$4:$E$63,3,FALSE)))</f>
        <v/>
      </c>
      <c r="S452" t="str">
        <f>IF(P452="","",(VLOOKUP(P452,NSX!$B$4:$E$63,4,FALSE)))</f>
        <v/>
      </c>
      <c r="T452" t="str">
        <f t="shared" ref="T452:T515" si="55">IF(P452="","","1")</f>
        <v/>
      </c>
    </row>
    <row r="453" spans="1:20" x14ac:dyDescent="0.25">
      <c r="A453" t="str">
        <f t="shared" si="49"/>
        <v/>
      </c>
      <c r="B453" t="str">
        <f t="shared" si="50"/>
        <v/>
      </c>
      <c r="C453" t="str">
        <f>IF(P453="","",'PSS Sheet'!AK457)</f>
        <v/>
      </c>
      <c r="D453" t="str">
        <f>IF(P453="","",'PSS Sheet'!AI457)</f>
        <v/>
      </c>
      <c r="E453" t="str">
        <f>IF(P453="","",'PSS Sheet'!AJ457)</f>
        <v/>
      </c>
      <c r="H453" t="str">
        <f t="shared" si="51"/>
        <v/>
      </c>
      <c r="I453" t="str">
        <f>IF(P453="","",'SEB Sheet'!F$12)</f>
        <v/>
      </c>
      <c r="J453" t="str">
        <f t="shared" si="52"/>
        <v/>
      </c>
      <c r="K453" s="87" t="str">
        <f>IF(P453="","",'SEB Sheet'!$F$11)</f>
        <v/>
      </c>
      <c r="L453" t="str">
        <f t="shared" si="53"/>
        <v/>
      </c>
      <c r="M453" t="str">
        <f>IF(P453="","",'SEB Sheet'!$F$10)</f>
        <v/>
      </c>
      <c r="N453" t="str">
        <f t="shared" si="54"/>
        <v/>
      </c>
      <c r="P453" t="str">
        <f>'PSS Sheet'!AL457</f>
        <v/>
      </c>
      <c r="Q453" t="str">
        <f>IF(P453="","",(VLOOKUP(P453,NSX!$B$4:$E$63,2,FALSE)))</f>
        <v/>
      </c>
      <c r="R453" t="str">
        <f>IF(P453="","",(VLOOKUP(P453,NSX!$B$4:$E$63,3,FALSE)))</f>
        <v/>
      </c>
      <c r="S453" t="str">
        <f>IF(P453="","",(VLOOKUP(P453,NSX!$B$4:$E$63,4,FALSE)))</f>
        <v/>
      </c>
      <c r="T453" t="str">
        <f t="shared" si="55"/>
        <v/>
      </c>
    </row>
    <row r="454" spans="1:20" x14ac:dyDescent="0.25">
      <c r="A454" t="str">
        <f t="shared" si="49"/>
        <v/>
      </c>
      <c r="B454" t="str">
        <f t="shared" si="50"/>
        <v/>
      </c>
      <c r="C454" t="str">
        <f>IF(P454="","",'PSS Sheet'!AK458)</f>
        <v/>
      </c>
      <c r="D454" t="str">
        <f>IF(P454="","",'PSS Sheet'!AI458)</f>
        <v/>
      </c>
      <c r="E454" t="str">
        <f>IF(P454="","",'PSS Sheet'!AJ458)</f>
        <v/>
      </c>
      <c r="H454" t="str">
        <f t="shared" si="51"/>
        <v/>
      </c>
      <c r="I454" t="str">
        <f>IF(P454="","",'SEB Sheet'!F$12)</f>
        <v/>
      </c>
      <c r="J454" t="str">
        <f t="shared" si="52"/>
        <v/>
      </c>
      <c r="K454" s="87" t="str">
        <f>IF(P454="","",'SEB Sheet'!$F$11)</f>
        <v/>
      </c>
      <c r="L454" t="str">
        <f t="shared" si="53"/>
        <v/>
      </c>
      <c r="M454" t="str">
        <f>IF(P454="","",'SEB Sheet'!$F$10)</f>
        <v/>
      </c>
      <c r="N454" t="str">
        <f t="shared" si="54"/>
        <v/>
      </c>
      <c r="P454" t="str">
        <f>'PSS Sheet'!AL458</f>
        <v/>
      </c>
      <c r="Q454" t="str">
        <f>IF(P454="","",(VLOOKUP(P454,NSX!$B$4:$E$63,2,FALSE)))</f>
        <v/>
      </c>
      <c r="R454" t="str">
        <f>IF(P454="","",(VLOOKUP(P454,NSX!$B$4:$E$63,3,FALSE)))</f>
        <v/>
      </c>
      <c r="S454" t="str">
        <f>IF(P454="","",(VLOOKUP(P454,NSX!$B$4:$E$63,4,FALSE)))</f>
        <v/>
      </c>
      <c r="T454" t="str">
        <f t="shared" si="55"/>
        <v/>
      </c>
    </row>
    <row r="455" spans="1:20" x14ac:dyDescent="0.25">
      <c r="A455" t="str">
        <f t="shared" si="49"/>
        <v/>
      </c>
      <c r="B455" t="str">
        <f t="shared" si="50"/>
        <v/>
      </c>
      <c r="C455" t="str">
        <f>IF(P455="","",'PSS Sheet'!AK459)</f>
        <v/>
      </c>
      <c r="D455" t="str">
        <f>IF(P455="","",'PSS Sheet'!AI459)</f>
        <v/>
      </c>
      <c r="E455" t="str">
        <f>IF(P455="","",'PSS Sheet'!AJ459)</f>
        <v/>
      </c>
      <c r="H455" t="str">
        <f t="shared" si="51"/>
        <v/>
      </c>
      <c r="I455" t="str">
        <f>IF(P455="","",'SEB Sheet'!F$12)</f>
        <v/>
      </c>
      <c r="J455" t="str">
        <f t="shared" si="52"/>
        <v/>
      </c>
      <c r="K455" s="87" t="str">
        <f>IF(P455="","",'SEB Sheet'!$F$11)</f>
        <v/>
      </c>
      <c r="L455" t="str">
        <f t="shared" si="53"/>
        <v/>
      </c>
      <c r="M455" t="str">
        <f>IF(P455="","",'SEB Sheet'!$F$10)</f>
        <v/>
      </c>
      <c r="N455" t="str">
        <f t="shared" si="54"/>
        <v/>
      </c>
      <c r="P455" t="str">
        <f>'PSS Sheet'!AL459</f>
        <v/>
      </c>
      <c r="Q455" t="str">
        <f>IF(P455="","",(VLOOKUP(P455,NSX!$B$4:$E$63,2,FALSE)))</f>
        <v/>
      </c>
      <c r="R455" t="str">
        <f>IF(P455="","",(VLOOKUP(P455,NSX!$B$4:$E$63,3,FALSE)))</f>
        <v/>
      </c>
      <c r="S455" t="str">
        <f>IF(P455="","",(VLOOKUP(P455,NSX!$B$4:$E$63,4,FALSE)))</f>
        <v/>
      </c>
      <c r="T455" t="str">
        <f t="shared" si="55"/>
        <v/>
      </c>
    </row>
    <row r="456" spans="1:20" x14ac:dyDescent="0.25">
      <c r="A456" t="str">
        <f t="shared" si="49"/>
        <v/>
      </c>
      <c r="B456" t="str">
        <f t="shared" si="50"/>
        <v/>
      </c>
      <c r="C456" t="str">
        <f>IF(P456="","",'PSS Sheet'!AK460)</f>
        <v/>
      </c>
      <c r="D456" t="str">
        <f>IF(P456="","",'PSS Sheet'!AI460)</f>
        <v/>
      </c>
      <c r="E456" t="str">
        <f>IF(P456="","",'PSS Sheet'!AJ460)</f>
        <v/>
      </c>
      <c r="H456" t="str">
        <f t="shared" si="51"/>
        <v/>
      </c>
      <c r="I456" t="str">
        <f>IF(P456="","",'SEB Sheet'!F$12)</f>
        <v/>
      </c>
      <c r="J456" t="str">
        <f t="shared" si="52"/>
        <v/>
      </c>
      <c r="K456" s="87" t="str">
        <f>IF(P456="","",'SEB Sheet'!$F$11)</f>
        <v/>
      </c>
      <c r="L456" t="str">
        <f t="shared" si="53"/>
        <v/>
      </c>
      <c r="M456" t="str">
        <f>IF(P456="","",'SEB Sheet'!$F$10)</f>
        <v/>
      </c>
      <c r="N456" t="str">
        <f t="shared" si="54"/>
        <v/>
      </c>
      <c r="P456" t="str">
        <f>'PSS Sheet'!AL460</f>
        <v/>
      </c>
      <c r="Q456" t="str">
        <f>IF(P456="","",(VLOOKUP(P456,NSX!$B$4:$E$63,2,FALSE)))</f>
        <v/>
      </c>
      <c r="R456" t="str">
        <f>IF(P456="","",(VLOOKUP(P456,NSX!$B$4:$E$63,3,FALSE)))</f>
        <v/>
      </c>
      <c r="S456" t="str">
        <f>IF(P456="","",(VLOOKUP(P456,NSX!$B$4:$E$63,4,FALSE)))</f>
        <v/>
      </c>
      <c r="T456" t="str">
        <f t="shared" si="55"/>
        <v/>
      </c>
    </row>
    <row r="457" spans="1:20" x14ac:dyDescent="0.25">
      <c r="A457" t="str">
        <f t="shared" si="49"/>
        <v/>
      </c>
      <c r="B457" t="str">
        <f t="shared" si="50"/>
        <v/>
      </c>
      <c r="C457" t="str">
        <f>IF(P457="","",'PSS Sheet'!AK461)</f>
        <v/>
      </c>
      <c r="D457" t="str">
        <f>IF(P457="","",'PSS Sheet'!AI461)</f>
        <v/>
      </c>
      <c r="E457" t="str">
        <f>IF(P457="","",'PSS Sheet'!AJ461)</f>
        <v/>
      </c>
      <c r="H457" t="str">
        <f t="shared" si="51"/>
        <v/>
      </c>
      <c r="I457" t="str">
        <f>IF(P457="","",'SEB Sheet'!F$12)</f>
        <v/>
      </c>
      <c r="J457" t="str">
        <f t="shared" si="52"/>
        <v/>
      </c>
      <c r="K457" s="87" t="str">
        <f>IF(P457="","",'SEB Sheet'!$F$11)</f>
        <v/>
      </c>
      <c r="L457" t="str">
        <f t="shared" si="53"/>
        <v/>
      </c>
      <c r="M457" t="str">
        <f>IF(P457="","",'SEB Sheet'!$F$10)</f>
        <v/>
      </c>
      <c r="N457" t="str">
        <f t="shared" si="54"/>
        <v/>
      </c>
      <c r="P457" t="str">
        <f>'PSS Sheet'!AL461</f>
        <v/>
      </c>
      <c r="Q457" t="str">
        <f>IF(P457="","",(VLOOKUP(P457,NSX!$B$4:$E$63,2,FALSE)))</f>
        <v/>
      </c>
      <c r="R457" t="str">
        <f>IF(P457="","",(VLOOKUP(P457,NSX!$B$4:$E$63,3,FALSE)))</f>
        <v/>
      </c>
      <c r="S457" t="str">
        <f>IF(P457="","",(VLOOKUP(P457,NSX!$B$4:$E$63,4,FALSE)))</f>
        <v/>
      </c>
      <c r="T457" t="str">
        <f t="shared" si="55"/>
        <v/>
      </c>
    </row>
    <row r="458" spans="1:20" x14ac:dyDescent="0.25">
      <c r="A458" t="str">
        <f t="shared" si="49"/>
        <v/>
      </c>
      <c r="B458" t="str">
        <f t="shared" si="50"/>
        <v/>
      </c>
      <c r="C458" t="str">
        <f>IF(P458="","",'PSS Sheet'!AK462)</f>
        <v/>
      </c>
      <c r="D458" t="str">
        <f>IF(P458="","",'PSS Sheet'!AI462)</f>
        <v/>
      </c>
      <c r="E458" t="str">
        <f>IF(P458="","",'PSS Sheet'!AJ462)</f>
        <v/>
      </c>
      <c r="H458" t="str">
        <f t="shared" si="51"/>
        <v/>
      </c>
      <c r="I458" t="str">
        <f>IF(P458="","",'SEB Sheet'!F$12)</f>
        <v/>
      </c>
      <c r="J458" t="str">
        <f t="shared" si="52"/>
        <v/>
      </c>
      <c r="K458" s="87" t="str">
        <f>IF(P458="","",'SEB Sheet'!$F$11)</f>
        <v/>
      </c>
      <c r="L458" t="str">
        <f t="shared" si="53"/>
        <v/>
      </c>
      <c r="M458" t="str">
        <f>IF(P458="","",'SEB Sheet'!$F$10)</f>
        <v/>
      </c>
      <c r="N458" t="str">
        <f t="shared" si="54"/>
        <v/>
      </c>
      <c r="P458" t="str">
        <f>'PSS Sheet'!AL462</f>
        <v/>
      </c>
      <c r="Q458" t="str">
        <f>IF(P458="","",(VLOOKUP(P458,NSX!$B$4:$E$63,2,FALSE)))</f>
        <v/>
      </c>
      <c r="R458" t="str">
        <f>IF(P458="","",(VLOOKUP(P458,NSX!$B$4:$E$63,3,FALSE)))</f>
        <v/>
      </c>
      <c r="S458" t="str">
        <f>IF(P458="","",(VLOOKUP(P458,NSX!$B$4:$E$63,4,FALSE)))</f>
        <v/>
      </c>
      <c r="T458" t="str">
        <f t="shared" si="55"/>
        <v/>
      </c>
    </row>
    <row r="459" spans="1:20" x14ac:dyDescent="0.25">
      <c r="A459" t="str">
        <f t="shared" si="49"/>
        <v/>
      </c>
      <c r="B459" t="str">
        <f t="shared" si="50"/>
        <v/>
      </c>
      <c r="C459" t="str">
        <f>IF(P459="","",'PSS Sheet'!AK463)</f>
        <v/>
      </c>
      <c r="D459" t="str">
        <f>IF(P459="","",'PSS Sheet'!AI463)</f>
        <v/>
      </c>
      <c r="E459" t="str">
        <f>IF(P459="","",'PSS Sheet'!AJ463)</f>
        <v/>
      </c>
      <c r="H459" t="str">
        <f t="shared" si="51"/>
        <v/>
      </c>
      <c r="I459" t="str">
        <f>IF(P459="","",'SEB Sheet'!F$12)</f>
        <v/>
      </c>
      <c r="J459" t="str">
        <f t="shared" si="52"/>
        <v/>
      </c>
      <c r="K459" s="87" t="str">
        <f>IF(P459="","",'SEB Sheet'!$F$11)</f>
        <v/>
      </c>
      <c r="L459" t="str">
        <f t="shared" si="53"/>
        <v/>
      </c>
      <c r="M459" t="str">
        <f>IF(P459="","",'SEB Sheet'!$F$10)</f>
        <v/>
      </c>
      <c r="N459" t="str">
        <f t="shared" si="54"/>
        <v/>
      </c>
      <c r="P459" t="str">
        <f>'PSS Sheet'!AL463</f>
        <v/>
      </c>
      <c r="Q459" t="str">
        <f>IF(P459="","",(VLOOKUP(P459,NSX!$B$4:$E$63,2,FALSE)))</f>
        <v/>
      </c>
      <c r="R459" t="str">
        <f>IF(P459="","",(VLOOKUP(P459,NSX!$B$4:$E$63,3,FALSE)))</f>
        <v/>
      </c>
      <c r="S459" t="str">
        <f>IF(P459="","",(VLOOKUP(P459,NSX!$B$4:$E$63,4,FALSE)))</f>
        <v/>
      </c>
      <c r="T459" t="str">
        <f t="shared" si="55"/>
        <v/>
      </c>
    </row>
    <row r="460" spans="1:20" x14ac:dyDescent="0.25">
      <c r="A460" t="str">
        <f t="shared" si="49"/>
        <v/>
      </c>
      <c r="B460" t="str">
        <f t="shared" si="50"/>
        <v/>
      </c>
      <c r="C460" t="str">
        <f>IF(P460="","",'PSS Sheet'!AK464)</f>
        <v/>
      </c>
      <c r="D460" t="str">
        <f>IF(P460="","",'PSS Sheet'!AI464)</f>
        <v/>
      </c>
      <c r="E460" t="str">
        <f>IF(P460="","",'PSS Sheet'!AJ464)</f>
        <v/>
      </c>
      <c r="H460" t="str">
        <f t="shared" si="51"/>
        <v/>
      </c>
      <c r="I460" t="str">
        <f>IF(P460="","",'SEB Sheet'!F$12)</f>
        <v/>
      </c>
      <c r="J460" t="str">
        <f t="shared" si="52"/>
        <v/>
      </c>
      <c r="K460" s="87" t="str">
        <f>IF(P460="","",'SEB Sheet'!$F$11)</f>
        <v/>
      </c>
      <c r="L460" t="str">
        <f t="shared" si="53"/>
        <v/>
      </c>
      <c r="M460" t="str">
        <f>IF(P460="","",'SEB Sheet'!$F$10)</f>
        <v/>
      </c>
      <c r="N460" t="str">
        <f t="shared" si="54"/>
        <v/>
      </c>
      <c r="P460" t="str">
        <f>'PSS Sheet'!AL464</f>
        <v/>
      </c>
      <c r="Q460" t="str">
        <f>IF(P460="","",(VLOOKUP(P460,NSX!$B$4:$E$63,2,FALSE)))</f>
        <v/>
      </c>
      <c r="R460" t="str">
        <f>IF(P460="","",(VLOOKUP(P460,NSX!$B$4:$E$63,3,FALSE)))</f>
        <v/>
      </c>
      <c r="S460" t="str">
        <f>IF(P460="","",(VLOOKUP(P460,NSX!$B$4:$E$63,4,FALSE)))</f>
        <v/>
      </c>
      <c r="T460" t="str">
        <f t="shared" si="55"/>
        <v/>
      </c>
    </row>
    <row r="461" spans="1:20" x14ac:dyDescent="0.25">
      <c r="A461" t="str">
        <f t="shared" si="49"/>
        <v/>
      </c>
      <c r="B461" t="str">
        <f t="shared" si="50"/>
        <v/>
      </c>
      <c r="C461" t="str">
        <f>IF(P461="","",'PSS Sheet'!AK465)</f>
        <v/>
      </c>
      <c r="D461" t="str">
        <f>IF(P461="","",'PSS Sheet'!AI465)</f>
        <v/>
      </c>
      <c r="E461" t="str">
        <f>IF(P461="","",'PSS Sheet'!AJ465)</f>
        <v/>
      </c>
      <c r="H461" t="str">
        <f t="shared" si="51"/>
        <v/>
      </c>
      <c r="I461" t="str">
        <f>IF(P461="","",'SEB Sheet'!F$12)</f>
        <v/>
      </c>
      <c r="J461" t="str">
        <f t="shared" si="52"/>
        <v/>
      </c>
      <c r="K461" s="87" t="str">
        <f>IF(P461="","",'SEB Sheet'!$F$11)</f>
        <v/>
      </c>
      <c r="L461" t="str">
        <f t="shared" si="53"/>
        <v/>
      </c>
      <c r="M461" t="str">
        <f>IF(P461="","",'SEB Sheet'!$F$10)</f>
        <v/>
      </c>
      <c r="N461" t="str">
        <f t="shared" si="54"/>
        <v/>
      </c>
      <c r="P461" t="str">
        <f>'PSS Sheet'!AL465</f>
        <v/>
      </c>
      <c r="Q461" t="str">
        <f>IF(P461="","",(VLOOKUP(P461,NSX!$B$4:$E$63,2,FALSE)))</f>
        <v/>
      </c>
      <c r="R461" t="str">
        <f>IF(P461="","",(VLOOKUP(P461,NSX!$B$4:$E$63,3,FALSE)))</f>
        <v/>
      </c>
      <c r="S461" t="str">
        <f>IF(P461="","",(VLOOKUP(P461,NSX!$B$4:$E$63,4,FALSE)))</f>
        <v/>
      </c>
      <c r="T461" t="str">
        <f t="shared" si="55"/>
        <v/>
      </c>
    </row>
    <row r="462" spans="1:20" x14ac:dyDescent="0.25">
      <c r="A462" t="str">
        <f t="shared" si="49"/>
        <v/>
      </c>
      <c r="B462" t="str">
        <f t="shared" si="50"/>
        <v/>
      </c>
      <c r="C462" t="str">
        <f>IF(P462="","",'PSS Sheet'!AK466)</f>
        <v/>
      </c>
      <c r="D462" t="str">
        <f>IF(P462="","",'PSS Sheet'!AI466)</f>
        <v/>
      </c>
      <c r="E462" t="str">
        <f>IF(P462="","",'PSS Sheet'!AJ466)</f>
        <v/>
      </c>
      <c r="H462" t="str">
        <f t="shared" si="51"/>
        <v/>
      </c>
      <c r="I462" t="str">
        <f>IF(P462="","",'SEB Sheet'!F$12)</f>
        <v/>
      </c>
      <c r="J462" t="str">
        <f t="shared" si="52"/>
        <v/>
      </c>
      <c r="K462" s="87" t="str">
        <f>IF(P462="","",'SEB Sheet'!$F$11)</f>
        <v/>
      </c>
      <c r="L462" t="str">
        <f t="shared" si="53"/>
        <v/>
      </c>
      <c r="M462" t="str">
        <f>IF(P462="","",'SEB Sheet'!$F$10)</f>
        <v/>
      </c>
      <c r="N462" t="str">
        <f t="shared" si="54"/>
        <v/>
      </c>
      <c r="P462" t="str">
        <f>'PSS Sheet'!AL466</f>
        <v/>
      </c>
      <c r="Q462" t="str">
        <f>IF(P462="","",(VLOOKUP(P462,NSX!$B$4:$E$63,2,FALSE)))</f>
        <v/>
      </c>
      <c r="R462" t="str">
        <f>IF(P462="","",(VLOOKUP(P462,NSX!$B$4:$E$63,3,FALSE)))</f>
        <v/>
      </c>
      <c r="S462" t="str">
        <f>IF(P462="","",(VLOOKUP(P462,NSX!$B$4:$E$63,4,FALSE)))</f>
        <v/>
      </c>
      <c r="T462" t="str">
        <f t="shared" si="55"/>
        <v/>
      </c>
    </row>
    <row r="463" spans="1:20" x14ac:dyDescent="0.25">
      <c r="A463" t="str">
        <f t="shared" si="49"/>
        <v/>
      </c>
      <c r="B463" t="str">
        <f t="shared" si="50"/>
        <v/>
      </c>
      <c r="C463" t="str">
        <f>IF(P463="","",'PSS Sheet'!AK467)</f>
        <v/>
      </c>
      <c r="D463" t="str">
        <f>IF(P463="","",'PSS Sheet'!AI467)</f>
        <v/>
      </c>
      <c r="E463" t="str">
        <f>IF(P463="","",'PSS Sheet'!AJ467)</f>
        <v/>
      </c>
      <c r="H463" t="str">
        <f t="shared" si="51"/>
        <v/>
      </c>
      <c r="I463" t="str">
        <f>IF(P463="","",'SEB Sheet'!F$12)</f>
        <v/>
      </c>
      <c r="J463" t="str">
        <f t="shared" si="52"/>
        <v/>
      </c>
      <c r="K463" s="87" t="str">
        <f>IF(P463="","",'SEB Sheet'!$F$11)</f>
        <v/>
      </c>
      <c r="L463" t="str">
        <f t="shared" si="53"/>
        <v/>
      </c>
      <c r="M463" t="str">
        <f>IF(P463="","",'SEB Sheet'!$F$10)</f>
        <v/>
      </c>
      <c r="N463" t="str">
        <f t="shared" si="54"/>
        <v/>
      </c>
      <c r="P463" t="str">
        <f>'PSS Sheet'!AL467</f>
        <v/>
      </c>
      <c r="Q463" t="str">
        <f>IF(P463="","",(VLOOKUP(P463,NSX!$B$4:$E$63,2,FALSE)))</f>
        <v/>
      </c>
      <c r="R463" t="str">
        <f>IF(P463="","",(VLOOKUP(P463,NSX!$B$4:$E$63,3,FALSE)))</f>
        <v/>
      </c>
      <c r="S463" t="str">
        <f>IF(P463="","",(VLOOKUP(P463,NSX!$B$4:$E$63,4,FALSE)))</f>
        <v/>
      </c>
      <c r="T463" t="str">
        <f t="shared" si="55"/>
        <v/>
      </c>
    </row>
    <row r="464" spans="1:20" x14ac:dyDescent="0.25">
      <c r="A464" t="str">
        <f t="shared" si="49"/>
        <v/>
      </c>
      <c r="B464" t="str">
        <f t="shared" si="50"/>
        <v/>
      </c>
      <c r="C464" t="str">
        <f>IF(P464="","",'PSS Sheet'!AK468)</f>
        <v/>
      </c>
      <c r="D464" t="str">
        <f>IF(P464="","",'PSS Sheet'!AI468)</f>
        <v/>
      </c>
      <c r="E464" t="str">
        <f>IF(P464="","",'PSS Sheet'!AJ468)</f>
        <v/>
      </c>
      <c r="H464" t="str">
        <f t="shared" si="51"/>
        <v/>
      </c>
      <c r="I464" t="str">
        <f>IF(P464="","",'SEB Sheet'!F$12)</f>
        <v/>
      </c>
      <c r="J464" t="str">
        <f t="shared" si="52"/>
        <v/>
      </c>
      <c r="K464" s="87" t="str">
        <f>IF(P464="","",'SEB Sheet'!$F$11)</f>
        <v/>
      </c>
      <c r="L464" t="str">
        <f t="shared" si="53"/>
        <v/>
      </c>
      <c r="M464" t="str">
        <f>IF(P464="","",'SEB Sheet'!$F$10)</f>
        <v/>
      </c>
      <c r="N464" t="str">
        <f t="shared" si="54"/>
        <v/>
      </c>
      <c r="P464" t="str">
        <f>'PSS Sheet'!AL468</f>
        <v/>
      </c>
      <c r="Q464" t="str">
        <f>IF(P464="","",(VLOOKUP(P464,NSX!$B$4:$E$63,2,FALSE)))</f>
        <v/>
      </c>
      <c r="R464" t="str">
        <f>IF(P464="","",(VLOOKUP(P464,NSX!$B$4:$E$63,3,FALSE)))</f>
        <v/>
      </c>
      <c r="S464" t="str">
        <f>IF(P464="","",(VLOOKUP(P464,NSX!$B$4:$E$63,4,FALSE)))</f>
        <v/>
      </c>
      <c r="T464" t="str">
        <f t="shared" si="55"/>
        <v/>
      </c>
    </row>
    <row r="465" spans="1:20" x14ac:dyDescent="0.25">
      <c r="A465" t="str">
        <f t="shared" si="49"/>
        <v/>
      </c>
      <c r="B465" t="str">
        <f t="shared" si="50"/>
        <v/>
      </c>
      <c r="C465" t="str">
        <f>IF(P465="","",'PSS Sheet'!AK469)</f>
        <v/>
      </c>
      <c r="D465" t="str">
        <f>IF(P465="","",'PSS Sheet'!AI469)</f>
        <v/>
      </c>
      <c r="E465" t="str">
        <f>IF(P465="","",'PSS Sheet'!AJ469)</f>
        <v/>
      </c>
      <c r="H465" t="str">
        <f t="shared" si="51"/>
        <v/>
      </c>
      <c r="I465" t="str">
        <f>IF(P465="","",'SEB Sheet'!F$12)</f>
        <v/>
      </c>
      <c r="J465" t="str">
        <f t="shared" si="52"/>
        <v/>
      </c>
      <c r="K465" s="87" t="str">
        <f>IF(P465="","",'SEB Sheet'!$F$11)</f>
        <v/>
      </c>
      <c r="L465" t="str">
        <f t="shared" si="53"/>
        <v/>
      </c>
      <c r="M465" t="str">
        <f>IF(P465="","",'SEB Sheet'!$F$10)</f>
        <v/>
      </c>
      <c r="N465" t="str">
        <f t="shared" si="54"/>
        <v/>
      </c>
      <c r="P465" t="str">
        <f>'PSS Sheet'!AL469</f>
        <v/>
      </c>
      <c r="Q465" t="str">
        <f>IF(P465="","",(VLOOKUP(P465,NSX!$B$4:$E$63,2,FALSE)))</f>
        <v/>
      </c>
      <c r="R465" t="str">
        <f>IF(P465="","",(VLOOKUP(P465,NSX!$B$4:$E$63,3,FALSE)))</f>
        <v/>
      </c>
      <c r="S465" t="str">
        <f>IF(P465="","",(VLOOKUP(P465,NSX!$B$4:$E$63,4,FALSE)))</f>
        <v/>
      </c>
      <c r="T465" t="str">
        <f t="shared" si="55"/>
        <v/>
      </c>
    </row>
    <row r="466" spans="1:20" x14ac:dyDescent="0.25">
      <c r="A466" t="str">
        <f t="shared" si="49"/>
        <v/>
      </c>
      <c r="B466" t="str">
        <f t="shared" si="50"/>
        <v/>
      </c>
      <c r="C466" t="str">
        <f>IF(P466="","",'PSS Sheet'!AK470)</f>
        <v/>
      </c>
      <c r="D466" t="str">
        <f>IF(P466="","",'PSS Sheet'!AI470)</f>
        <v/>
      </c>
      <c r="E466" t="str">
        <f>IF(P466="","",'PSS Sheet'!AJ470)</f>
        <v/>
      </c>
      <c r="H466" t="str">
        <f t="shared" si="51"/>
        <v/>
      </c>
      <c r="I466" t="str">
        <f>IF(P466="","",'SEB Sheet'!F$12)</f>
        <v/>
      </c>
      <c r="J466" t="str">
        <f t="shared" si="52"/>
        <v/>
      </c>
      <c r="K466" s="87" t="str">
        <f>IF(P466="","",'SEB Sheet'!$F$11)</f>
        <v/>
      </c>
      <c r="L466" t="str">
        <f t="shared" si="53"/>
        <v/>
      </c>
      <c r="M466" t="str">
        <f>IF(P466="","",'SEB Sheet'!$F$10)</f>
        <v/>
      </c>
      <c r="N466" t="str">
        <f t="shared" si="54"/>
        <v/>
      </c>
      <c r="P466" t="str">
        <f>'PSS Sheet'!AL470</f>
        <v/>
      </c>
      <c r="Q466" t="str">
        <f>IF(P466="","",(VLOOKUP(P466,NSX!$B$4:$E$63,2,FALSE)))</f>
        <v/>
      </c>
      <c r="R466" t="str">
        <f>IF(P466="","",(VLOOKUP(P466,NSX!$B$4:$E$63,3,FALSE)))</f>
        <v/>
      </c>
      <c r="S466" t="str">
        <f>IF(P466="","",(VLOOKUP(P466,NSX!$B$4:$E$63,4,FALSE)))</f>
        <v/>
      </c>
      <c r="T466" t="str">
        <f t="shared" si="55"/>
        <v/>
      </c>
    </row>
    <row r="467" spans="1:20" x14ac:dyDescent="0.25">
      <c r="A467" t="str">
        <f t="shared" si="49"/>
        <v/>
      </c>
      <c r="B467" t="str">
        <f t="shared" si="50"/>
        <v/>
      </c>
      <c r="C467" t="str">
        <f>IF(P467="","",'PSS Sheet'!AK471)</f>
        <v/>
      </c>
      <c r="D467" t="str">
        <f>IF(P467="","",'PSS Sheet'!AI471)</f>
        <v/>
      </c>
      <c r="E467" t="str">
        <f>IF(P467="","",'PSS Sheet'!AJ471)</f>
        <v/>
      </c>
      <c r="H467" t="str">
        <f t="shared" si="51"/>
        <v/>
      </c>
      <c r="I467" t="str">
        <f>IF(P467="","",'SEB Sheet'!F$12)</f>
        <v/>
      </c>
      <c r="J467" t="str">
        <f t="shared" si="52"/>
        <v/>
      </c>
      <c r="K467" s="87" t="str">
        <f>IF(P467="","",'SEB Sheet'!$F$11)</f>
        <v/>
      </c>
      <c r="L467" t="str">
        <f t="shared" si="53"/>
        <v/>
      </c>
      <c r="M467" t="str">
        <f>IF(P467="","",'SEB Sheet'!$F$10)</f>
        <v/>
      </c>
      <c r="N467" t="str">
        <f t="shared" si="54"/>
        <v/>
      </c>
      <c r="P467" t="str">
        <f>'PSS Sheet'!AL471</f>
        <v/>
      </c>
      <c r="Q467" t="str">
        <f>IF(P467="","",(VLOOKUP(P467,NSX!$B$4:$E$63,2,FALSE)))</f>
        <v/>
      </c>
      <c r="R467" t="str">
        <f>IF(P467="","",(VLOOKUP(P467,NSX!$B$4:$E$63,3,FALSE)))</f>
        <v/>
      </c>
      <c r="S467" t="str">
        <f>IF(P467="","",(VLOOKUP(P467,NSX!$B$4:$E$63,4,FALSE)))</f>
        <v/>
      </c>
      <c r="T467" t="str">
        <f t="shared" si="55"/>
        <v/>
      </c>
    </row>
    <row r="468" spans="1:20" x14ac:dyDescent="0.25">
      <c r="A468" t="str">
        <f t="shared" si="49"/>
        <v/>
      </c>
      <c r="B468" t="str">
        <f t="shared" si="50"/>
        <v/>
      </c>
      <c r="C468" t="str">
        <f>IF(P468="","",'PSS Sheet'!AK472)</f>
        <v/>
      </c>
      <c r="D468" t="str">
        <f>IF(P468="","",'PSS Sheet'!AI472)</f>
        <v/>
      </c>
      <c r="E468" t="str">
        <f>IF(P468="","",'PSS Sheet'!AJ472)</f>
        <v/>
      </c>
      <c r="H468" t="str">
        <f t="shared" si="51"/>
        <v/>
      </c>
      <c r="I468" t="str">
        <f>IF(P468="","",'SEB Sheet'!F$12)</f>
        <v/>
      </c>
      <c r="J468" t="str">
        <f t="shared" si="52"/>
        <v/>
      </c>
      <c r="K468" s="87" t="str">
        <f>IF(P468="","",'SEB Sheet'!$F$11)</f>
        <v/>
      </c>
      <c r="L468" t="str">
        <f t="shared" si="53"/>
        <v/>
      </c>
      <c r="M468" t="str">
        <f>IF(P468="","",'SEB Sheet'!$F$10)</f>
        <v/>
      </c>
      <c r="N468" t="str">
        <f t="shared" si="54"/>
        <v/>
      </c>
      <c r="P468" t="str">
        <f>'PSS Sheet'!AL472</f>
        <v/>
      </c>
      <c r="Q468" t="str">
        <f>IF(P468="","",(VLOOKUP(P468,NSX!$B$4:$E$63,2,FALSE)))</f>
        <v/>
      </c>
      <c r="R468" t="str">
        <f>IF(P468="","",(VLOOKUP(P468,NSX!$B$4:$E$63,3,FALSE)))</f>
        <v/>
      </c>
      <c r="S468" t="str">
        <f>IF(P468="","",(VLOOKUP(P468,NSX!$B$4:$E$63,4,FALSE)))</f>
        <v/>
      </c>
      <c r="T468" t="str">
        <f t="shared" si="55"/>
        <v/>
      </c>
    </row>
    <row r="469" spans="1:20" x14ac:dyDescent="0.25">
      <c r="A469" t="str">
        <f t="shared" si="49"/>
        <v/>
      </c>
      <c r="B469" t="str">
        <f t="shared" si="50"/>
        <v/>
      </c>
      <c r="C469" t="str">
        <f>IF(P469="","",'PSS Sheet'!AK473)</f>
        <v/>
      </c>
      <c r="D469" t="str">
        <f>IF(P469="","",'PSS Sheet'!AI473)</f>
        <v/>
      </c>
      <c r="E469" t="str">
        <f>IF(P469="","",'PSS Sheet'!AJ473)</f>
        <v/>
      </c>
      <c r="H469" t="str">
        <f t="shared" si="51"/>
        <v/>
      </c>
      <c r="I469" t="str">
        <f>IF(P469="","",'SEB Sheet'!F$12)</f>
        <v/>
      </c>
      <c r="J469" t="str">
        <f t="shared" si="52"/>
        <v/>
      </c>
      <c r="K469" s="87" t="str">
        <f>IF(P469="","",'SEB Sheet'!$F$11)</f>
        <v/>
      </c>
      <c r="L469" t="str">
        <f t="shared" si="53"/>
        <v/>
      </c>
      <c r="M469" t="str">
        <f>IF(P469="","",'SEB Sheet'!$F$10)</f>
        <v/>
      </c>
      <c r="N469" t="str">
        <f t="shared" si="54"/>
        <v/>
      </c>
      <c r="P469" t="str">
        <f>'PSS Sheet'!AL473</f>
        <v/>
      </c>
      <c r="Q469" t="str">
        <f>IF(P469="","",(VLOOKUP(P469,NSX!$B$4:$E$63,2,FALSE)))</f>
        <v/>
      </c>
      <c r="R469" t="str">
        <f>IF(P469="","",(VLOOKUP(P469,NSX!$B$4:$E$63,3,FALSE)))</f>
        <v/>
      </c>
      <c r="S469" t="str">
        <f>IF(P469="","",(VLOOKUP(P469,NSX!$B$4:$E$63,4,FALSE)))</f>
        <v/>
      </c>
      <c r="T469" t="str">
        <f t="shared" si="55"/>
        <v/>
      </c>
    </row>
    <row r="470" spans="1:20" x14ac:dyDescent="0.25">
      <c r="A470" t="str">
        <f t="shared" si="49"/>
        <v/>
      </c>
      <c r="B470" t="str">
        <f t="shared" si="50"/>
        <v/>
      </c>
      <c r="C470" t="str">
        <f>IF(P470="","",'PSS Sheet'!AK474)</f>
        <v/>
      </c>
      <c r="D470" t="str">
        <f>IF(P470="","",'PSS Sheet'!AI474)</f>
        <v/>
      </c>
      <c r="E470" t="str">
        <f>IF(P470="","",'PSS Sheet'!AJ474)</f>
        <v/>
      </c>
      <c r="H470" t="str">
        <f t="shared" si="51"/>
        <v/>
      </c>
      <c r="I470" t="str">
        <f>IF(P470="","",'SEB Sheet'!F$12)</f>
        <v/>
      </c>
      <c r="J470" t="str">
        <f t="shared" si="52"/>
        <v/>
      </c>
      <c r="K470" s="87" t="str">
        <f>IF(P470="","",'SEB Sheet'!$F$11)</f>
        <v/>
      </c>
      <c r="L470" t="str">
        <f t="shared" si="53"/>
        <v/>
      </c>
      <c r="M470" t="str">
        <f>IF(P470="","",'SEB Sheet'!$F$10)</f>
        <v/>
      </c>
      <c r="N470" t="str">
        <f t="shared" si="54"/>
        <v/>
      </c>
      <c r="P470" t="str">
        <f>'PSS Sheet'!AL474</f>
        <v/>
      </c>
      <c r="Q470" t="str">
        <f>IF(P470="","",(VLOOKUP(P470,NSX!$B$4:$E$63,2,FALSE)))</f>
        <v/>
      </c>
      <c r="R470" t="str">
        <f>IF(P470="","",(VLOOKUP(P470,NSX!$B$4:$E$63,3,FALSE)))</f>
        <v/>
      </c>
      <c r="S470" t="str">
        <f>IF(P470="","",(VLOOKUP(P470,NSX!$B$4:$E$63,4,FALSE)))</f>
        <v/>
      </c>
      <c r="T470" t="str">
        <f t="shared" si="55"/>
        <v/>
      </c>
    </row>
    <row r="471" spans="1:20" x14ac:dyDescent="0.25">
      <c r="A471" t="str">
        <f t="shared" si="49"/>
        <v/>
      </c>
      <c r="B471" t="str">
        <f t="shared" si="50"/>
        <v/>
      </c>
      <c r="C471" t="str">
        <f>IF(P471="","",'PSS Sheet'!AK475)</f>
        <v/>
      </c>
      <c r="D471" t="str">
        <f>IF(P471="","",'PSS Sheet'!AI475)</f>
        <v/>
      </c>
      <c r="E471" t="str">
        <f>IF(P471="","",'PSS Sheet'!AJ475)</f>
        <v/>
      </c>
      <c r="H471" t="str">
        <f t="shared" si="51"/>
        <v/>
      </c>
      <c r="I471" t="str">
        <f>IF(P471="","",'SEB Sheet'!F$12)</f>
        <v/>
      </c>
      <c r="J471" t="str">
        <f t="shared" si="52"/>
        <v/>
      </c>
      <c r="K471" s="87" t="str">
        <f>IF(P471="","",'SEB Sheet'!$F$11)</f>
        <v/>
      </c>
      <c r="L471" t="str">
        <f t="shared" si="53"/>
        <v/>
      </c>
      <c r="M471" t="str">
        <f>IF(P471="","",'SEB Sheet'!$F$10)</f>
        <v/>
      </c>
      <c r="N471" t="str">
        <f t="shared" si="54"/>
        <v/>
      </c>
      <c r="P471" t="str">
        <f>'PSS Sheet'!AL475</f>
        <v/>
      </c>
      <c r="Q471" t="str">
        <f>IF(P471="","",(VLOOKUP(P471,NSX!$B$4:$E$63,2,FALSE)))</f>
        <v/>
      </c>
      <c r="R471" t="str">
        <f>IF(P471="","",(VLOOKUP(P471,NSX!$B$4:$E$63,3,FALSE)))</f>
        <v/>
      </c>
      <c r="S471" t="str">
        <f>IF(P471="","",(VLOOKUP(P471,NSX!$B$4:$E$63,4,FALSE)))</f>
        <v/>
      </c>
      <c r="T471" t="str">
        <f t="shared" si="55"/>
        <v/>
      </c>
    </row>
    <row r="472" spans="1:20" x14ac:dyDescent="0.25">
      <c r="A472" t="str">
        <f t="shared" si="49"/>
        <v/>
      </c>
      <c r="B472" t="str">
        <f t="shared" si="50"/>
        <v/>
      </c>
      <c r="C472" t="str">
        <f>IF(P472="","",'PSS Sheet'!AK476)</f>
        <v/>
      </c>
      <c r="D472" t="str">
        <f>IF(P472="","",'PSS Sheet'!AI476)</f>
        <v/>
      </c>
      <c r="E472" t="str">
        <f>IF(P472="","",'PSS Sheet'!AJ476)</f>
        <v/>
      </c>
      <c r="H472" t="str">
        <f t="shared" si="51"/>
        <v/>
      </c>
      <c r="I472" t="str">
        <f>IF(P472="","",'SEB Sheet'!F$12)</f>
        <v/>
      </c>
      <c r="J472" t="str">
        <f t="shared" si="52"/>
        <v/>
      </c>
      <c r="K472" s="87" t="str">
        <f>IF(P472="","",'SEB Sheet'!$F$11)</f>
        <v/>
      </c>
      <c r="L472" t="str">
        <f t="shared" si="53"/>
        <v/>
      </c>
      <c r="M472" t="str">
        <f>IF(P472="","",'SEB Sheet'!$F$10)</f>
        <v/>
      </c>
      <c r="N472" t="str">
        <f t="shared" si="54"/>
        <v/>
      </c>
      <c r="P472" t="str">
        <f>'PSS Sheet'!AL476</f>
        <v/>
      </c>
      <c r="Q472" t="str">
        <f>IF(P472="","",(VLOOKUP(P472,NSX!$B$4:$E$63,2,FALSE)))</f>
        <v/>
      </c>
      <c r="R472" t="str">
        <f>IF(P472="","",(VLOOKUP(P472,NSX!$B$4:$E$63,3,FALSE)))</f>
        <v/>
      </c>
      <c r="S472" t="str">
        <f>IF(P472="","",(VLOOKUP(P472,NSX!$B$4:$E$63,4,FALSE)))</f>
        <v/>
      </c>
      <c r="T472" t="str">
        <f t="shared" si="55"/>
        <v/>
      </c>
    </row>
    <row r="473" spans="1:20" x14ac:dyDescent="0.25">
      <c r="A473" t="str">
        <f t="shared" si="49"/>
        <v/>
      </c>
      <c r="B473" t="str">
        <f t="shared" si="50"/>
        <v/>
      </c>
      <c r="C473" t="str">
        <f>IF(P473="","",'PSS Sheet'!AK477)</f>
        <v/>
      </c>
      <c r="D473" t="str">
        <f>IF(P473="","",'PSS Sheet'!AI477)</f>
        <v/>
      </c>
      <c r="E473" t="str">
        <f>IF(P473="","",'PSS Sheet'!AJ477)</f>
        <v/>
      </c>
      <c r="H473" t="str">
        <f t="shared" si="51"/>
        <v/>
      </c>
      <c r="I473" t="str">
        <f>IF(P473="","",'SEB Sheet'!F$12)</f>
        <v/>
      </c>
      <c r="J473" t="str">
        <f t="shared" si="52"/>
        <v/>
      </c>
      <c r="K473" s="87" t="str">
        <f>IF(P473="","",'SEB Sheet'!$F$11)</f>
        <v/>
      </c>
      <c r="L473" t="str">
        <f t="shared" si="53"/>
        <v/>
      </c>
      <c r="M473" t="str">
        <f>IF(P473="","",'SEB Sheet'!$F$10)</f>
        <v/>
      </c>
      <c r="N473" t="str">
        <f t="shared" si="54"/>
        <v/>
      </c>
      <c r="P473" t="str">
        <f>'PSS Sheet'!AL477</f>
        <v/>
      </c>
      <c r="Q473" t="str">
        <f>IF(P473="","",(VLOOKUP(P473,NSX!$B$4:$E$63,2,FALSE)))</f>
        <v/>
      </c>
      <c r="R473" t="str">
        <f>IF(P473="","",(VLOOKUP(P473,NSX!$B$4:$E$63,3,FALSE)))</f>
        <v/>
      </c>
      <c r="S473" t="str">
        <f>IF(P473="","",(VLOOKUP(P473,NSX!$B$4:$E$63,4,FALSE)))</f>
        <v/>
      </c>
      <c r="T473" t="str">
        <f t="shared" si="55"/>
        <v/>
      </c>
    </row>
    <row r="474" spans="1:20" x14ac:dyDescent="0.25">
      <c r="A474" t="str">
        <f t="shared" si="49"/>
        <v/>
      </c>
      <c r="B474" t="str">
        <f t="shared" si="50"/>
        <v/>
      </c>
      <c r="C474" t="str">
        <f>IF(P474="","",'PSS Sheet'!AK478)</f>
        <v/>
      </c>
      <c r="D474" t="str">
        <f>IF(P474="","",'PSS Sheet'!AI478)</f>
        <v/>
      </c>
      <c r="E474" t="str">
        <f>IF(P474="","",'PSS Sheet'!AJ478)</f>
        <v/>
      </c>
      <c r="H474" t="str">
        <f t="shared" si="51"/>
        <v/>
      </c>
      <c r="I474" t="str">
        <f>IF(P474="","",'SEB Sheet'!F$12)</f>
        <v/>
      </c>
      <c r="J474" t="str">
        <f t="shared" si="52"/>
        <v/>
      </c>
      <c r="K474" s="87" t="str">
        <f>IF(P474="","",'SEB Sheet'!$F$11)</f>
        <v/>
      </c>
      <c r="L474" t="str">
        <f t="shared" si="53"/>
        <v/>
      </c>
      <c r="M474" t="str">
        <f>IF(P474="","",'SEB Sheet'!$F$10)</f>
        <v/>
      </c>
      <c r="N474" t="str">
        <f t="shared" si="54"/>
        <v/>
      </c>
      <c r="P474" t="str">
        <f>'PSS Sheet'!AL478</f>
        <v/>
      </c>
      <c r="Q474" t="str">
        <f>IF(P474="","",(VLOOKUP(P474,NSX!$B$4:$E$63,2,FALSE)))</f>
        <v/>
      </c>
      <c r="R474" t="str">
        <f>IF(P474="","",(VLOOKUP(P474,NSX!$B$4:$E$63,3,FALSE)))</f>
        <v/>
      </c>
      <c r="S474" t="str">
        <f>IF(P474="","",(VLOOKUP(P474,NSX!$B$4:$E$63,4,FALSE)))</f>
        <v/>
      </c>
      <c r="T474" t="str">
        <f t="shared" si="55"/>
        <v/>
      </c>
    </row>
    <row r="475" spans="1:20" x14ac:dyDescent="0.25">
      <c r="A475" t="str">
        <f t="shared" si="49"/>
        <v/>
      </c>
      <c r="B475" t="str">
        <f t="shared" si="50"/>
        <v/>
      </c>
      <c r="C475" t="str">
        <f>IF(P475="","",'PSS Sheet'!AK479)</f>
        <v/>
      </c>
      <c r="D475" t="str">
        <f>IF(P475="","",'PSS Sheet'!AI479)</f>
        <v/>
      </c>
      <c r="E475" t="str">
        <f>IF(P475="","",'PSS Sheet'!AJ479)</f>
        <v/>
      </c>
      <c r="H475" t="str">
        <f t="shared" si="51"/>
        <v/>
      </c>
      <c r="I475" t="str">
        <f>IF(P475="","",'SEB Sheet'!F$12)</f>
        <v/>
      </c>
      <c r="J475" t="str">
        <f t="shared" si="52"/>
        <v/>
      </c>
      <c r="K475" s="87" t="str">
        <f>IF(P475="","",'SEB Sheet'!$F$11)</f>
        <v/>
      </c>
      <c r="L475" t="str">
        <f t="shared" si="53"/>
        <v/>
      </c>
      <c r="M475" t="str">
        <f>IF(P475="","",'SEB Sheet'!$F$10)</f>
        <v/>
      </c>
      <c r="N475" t="str">
        <f t="shared" si="54"/>
        <v/>
      </c>
      <c r="P475" t="str">
        <f>'PSS Sheet'!AL479</f>
        <v/>
      </c>
      <c r="Q475" t="str">
        <f>IF(P475="","",(VLOOKUP(P475,NSX!$B$4:$E$63,2,FALSE)))</f>
        <v/>
      </c>
      <c r="R475" t="str">
        <f>IF(P475="","",(VLOOKUP(P475,NSX!$B$4:$E$63,3,FALSE)))</f>
        <v/>
      </c>
      <c r="S475" t="str">
        <f>IF(P475="","",(VLOOKUP(P475,NSX!$B$4:$E$63,4,FALSE)))</f>
        <v/>
      </c>
      <c r="T475" t="str">
        <f t="shared" si="55"/>
        <v/>
      </c>
    </row>
    <row r="476" spans="1:20" x14ac:dyDescent="0.25">
      <c r="A476" t="str">
        <f t="shared" si="49"/>
        <v/>
      </c>
      <c r="B476" t="str">
        <f t="shared" si="50"/>
        <v/>
      </c>
      <c r="C476" t="str">
        <f>IF(P476="","",'PSS Sheet'!AK480)</f>
        <v/>
      </c>
      <c r="D476" t="str">
        <f>IF(P476="","",'PSS Sheet'!AI480)</f>
        <v/>
      </c>
      <c r="E476" t="str">
        <f>IF(P476="","",'PSS Sheet'!AJ480)</f>
        <v/>
      </c>
      <c r="H476" t="str">
        <f t="shared" si="51"/>
        <v/>
      </c>
      <c r="I476" t="str">
        <f>IF(P476="","",'SEB Sheet'!F$12)</f>
        <v/>
      </c>
      <c r="J476" t="str">
        <f t="shared" si="52"/>
        <v/>
      </c>
      <c r="K476" s="87" t="str">
        <f>IF(P476="","",'SEB Sheet'!$F$11)</f>
        <v/>
      </c>
      <c r="L476" t="str">
        <f t="shared" si="53"/>
        <v/>
      </c>
      <c r="M476" t="str">
        <f>IF(P476="","",'SEB Sheet'!$F$10)</f>
        <v/>
      </c>
      <c r="N476" t="str">
        <f t="shared" si="54"/>
        <v/>
      </c>
      <c r="P476" t="str">
        <f>'PSS Sheet'!AL480</f>
        <v/>
      </c>
      <c r="Q476" t="str">
        <f>IF(P476="","",(VLOOKUP(P476,NSX!$B$4:$E$63,2,FALSE)))</f>
        <v/>
      </c>
      <c r="R476" t="str">
        <f>IF(P476="","",(VLOOKUP(P476,NSX!$B$4:$E$63,3,FALSE)))</f>
        <v/>
      </c>
      <c r="S476" t="str">
        <f>IF(P476="","",(VLOOKUP(P476,NSX!$B$4:$E$63,4,FALSE)))</f>
        <v/>
      </c>
      <c r="T476" t="str">
        <f t="shared" si="55"/>
        <v/>
      </c>
    </row>
    <row r="477" spans="1:20" x14ac:dyDescent="0.25">
      <c r="A477" t="str">
        <f t="shared" si="49"/>
        <v/>
      </c>
      <c r="B477" t="str">
        <f t="shared" si="50"/>
        <v/>
      </c>
      <c r="C477" t="str">
        <f>IF(P477="","",'PSS Sheet'!AK481)</f>
        <v/>
      </c>
      <c r="D477" t="str">
        <f>IF(P477="","",'PSS Sheet'!AI481)</f>
        <v/>
      </c>
      <c r="E477" t="str">
        <f>IF(P477="","",'PSS Sheet'!AJ481)</f>
        <v/>
      </c>
      <c r="H477" t="str">
        <f t="shared" si="51"/>
        <v/>
      </c>
      <c r="I477" t="str">
        <f>IF(P477="","",'SEB Sheet'!F$12)</f>
        <v/>
      </c>
      <c r="J477" t="str">
        <f t="shared" si="52"/>
        <v/>
      </c>
      <c r="K477" s="87" t="str">
        <f>IF(P477="","",'SEB Sheet'!$F$11)</f>
        <v/>
      </c>
      <c r="L477" t="str">
        <f t="shared" si="53"/>
        <v/>
      </c>
      <c r="M477" t="str">
        <f>IF(P477="","",'SEB Sheet'!$F$10)</f>
        <v/>
      </c>
      <c r="N477" t="str">
        <f t="shared" si="54"/>
        <v/>
      </c>
      <c r="P477" t="str">
        <f>'PSS Sheet'!AL481</f>
        <v/>
      </c>
      <c r="Q477" t="str">
        <f>IF(P477="","",(VLOOKUP(P477,NSX!$B$4:$E$63,2,FALSE)))</f>
        <v/>
      </c>
      <c r="R477" t="str">
        <f>IF(P477="","",(VLOOKUP(P477,NSX!$B$4:$E$63,3,FALSE)))</f>
        <v/>
      </c>
      <c r="S477" t="str">
        <f>IF(P477="","",(VLOOKUP(P477,NSX!$B$4:$E$63,4,FALSE)))</f>
        <v/>
      </c>
      <c r="T477" t="str">
        <f t="shared" si="55"/>
        <v/>
      </c>
    </row>
    <row r="478" spans="1:20" x14ac:dyDescent="0.25">
      <c r="A478" t="str">
        <f t="shared" si="49"/>
        <v/>
      </c>
      <c r="B478" t="str">
        <f t="shared" si="50"/>
        <v/>
      </c>
      <c r="C478" t="str">
        <f>IF(P478="","",'PSS Sheet'!AK482)</f>
        <v/>
      </c>
      <c r="D478" t="str">
        <f>IF(P478="","",'PSS Sheet'!AI482)</f>
        <v/>
      </c>
      <c r="E478" t="str">
        <f>IF(P478="","",'PSS Sheet'!AJ482)</f>
        <v/>
      </c>
      <c r="H478" t="str">
        <f t="shared" si="51"/>
        <v/>
      </c>
      <c r="I478" t="str">
        <f>IF(P478="","",'SEB Sheet'!F$12)</f>
        <v/>
      </c>
      <c r="J478" t="str">
        <f t="shared" si="52"/>
        <v/>
      </c>
      <c r="K478" s="87" t="str">
        <f>IF(P478="","",'SEB Sheet'!$F$11)</f>
        <v/>
      </c>
      <c r="L478" t="str">
        <f t="shared" si="53"/>
        <v/>
      </c>
      <c r="M478" t="str">
        <f>IF(P478="","",'SEB Sheet'!$F$10)</f>
        <v/>
      </c>
      <c r="N478" t="str">
        <f t="shared" si="54"/>
        <v/>
      </c>
      <c r="P478" t="str">
        <f>'PSS Sheet'!AL482</f>
        <v/>
      </c>
      <c r="Q478" t="str">
        <f>IF(P478="","",(VLOOKUP(P478,NSX!$B$4:$E$63,2,FALSE)))</f>
        <v/>
      </c>
      <c r="R478" t="str">
        <f>IF(P478="","",(VLOOKUP(P478,NSX!$B$4:$E$63,3,FALSE)))</f>
        <v/>
      </c>
      <c r="S478" t="str">
        <f>IF(P478="","",(VLOOKUP(P478,NSX!$B$4:$E$63,4,FALSE)))</f>
        <v/>
      </c>
      <c r="T478" t="str">
        <f t="shared" si="55"/>
        <v/>
      </c>
    </row>
    <row r="479" spans="1:20" x14ac:dyDescent="0.25">
      <c r="A479" t="str">
        <f t="shared" si="49"/>
        <v/>
      </c>
      <c r="B479" t="str">
        <f t="shared" si="50"/>
        <v/>
      </c>
      <c r="C479" t="str">
        <f>IF(P479="","",'PSS Sheet'!AK483)</f>
        <v/>
      </c>
      <c r="D479" t="str">
        <f>IF(P479="","",'PSS Sheet'!AI483)</f>
        <v/>
      </c>
      <c r="E479" t="str">
        <f>IF(P479="","",'PSS Sheet'!AJ483)</f>
        <v/>
      </c>
      <c r="H479" t="str">
        <f t="shared" si="51"/>
        <v/>
      </c>
      <c r="I479" t="str">
        <f>IF(P479="","",'SEB Sheet'!F$12)</f>
        <v/>
      </c>
      <c r="J479" t="str">
        <f t="shared" si="52"/>
        <v/>
      </c>
      <c r="K479" s="87" t="str">
        <f>IF(P479="","",'SEB Sheet'!$F$11)</f>
        <v/>
      </c>
      <c r="L479" t="str">
        <f t="shared" si="53"/>
        <v/>
      </c>
      <c r="M479" t="str">
        <f>IF(P479="","",'SEB Sheet'!$F$10)</f>
        <v/>
      </c>
      <c r="N479" t="str">
        <f t="shared" si="54"/>
        <v/>
      </c>
      <c r="P479" t="str">
        <f>'PSS Sheet'!AL483</f>
        <v/>
      </c>
      <c r="Q479" t="str">
        <f>IF(P479="","",(VLOOKUP(P479,NSX!$B$4:$E$63,2,FALSE)))</f>
        <v/>
      </c>
      <c r="R479" t="str">
        <f>IF(P479="","",(VLOOKUP(P479,NSX!$B$4:$E$63,3,FALSE)))</f>
        <v/>
      </c>
      <c r="S479" t="str">
        <f>IF(P479="","",(VLOOKUP(P479,NSX!$B$4:$E$63,4,FALSE)))</f>
        <v/>
      </c>
      <c r="T479" t="str">
        <f t="shared" si="55"/>
        <v/>
      </c>
    </row>
    <row r="480" spans="1:20" x14ac:dyDescent="0.25">
      <c r="A480" t="str">
        <f t="shared" si="49"/>
        <v/>
      </c>
      <c r="B480" t="str">
        <f t="shared" si="50"/>
        <v/>
      </c>
      <c r="C480" t="str">
        <f>IF(P480="","",'PSS Sheet'!AK484)</f>
        <v/>
      </c>
      <c r="D480" t="str">
        <f>IF(P480="","",'PSS Sheet'!AI484)</f>
        <v/>
      </c>
      <c r="E480" t="str">
        <f>IF(P480="","",'PSS Sheet'!AJ484)</f>
        <v/>
      </c>
      <c r="H480" t="str">
        <f t="shared" si="51"/>
        <v/>
      </c>
      <c r="I480" t="str">
        <f>IF(P480="","",'SEB Sheet'!F$12)</f>
        <v/>
      </c>
      <c r="J480" t="str">
        <f t="shared" si="52"/>
        <v/>
      </c>
      <c r="K480" s="87" t="str">
        <f>IF(P480="","",'SEB Sheet'!$F$11)</f>
        <v/>
      </c>
      <c r="L480" t="str">
        <f t="shared" si="53"/>
        <v/>
      </c>
      <c r="M480" t="str">
        <f>IF(P480="","",'SEB Sheet'!$F$10)</f>
        <v/>
      </c>
      <c r="N480" t="str">
        <f t="shared" si="54"/>
        <v/>
      </c>
      <c r="P480" t="str">
        <f>'PSS Sheet'!AL484</f>
        <v/>
      </c>
      <c r="Q480" t="str">
        <f>IF(P480="","",(VLOOKUP(P480,NSX!$B$4:$E$63,2,FALSE)))</f>
        <v/>
      </c>
      <c r="R480" t="str">
        <f>IF(P480="","",(VLOOKUP(P480,NSX!$B$4:$E$63,3,FALSE)))</f>
        <v/>
      </c>
      <c r="S480" t="str">
        <f>IF(P480="","",(VLOOKUP(P480,NSX!$B$4:$E$63,4,FALSE)))</f>
        <v/>
      </c>
      <c r="T480" t="str">
        <f t="shared" si="55"/>
        <v/>
      </c>
    </row>
    <row r="481" spans="1:20" x14ac:dyDescent="0.25">
      <c r="A481" t="str">
        <f t="shared" si="49"/>
        <v/>
      </c>
      <c r="B481" t="str">
        <f t="shared" si="50"/>
        <v/>
      </c>
      <c r="C481" t="str">
        <f>IF(P481="","",'PSS Sheet'!AK485)</f>
        <v/>
      </c>
      <c r="D481" t="str">
        <f>IF(P481="","",'PSS Sheet'!AI485)</f>
        <v/>
      </c>
      <c r="E481" t="str">
        <f>IF(P481="","",'PSS Sheet'!AJ485)</f>
        <v/>
      </c>
      <c r="H481" t="str">
        <f t="shared" si="51"/>
        <v/>
      </c>
      <c r="I481" t="str">
        <f>IF(P481="","",'SEB Sheet'!F$12)</f>
        <v/>
      </c>
      <c r="J481" t="str">
        <f t="shared" si="52"/>
        <v/>
      </c>
      <c r="K481" s="87" t="str">
        <f>IF(P481="","",'SEB Sheet'!$F$11)</f>
        <v/>
      </c>
      <c r="L481" t="str">
        <f t="shared" si="53"/>
        <v/>
      </c>
      <c r="M481" t="str">
        <f>IF(P481="","",'SEB Sheet'!$F$10)</f>
        <v/>
      </c>
      <c r="N481" t="str">
        <f t="shared" si="54"/>
        <v/>
      </c>
      <c r="P481" t="str">
        <f>'PSS Sheet'!AL485</f>
        <v/>
      </c>
      <c r="Q481" t="str">
        <f>IF(P481="","",(VLOOKUP(P481,NSX!$B$4:$E$63,2,FALSE)))</f>
        <v/>
      </c>
      <c r="R481" t="str">
        <f>IF(P481="","",(VLOOKUP(P481,NSX!$B$4:$E$63,3,FALSE)))</f>
        <v/>
      </c>
      <c r="S481" t="str">
        <f>IF(P481="","",(VLOOKUP(P481,NSX!$B$4:$E$63,4,FALSE)))</f>
        <v/>
      </c>
      <c r="T481" t="str">
        <f t="shared" si="55"/>
        <v/>
      </c>
    </row>
    <row r="482" spans="1:20" x14ac:dyDescent="0.25">
      <c r="A482" t="str">
        <f t="shared" si="49"/>
        <v/>
      </c>
      <c r="B482" t="str">
        <f t="shared" si="50"/>
        <v/>
      </c>
      <c r="C482" t="str">
        <f>IF(P482="","",'PSS Sheet'!AK486)</f>
        <v/>
      </c>
      <c r="D482" t="str">
        <f>IF(P482="","",'PSS Sheet'!AI486)</f>
        <v/>
      </c>
      <c r="E482" t="str">
        <f>IF(P482="","",'PSS Sheet'!AJ486)</f>
        <v/>
      </c>
      <c r="H482" t="str">
        <f t="shared" si="51"/>
        <v/>
      </c>
      <c r="I482" t="str">
        <f>IF(P482="","",'SEB Sheet'!F$12)</f>
        <v/>
      </c>
      <c r="J482" t="str">
        <f t="shared" si="52"/>
        <v/>
      </c>
      <c r="K482" s="87" t="str">
        <f>IF(P482="","",'SEB Sheet'!$F$11)</f>
        <v/>
      </c>
      <c r="L482" t="str">
        <f t="shared" si="53"/>
        <v/>
      </c>
      <c r="M482" t="str">
        <f>IF(P482="","",'SEB Sheet'!$F$10)</f>
        <v/>
      </c>
      <c r="N482" t="str">
        <f t="shared" si="54"/>
        <v/>
      </c>
      <c r="P482" t="str">
        <f>'PSS Sheet'!AL486</f>
        <v/>
      </c>
      <c r="Q482" t="str">
        <f>IF(P482="","",(VLOOKUP(P482,NSX!$B$4:$E$63,2,FALSE)))</f>
        <v/>
      </c>
      <c r="R482" t="str">
        <f>IF(P482="","",(VLOOKUP(P482,NSX!$B$4:$E$63,3,FALSE)))</f>
        <v/>
      </c>
      <c r="S482" t="str">
        <f>IF(P482="","",(VLOOKUP(P482,NSX!$B$4:$E$63,4,FALSE)))</f>
        <v/>
      </c>
      <c r="T482" t="str">
        <f t="shared" si="55"/>
        <v/>
      </c>
    </row>
    <row r="483" spans="1:20" x14ac:dyDescent="0.25">
      <c r="A483" t="str">
        <f t="shared" si="49"/>
        <v/>
      </c>
      <c r="B483" t="str">
        <f t="shared" si="50"/>
        <v/>
      </c>
      <c r="C483" t="str">
        <f>IF(P483="","",'PSS Sheet'!AK487)</f>
        <v/>
      </c>
      <c r="D483" t="str">
        <f>IF(P483="","",'PSS Sheet'!AI487)</f>
        <v/>
      </c>
      <c r="E483" t="str">
        <f>IF(P483="","",'PSS Sheet'!AJ487)</f>
        <v/>
      </c>
      <c r="H483" t="str">
        <f t="shared" si="51"/>
        <v/>
      </c>
      <c r="I483" t="str">
        <f>IF(P483="","",'SEB Sheet'!F$12)</f>
        <v/>
      </c>
      <c r="J483" t="str">
        <f t="shared" si="52"/>
        <v/>
      </c>
      <c r="K483" s="87" t="str">
        <f>IF(P483="","",'SEB Sheet'!$F$11)</f>
        <v/>
      </c>
      <c r="L483" t="str">
        <f t="shared" si="53"/>
        <v/>
      </c>
      <c r="M483" t="str">
        <f>IF(P483="","",'SEB Sheet'!$F$10)</f>
        <v/>
      </c>
      <c r="N483" t="str">
        <f t="shared" si="54"/>
        <v/>
      </c>
      <c r="P483" t="str">
        <f>'PSS Sheet'!AL487</f>
        <v/>
      </c>
      <c r="Q483" t="str">
        <f>IF(P483="","",(VLOOKUP(P483,NSX!$B$4:$E$63,2,FALSE)))</f>
        <v/>
      </c>
      <c r="R483" t="str">
        <f>IF(P483="","",(VLOOKUP(P483,NSX!$B$4:$E$63,3,FALSE)))</f>
        <v/>
      </c>
      <c r="S483" t="str">
        <f>IF(P483="","",(VLOOKUP(P483,NSX!$B$4:$E$63,4,FALSE)))</f>
        <v/>
      </c>
      <c r="T483" t="str">
        <f t="shared" si="55"/>
        <v/>
      </c>
    </row>
    <row r="484" spans="1:20" x14ac:dyDescent="0.25">
      <c r="A484" t="str">
        <f t="shared" si="49"/>
        <v/>
      </c>
      <c r="B484" t="str">
        <f t="shared" si="50"/>
        <v/>
      </c>
      <c r="C484" t="str">
        <f>IF(P484="","",'PSS Sheet'!AK488)</f>
        <v/>
      </c>
      <c r="D484" t="str">
        <f>IF(P484="","",'PSS Sheet'!AI488)</f>
        <v/>
      </c>
      <c r="E484" t="str">
        <f>IF(P484="","",'PSS Sheet'!AJ488)</f>
        <v/>
      </c>
      <c r="H484" t="str">
        <f t="shared" si="51"/>
        <v/>
      </c>
      <c r="I484" t="str">
        <f>IF(P484="","",'SEB Sheet'!F$12)</f>
        <v/>
      </c>
      <c r="J484" t="str">
        <f t="shared" si="52"/>
        <v/>
      </c>
      <c r="K484" s="87" t="str">
        <f>IF(P484="","",'SEB Sheet'!$F$11)</f>
        <v/>
      </c>
      <c r="L484" t="str">
        <f t="shared" si="53"/>
        <v/>
      </c>
      <c r="M484" t="str">
        <f>IF(P484="","",'SEB Sheet'!$F$10)</f>
        <v/>
      </c>
      <c r="N484" t="str">
        <f t="shared" si="54"/>
        <v/>
      </c>
      <c r="P484" t="str">
        <f>'PSS Sheet'!AL488</f>
        <v/>
      </c>
      <c r="Q484" t="str">
        <f>IF(P484="","",(VLOOKUP(P484,NSX!$B$4:$E$63,2,FALSE)))</f>
        <v/>
      </c>
      <c r="R484" t="str">
        <f>IF(P484="","",(VLOOKUP(P484,NSX!$B$4:$E$63,3,FALSE)))</f>
        <v/>
      </c>
      <c r="S484" t="str">
        <f>IF(P484="","",(VLOOKUP(P484,NSX!$B$4:$E$63,4,FALSE)))</f>
        <v/>
      </c>
      <c r="T484" t="str">
        <f t="shared" si="55"/>
        <v/>
      </c>
    </row>
    <row r="485" spans="1:20" x14ac:dyDescent="0.25">
      <c r="A485" t="str">
        <f t="shared" si="49"/>
        <v/>
      </c>
      <c r="B485" t="str">
        <f t="shared" si="50"/>
        <v/>
      </c>
      <c r="C485" t="str">
        <f>IF(P485="","",'PSS Sheet'!AK489)</f>
        <v/>
      </c>
      <c r="D485" t="str">
        <f>IF(P485="","",'PSS Sheet'!AI489)</f>
        <v/>
      </c>
      <c r="E485" t="str">
        <f>IF(P485="","",'PSS Sheet'!AJ489)</f>
        <v/>
      </c>
      <c r="H485" t="str">
        <f t="shared" si="51"/>
        <v/>
      </c>
      <c r="I485" t="str">
        <f>IF(P485="","",'SEB Sheet'!F$12)</f>
        <v/>
      </c>
      <c r="J485" t="str">
        <f t="shared" si="52"/>
        <v/>
      </c>
      <c r="K485" s="87" t="str">
        <f>IF(P485="","",'SEB Sheet'!$F$11)</f>
        <v/>
      </c>
      <c r="L485" t="str">
        <f t="shared" si="53"/>
        <v/>
      </c>
      <c r="M485" t="str">
        <f>IF(P485="","",'SEB Sheet'!$F$10)</f>
        <v/>
      </c>
      <c r="N485" t="str">
        <f t="shared" si="54"/>
        <v/>
      </c>
      <c r="P485" t="str">
        <f>'PSS Sheet'!AL489</f>
        <v/>
      </c>
      <c r="Q485" t="str">
        <f>IF(P485="","",(VLOOKUP(P485,NSX!$B$4:$E$63,2,FALSE)))</f>
        <v/>
      </c>
      <c r="R485" t="str">
        <f>IF(P485="","",(VLOOKUP(P485,NSX!$B$4:$E$63,3,FALSE)))</f>
        <v/>
      </c>
      <c r="S485" t="str">
        <f>IF(P485="","",(VLOOKUP(P485,NSX!$B$4:$E$63,4,FALSE)))</f>
        <v/>
      </c>
      <c r="T485" t="str">
        <f t="shared" si="55"/>
        <v/>
      </c>
    </row>
    <row r="486" spans="1:20" x14ac:dyDescent="0.25">
      <c r="A486" t="str">
        <f t="shared" si="49"/>
        <v/>
      </c>
      <c r="B486" t="str">
        <f t="shared" si="50"/>
        <v/>
      </c>
      <c r="C486" t="str">
        <f>IF(P486="","",'PSS Sheet'!AK490)</f>
        <v/>
      </c>
      <c r="D486" t="str">
        <f>IF(P486="","",'PSS Sheet'!AI490)</f>
        <v/>
      </c>
      <c r="E486" t="str">
        <f>IF(P486="","",'PSS Sheet'!AJ490)</f>
        <v/>
      </c>
      <c r="H486" t="str">
        <f t="shared" si="51"/>
        <v/>
      </c>
      <c r="I486" t="str">
        <f>IF(P486="","",'SEB Sheet'!F$12)</f>
        <v/>
      </c>
      <c r="J486" t="str">
        <f t="shared" si="52"/>
        <v/>
      </c>
      <c r="K486" s="87" t="str">
        <f>IF(P486="","",'SEB Sheet'!$F$11)</f>
        <v/>
      </c>
      <c r="L486" t="str">
        <f t="shared" si="53"/>
        <v/>
      </c>
      <c r="M486" t="str">
        <f>IF(P486="","",'SEB Sheet'!$F$10)</f>
        <v/>
      </c>
      <c r="N486" t="str">
        <f t="shared" si="54"/>
        <v/>
      </c>
      <c r="P486" t="str">
        <f>'PSS Sheet'!AL490</f>
        <v/>
      </c>
      <c r="Q486" t="str">
        <f>IF(P486="","",(VLOOKUP(P486,NSX!$B$4:$E$63,2,FALSE)))</f>
        <v/>
      </c>
      <c r="R486" t="str">
        <f>IF(P486="","",(VLOOKUP(P486,NSX!$B$4:$E$63,3,FALSE)))</f>
        <v/>
      </c>
      <c r="S486" t="str">
        <f>IF(P486="","",(VLOOKUP(P486,NSX!$B$4:$E$63,4,FALSE)))</f>
        <v/>
      </c>
      <c r="T486" t="str">
        <f t="shared" si="55"/>
        <v/>
      </c>
    </row>
    <row r="487" spans="1:20" x14ac:dyDescent="0.25">
      <c r="A487" t="str">
        <f t="shared" si="49"/>
        <v/>
      </c>
      <c r="B487" t="str">
        <f t="shared" si="50"/>
        <v/>
      </c>
      <c r="C487" t="str">
        <f>IF(P487="","",'PSS Sheet'!AK491)</f>
        <v/>
      </c>
      <c r="D487" t="str">
        <f>IF(P487="","",'PSS Sheet'!AI491)</f>
        <v/>
      </c>
      <c r="E487" t="str">
        <f>IF(P487="","",'PSS Sheet'!AJ491)</f>
        <v/>
      </c>
      <c r="H487" t="str">
        <f t="shared" si="51"/>
        <v/>
      </c>
      <c r="I487" t="str">
        <f>IF(P487="","",'SEB Sheet'!F$12)</f>
        <v/>
      </c>
      <c r="J487" t="str">
        <f t="shared" si="52"/>
        <v/>
      </c>
      <c r="K487" s="87" t="str">
        <f>IF(P487="","",'SEB Sheet'!$F$11)</f>
        <v/>
      </c>
      <c r="L487" t="str">
        <f t="shared" si="53"/>
        <v/>
      </c>
      <c r="M487" t="str">
        <f>IF(P487="","",'SEB Sheet'!$F$10)</f>
        <v/>
      </c>
      <c r="N487" t="str">
        <f t="shared" si="54"/>
        <v/>
      </c>
      <c r="P487" t="str">
        <f>'PSS Sheet'!AL491</f>
        <v/>
      </c>
      <c r="Q487" t="str">
        <f>IF(P487="","",(VLOOKUP(P487,NSX!$B$4:$E$63,2,FALSE)))</f>
        <v/>
      </c>
      <c r="R487" t="str">
        <f>IF(P487="","",(VLOOKUP(P487,NSX!$B$4:$E$63,3,FALSE)))</f>
        <v/>
      </c>
      <c r="S487" t="str">
        <f>IF(P487="","",(VLOOKUP(P487,NSX!$B$4:$E$63,4,FALSE)))</f>
        <v/>
      </c>
      <c r="T487" t="str">
        <f t="shared" si="55"/>
        <v/>
      </c>
    </row>
    <row r="488" spans="1:20" x14ac:dyDescent="0.25">
      <c r="A488" t="str">
        <f t="shared" si="49"/>
        <v/>
      </c>
      <c r="B488" t="str">
        <f t="shared" si="50"/>
        <v/>
      </c>
      <c r="C488" t="str">
        <f>IF(P488="","",'PSS Sheet'!AK492)</f>
        <v/>
      </c>
      <c r="D488" t="str">
        <f>IF(P488="","",'PSS Sheet'!AI492)</f>
        <v/>
      </c>
      <c r="E488" t="str">
        <f>IF(P488="","",'PSS Sheet'!AJ492)</f>
        <v/>
      </c>
      <c r="H488" t="str">
        <f t="shared" si="51"/>
        <v/>
      </c>
      <c r="I488" t="str">
        <f>IF(P488="","",'SEB Sheet'!F$12)</f>
        <v/>
      </c>
      <c r="J488" t="str">
        <f t="shared" si="52"/>
        <v/>
      </c>
      <c r="K488" s="87" t="str">
        <f>IF(P488="","",'SEB Sheet'!$F$11)</f>
        <v/>
      </c>
      <c r="L488" t="str">
        <f t="shared" si="53"/>
        <v/>
      </c>
      <c r="M488" t="str">
        <f>IF(P488="","",'SEB Sheet'!$F$10)</f>
        <v/>
      </c>
      <c r="N488" t="str">
        <f t="shared" si="54"/>
        <v/>
      </c>
      <c r="P488" t="str">
        <f>'PSS Sheet'!AL492</f>
        <v/>
      </c>
      <c r="Q488" t="str">
        <f>IF(P488="","",(VLOOKUP(P488,NSX!$B$4:$E$63,2,FALSE)))</f>
        <v/>
      </c>
      <c r="R488" t="str">
        <f>IF(P488="","",(VLOOKUP(P488,NSX!$B$4:$E$63,3,FALSE)))</f>
        <v/>
      </c>
      <c r="S488" t="str">
        <f>IF(P488="","",(VLOOKUP(P488,NSX!$B$4:$E$63,4,FALSE)))</f>
        <v/>
      </c>
      <c r="T488" t="str">
        <f t="shared" si="55"/>
        <v/>
      </c>
    </row>
    <row r="489" spans="1:20" x14ac:dyDescent="0.25">
      <c r="A489" t="str">
        <f t="shared" si="49"/>
        <v/>
      </c>
      <c r="B489" t="str">
        <f t="shared" si="50"/>
        <v/>
      </c>
      <c r="C489" t="str">
        <f>IF(P489="","",'PSS Sheet'!AK493)</f>
        <v/>
      </c>
      <c r="D489" t="str">
        <f>IF(P489="","",'PSS Sheet'!AI493)</f>
        <v/>
      </c>
      <c r="E489" t="str">
        <f>IF(P489="","",'PSS Sheet'!AJ493)</f>
        <v/>
      </c>
      <c r="H489" t="str">
        <f t="shared" si="51"/>
        <v/>
      </c>
      <c r="I489" t="str">
        <f>IF(P489="","",'SEB Sheet'!F$12)</f>
        <v/>
      </c>
      <c r="J489" t="str">
        <f t="shared" si="52"/>
        <v/>
      </c>
      <c r="K489" s="87" t="str">
        <f>IF(P489="","",'SEB Sheet'!$F$11)</f>
        <v/>
      </c>
      <c r="L489" t="str">
        <f t="shared" si="53"/>
        <v/>
      </c>
      <c r="M489" t="str">
        <f>IF(P489="","",'SEB Sheet'!$F$10)</f>
        <v/>
      </c>
      <c r="N489" t="str">
        <f t="shared" si="54"/>
        <v/>
      </c>
      <c r="P489" t="str">
        <f>'PSS Sheet'!AL493</f>
        <v/>
      </c>
      <c r="Q489" t="str">
        <f>IF(P489="","",(VLOOKUP(P489,NSX!$B$4:$E$63,2,FALSE)))</f>
        <v/>
      </c>
      <c r="R489" t="str">
        <f>IF(P489="","",(VLOOKUP(P489,NSX!$B$4:$E$63,3,FALSE)))</f>
        <v/>
      </c>
      <c r="S489" t="str">
        <f>IF(P489="","",(VLOOKUP(P489,NSX!$B$4:$E$63,4,FALSE)))</f>
        <v/>
      </c>
      <c r="T489" t="str">
        <f t="shared" si="55"/>
        <v/>
      </c>
    </row>
    <row r="490" spans="1:20" x14ac:dyDescent="0.25">
      <c r="A490" t="str">
        <f t="shared" si="49"/>
        <v/>
      </c>
      <c r="B490" t="str">
        <f t="shared" si="50"/>
        <v/>
      </c>
      <c r="C490" t="str">
        <f>IF(P490="","",'PSS Sheet'!AK494)</f>
        <v/>
      </c>
      <c r="D490" t="str">
        <f>IF(P490="","",'PSS Sheet'!AI494)</f>
        <v/>
      </c>
      <c r="E490" t="str">
        <f>IF(P490="","",'PSS Sheet'!AJ494)</f>
        <v/>
      </c>
      <c r="H490" t="str">
        <f t="shared" si="51"/>
        <v/>
      </c>
      <c r="I490" t="str">
        <f>IF(P490="","",'SEB Sheet'!F$12)</f>
        <v/>
      </c>
      <c r="J490" t="str">
        <f t="shared" si="52"/>
        <v/>
      </c>
      <c r="K490" s="87" t="str">
        <f>IF(P490="","",'SEB Sheet'!$F$11)</f>
        <v/>
      </c>
      <c r="L490" t="str">
        <f t="shared" si="53"/>
        <v/>
      </c>
      <c r="M490" t="str">
        <f>IF(P490="","",'SEB Sheet'!$F$10)</f>
        <v/>
      </c>
      <c r="N490" t="str">
        <f t="shared" si="54"/>
        <v/>
      </c>
      <c r="P490" t="str">
        <f>'PSS Sheet'!AL494</f>
        <v/>
      </c>
      <c r="Q490" t="str">
        <f>IF(P490="","",(VLOOKUP(P490,NSX!$B$4:$E$63,2,FALSE)))</f>
        <v/>
      </c>
      <c r="R490" t="str">
        <f>IF(P490="","",(VLOOKUP(P490,NSX!$B$4:$E$63,3,FALSE)))</f>
        <v/>
      </c>
      <c r="S490" t="str">
        <f>IF(P490="","",(VLOOKUP(P490,NSX!$B$4:$E$63,4,FALSE)))</f>
        <v/>
      </c>
      <c r="T490" t="str">
        <f t="shared" si="55"/>
        <v/>
      </c>
    </row>
    <row r="491" spans="1:20" x14ac:dyDescent="0.25">
      <c r="A491" t="str">
        <f t="shared" si="49"/>
        <v/>
      </c>
      <c r="B491" t="str">
        <f t="shared" si="50"/>
        <v/>
      </c>
      <c r="C491" t="str">
        <f>IF(P491="","",'PSS Sheet'!AK495)</f>
        <v/>
      </c>
      <c r="D491" t="str">
        <f>IF(P491="","",'PSS Sheet'!AI495)</f>
        <v/>
      </c>
      <c r="E491" t="str">
        <f>IF(P491="","",'PSS Sheet'!AJ495)</f>
        <v/>
      </c>
      <c r="H491" t="str">
        <f t="shared" si="51"/>
        <v/>
      </c>
      <c r="I491" t="str">
        <f>IF(P491="","",'SEB Sheet'!F$12)</f>
        <v/>
      </c>
      <c r="J491" t="str">
        <f t="shared" si="52"/>
        <v/>
      </c>
      <c r="K491" s="87" t="str">
        <f>IF(P491="","",'SEB Sheet'!$F$11)</f>
        <v/>
      </c>
      <c r="L491" t="str">
        <f t="shared" si="53"/>
        <v/>
      </c>
      <c r="M491" t="str">
        <f>IF(P491="","",'SEB Sheet'!$F$10)</f>
        <v/>
      </c>
      <c r="N491" t="str">
        <f t="shared" si="54"/>
        <v/>
      </c>
      <c r="P491" t="str">
        <f>'PSS Sheet'!AL495</f>
        <v/>
      </c>
      <c r="Q491" t="str">
        <f>IF(P491="","",(VLOOKUP(P491,NSX!$B$4:$E$63,2,FALSE)))</f>
        <v/>
      </c>
      <c r="R491" t="str">
        <f>IF(P491="","",(VLOOKUP(P491,NSX!$B$4:$E$63,3,FALSE)))</f>
        <v/>
      </c>
      <c r="S491" t="str">
        <f>IF(P491="","",(VLOOKUP(P491,NSX!$B$4:$E$63,4,FALSE)))</f>
        <v/>
      </c>
      <c r="T491" t="str">
        <f t="shared" si="55"/>
        <v/>
      </c>
    </row>
    <row r="492" spans="1:20" x14ac:dyDescent="0.25">
      <c r="A492" t="str">
        <f t="shared" si="49"/>
        <v/>
      </c>
      <c r="B492" t="str">
        <f t="shared" si="50"/>
        <v/>
      </c>
      <c r="C492" t="str">
        <f>IF(P492="","",'PSS Sheet'!AK496)</f>
        <v/>
      </c>
      <c r="D492" t="str">
        <f>IF(P492="","",'PSS Sheet'!AI496)</f>
        <v/>
      </c>
      <c r="E492" t="str">
        <f>IF(P492="","",'PSS Sheet'!AJ496)</f>
        <v/>
      </c>
      <c r="H492" t="str">
        <f t="shared" si="51"/>
        <v/>
      </c>
      <c r="I492" t="str">
        <f>IF(P492="","",'SEB Sheet'!F$12)</f>
        <v/>
      </c>
      <c r="J492" t="str">
        <f t="shared" si="52"/>
        <v/>
      </c>
      <c r="K492" s="87" t="str">
        <f>IF(P492="","",'SEB Sheet'!$F$11)</f>
        <v/>
      </c>
      <c r="L492" t="str">
        <f t="shared" si="53"/>
        <v/>
      </c>
      <c r="M492" t="str">
        <f>IF(P492="","",'SEB Sheet'!$F$10)</f>
        <v/>
      </c>
      <c r="N492" t="str">
        <f t="shared" si="54"/>
        <v/>
      </c>
      <c r="P492" t="str">
        <f>'PSS Sheet'!AL496</f>
        <v/>
      </c>
      <c r="Q492" t="str">
        <f>IF(P492="","",(VLOOKUP(P492,NSX!$B$4:$E$63,2,FALSE)))</f>
        <v/>
      </c>
      <c r="R492" t="str">
        <f>IF(P492="","",(VLOOKUP(P492,NSX!$B$4:$E$63,3,FALSE)))</f>
        <v/>
      </c>
      <c r="S492" t="str">
        <f>IF(P492="","",(VLOOKUP(P492,NSX!$B$4:$E$63,4,FALSE)))</f>
        <v/>
      </c>
      <c r="T492" t="str">
        <f t="shared" si="55"/>
        <v/>
      </c>
    </row>
    <row r="493" spans="1:20" x14ac:dyDescent="0.25">
      <c r="A493" t="str">
        <f t="shared" si="49"/>
        <v/>
      </c>
      <c r="B493" t="str">
        <f t="shared" si="50"/>
        <v/>
      </c>
      <c r="C493" t="str">
        <f>IF(P493="","",'PSS Sheet'!AK497)</f>
        <v/>
      </c>
      <c r="D493" t="str">
        <f>IF(P493="","",'PSS Sheet'!AI497)</f>
        <v/>
      </c>
      <c r="E493" t="str">
        <f>IF(P493="","",'PSS Sheet'!AJ497)</f>
        <v/>
      </c>
      <c r="H493" t="str">
        <f t="shared" si="51"/>
        <v/>
      </c>
      <c r="I493" t="str">
        <f>IF(P493="","",'SEB Sheet'!F$12)</f>
        <v/>
      </c>
      <c r="J493" t="str">
        <f t="shared" si="52"/>
        <v/>
      </c>
      <c r="K493" s="87" t="str">
        <f>IF(P493="","",'SEB Sheet'!$F$11)</f>
        <v/>
      </c>
      <c r="L493" t="str">
        <f t="shared" si="53"/>
        <v/>
      </c>
      <c r="M493" t="str">
        <f>IF(P493="","",'SEB Sheet'!$F$10)</f>
        <v/>
      </c>
      <c r="N493" t="str">
        <f t="shared" si="54"/>
        <v/>
      </c>
      <c r="P493" t="str">
        <f>'PSS Sheet'!AL497</f>
        <v/>
      </c>
      <c r="Q493" t="str">
        <f>IF(P493="","",(VLOOKUP(P493,NSX!$B$4:$E$63,2,FALSE)))</f>
        <v/>
      </c>
      <c r="R493" t="str">
        <f>IF(P493="","",(VLOOKUP(P493,NSX!$B$4:$E$63,3,FALSE)))</f>
        <v/>
      </c>
      <c r="S493" t="str">
        <f>IF(P493="","",(VLOOKUP(P493,NSX!$B$4:$E$63,4,FALSE)))</f>
        <v/>
      </c>
      <c r="T493" t="str">
        <f t="shared" si="55"/>
        <v/>
      </c>
    </row>
    <row r="494" spans="1:20" x14ac:dyDescent="0.25">
      <c r="A494" t="str">
        <f t="shared" si="49"/>
        <v/>
      </c>
      <c r="B494" t="str">
        <f t="shared" si="50"/>
        <v/>
      </c>
      <c r="C494" t="str">
        <f>IF(P494="","",'PSS Sheet'!AK498)</f>
        <v/>
      </c>
      <c r="D494" t="str">
        <f>IF(P494="","",'PSS Sheet'!AI498)</f>
        <v/>
      </c>
      <c r="E494" t="str">
        <f>IF(P494="","",'PSS Sheet'!AJ498)</f>
        <v/>
      </c>
      <c r="H494" t="str">
        <f t="shared" si="51"/>
        <v/>
      </c>
      <c r="I494" t="str">
        <f>IF(P494="","",'SEB Sheet'!F$12)</f>
        <v/>
      </c>
      <c r="J494" t="str">
        <f t="shared" si="52"/>
        <v/>
      </c>
      <c r="K494" s="87" t="str">
        <f>IF(P494="","",'SEB Sheet'!$F$11)</f>
        <v/>
      </c>
      <c r="L494" t="str">
        <f t="shared" si="53"/>
        <v/>
      </c>
      <c r="M494" t="str">
        <f>IF(P494="","",'SEB Sheet'!$F$10)</f>
        <v/>
      </c>
      <c r="N494" t="str">
        <f t="shared" si="54"/>
        <v/>
      </c>
      <c r="P494" t="str">
        <f>'PSS Sheet'!AL498</f>
        <v/>
      </c>
      <c r="Q494" t="str">
        <f>IF(P494="","",(VLOOKUP(P494,NSX!$B$4:$E$63,2,FALSE)))</f>
        <v/>
      </c>
      <c r="R494" t="str">
        <f>IF(P494="","",(VLOOKUP(P494,NSX!$B$4:$E$63,3,FALSE)))</f>
        <v/>
      </c>
      <c r="S494" t="str">
        <f>IF(P494="","",(VLOOKUP(P494,NSX!$B$4:$E$63,4,FALSE)))</f>
        <v/>
      </c>
      <c r="T494" t="str">
        <f t="shared" si="55"/>
        <v/>
      </c>
    </row>
    <row r="495" spans="1:20" x14ac:dyDescent="0.25">
      <c r="A495" t="str">
        <f t="shared" si="49"/>
        <v/>
      </c>
      <c r="B495" t="str">
        <f t="shared" si="50"/>
        <v/>
      </c>
      <c r="C495" t="str">
        <f>IF(P495="","",'PSS Sheet'!AK499)</f>
        <v/>
      </c>
      <c r="D495" t="str">
        <f>IF(P495="","",'PSS Sheet'!AI499)</f>
        <v/>
      </c>
      <c r="E495" t="str">
        <f>IF(P495="","",'PSS Sheet'!AJ499)</f>
        <v/>
      </c>
      <c r="H495" t="str">
        <f t="shared" si="51"/>
        <v/>
      </c>
      <c r="I495" t="str">
        <f>IF(P495="","",'SEB Sheet'!F$12)</f>
        <v/>
      </c>
      <c r="J495" t="str">
        <f t="shared" si="52"/>
        <v/>
      </c>
      <c r="K495" s="87" t="str">
        <f>IF(P495="","",'SEB Sheet'!$F$11)</f>
        <v/>
      </c>
      <c r="L495" t="str">
        <f t="shared" si="53"/>
        <v/>
      </c>
      <c r="M495" t="str">
        <f>IF(P495="","",'SEB Sheet'!$F$10)</f>
        <v/>
      </c>
      <c r="N495" t="str">
        <f t="shared" si="54"/>
        <v/>
      </c>
      <c r="P495" t="str">
        <f>'PSS Sheet'!AL499</f>
        <v/>
      </c>
      <c r="Q495" t="str">
        <f>IF(P495="","",(VLOOKUP(P495,NSX!$B$4:$E$63,2,FALSE)))</f>
        <v/>
      </c>
      <c r="R495" t="str">
        <f>IF(P495="","",(VLOOKUP(P495,NSX!$B$4:$E$63,3,FALSE)))</f>
        <v/>
      </c>
      <c r="S495" t="str">
        <f>IF(P495="","",(VLOOKUP(P495,NSX!$B$4:$E$63,4,FALSE)))</f>
        <v/>
      </c>
      <c r="T495" t="str">
        <f t="shared" si="55"/>
        <v/>
      </c>
    </row>
    <row r="496" spans="1:20" x14ac:dyDescent="0.25">
      <c r="A496" t="str">
        <f t="shared" si="49"/>
        <v/>
      </c>
      <c r="B496" t="str">
        <f t="shared" si="50"/>
        <v/>
      </c>
      <c r="C496" t="str">
        <f>IF(P496="","",'PSS Sheet'!AK500)</f>
        <v/>
      </c>
      <c r="D496" t="str">
        <f>IF(P496="","",'PSS Sheet'!AI500)</f>
        <v/>
      </c>
      <c r="E496" t="str">
        <f>IF(P496="","",'PSS Sheet'!AJ500)</f>
        <v/>
      </c>
      <c r="H496" t="str">
        <f t="shared" si="51"/>
        <v/>
      </c>
      <c r="I496" t="str">
        <f>IF(P496="","",'SEB Sheet'!F$12)</f>
        <v/>
      </c>
      <c r="J496" t="str">
        <f t="shared" si="52"/>
        <v/>
      </c>
      <c r="K496" s="87" t="str">
        <f>IF(P496="","",'SEB Sheet'!$F$11)</f>
        <v/>
      </c>
      <c r="L496" t="str">
        <f t="shared" si="53"/>
        <v/>
      </c>
      <c r="M496" t="str">
        <f>IF(P496="","",'SEB Sheet'!$F$10)</f>
        <v/>
      </c>
      <c r="N496" t="str">
        <f t="shared" si="54"/>
        <v/>
      </c>
      <c r="P496" t="str">
        <f>'PSS Sheet'!AL500</f>
        <v/>
      </c>
      <c r="Q496" t="str">
        <f>IF(P496="","",(VLOOKUP(P496,NSX!$B$4:$E$63,2,FALSE)))</f>
        <v/>
      </c>
      <c r="R496" t="str">
        <f>IF(P496="","",(VLOOKUP(P496,NSX!$B$4:$E$63,3,FALSE)))</f>
        <v/>
      </c>
      <c r="S496" t="str">
        <f>IF(P496="","",(VLOOKUP(P496,NSX!$B$4:$E$63,4,FALSE)))</f>
        <v/>
      </c>
      <c r="T496" t="str">
        <f t="shared" si="55"/>
        <v/>
      </c>
    </row>
    <row r="497" spans="1:20" x14ac:dyDescent="0.25">
      <c r="A497" t="str">
        <f t="shared" si="49"/>
        <v/>
      </c>
      <c r="B497" t="str">
        <f t="shared" si="50"/>
        <v/>
      </c>
      <c r="C497" t="str">
        <f>IF(P497="","",'PSS Sheet'!AK501)</f>
        <v/>
      </c>
      <c r="D497" t="str">
        <f>IF(P497="","",'PSS Sheet'!AI501)</f>
        <v/>
      </c>
      <c r="E497" t="str">
        <f>IF(P497="","",'PSS Sheet'!AJ501)</f>
        <v/>
      </c>
      <c r="H497" t="str">
        <f t="shared" si="51"/>
        <v/>
      </c>
      <c r="I497" t="str">
        <f>IF(P497="","",'SEB Sheet'!F$12)</f>
        <v/>
      </c>
      <c r="J497" t="str">
        <f t="shared" si="52"/>
        <v/>
      </c>
      <c r="K497" s="87" t="str">
        <f>IF(P497="","",'SEB Sheet'!$F$11)</f>
        <v/>
      </c>
      <c r="L497" t="str">
        <f t="shared" si="53"/>
        <v/>
      </c>
      <c r="M497" t="str">
        <f>IF(P497="","",'SEB Sheet'!$F$10)</f>
        <v/>
      </c>
      <c r="N497" t="str">
        <f t="shared" si="54"/>
        <v/>
      </c>
      <c r="P497" t="str">
        <f>'PSS Sheet'!AL501</f>
        <v/>
      </c>
      <c r="Q497" t="str">
        <f>IF(P497="","",(VLOOKUP(P497,NSX!$B$4:$E$63,2,FALSE)))</f>
        <v/>
      </c>
      <c r="R497" t="str">
        <f>IF(P497="","",(VLOOKUP(P497,NSX!$B$4:$E$63,3,FALSE)))</f>
        <v/>
      </c>
      <c r="S497" t="str">
        <f>IF(P497="","",(VLOOKUP(P497,NSX!$B$4:$E$63,4,FALSE)))</f>
        <v/>
      </c>
      <c r="T497" t="str">
        <f t="shared" si="55"/>
        <v/>
      </c>
    </row>
    <row r="498" spans="1:20" x14ac:dyDescent="0.25">
      <c r="A498" t="str">
        <f t="shared" si="49"/>
        <v/>
      </c>
      <c r="B498" t="str">
        <f t="shared" si="50"/>
        <v/>
      </c>
      <c r="C498" t="str">
        <f>IF(P498="","",'PSS Sheet'!AK502)</f>
        <v/>
      </c>
      <c r="D498" t="str">
        <f>IF(P498="","",'PSS Sheet'!AI502)</f>
        <v/>
      </c>
      <c r="E498" t="str">
        <f>IF(P498="","",'PSS Sheet'!AJ502)</f>
        <v/>
      </c>
      <c r="H498" t="str">
        <f t="shared" si="51"/>
        <v/>
      </c>
      <c r="I498" t="str">
        <f>IF(P498="","",'SEB Sheet'!F$12)</f>
        <v/>
      </c>
      <c r="J498" t="str">
        <f t="shared" si="52"/>
        <v/>
      </c>
      <c r="K498" s="87" t="str">
        <f>IF(P498="","",'SEB Sheet'!$F$11)</f>
        <v/>
      </c>
      <c r="L498" t="str">
        <f t="shared" si="53"/>
        <v/>
      </c>
      <c r="M498" t="str">
        <f>IF(P498="","",'SEB Sheet'!$F$10)</f>
        <v/>
      </c>
      <c r="N498" t="str">
        <f t="shared" si="54"/>
        <v/>
      </c>
      <c r="P498" t="str">
        <f>'PSS Sheet'!AL502</f>
        <v/>
      </c>
      <c r="Q498" t="str">
        <f>IF(P498="","",(VLOOKUP(P498,NSX!$B$4:$E$63,2,FALSE)))</f>
        <v/>
      </c>
      <c r="R498" t="str">
        <f>IF(P498="","",(VLOOKUP(P498,NSX!$B$4:$E$63,3,FALSE)))</f>
        <v/>
      </c>
      <c r="S498" t="str">
        <f>IF(P498="","",(VLOOKUP(P498,NSX!$B$4:$E$63,4,FALSE)))</f>
        <v/>
      </c>
      <c r="T498" t="str">
        <f t="shared" si="55"/>
        <v/>
      </c>
    </row>
    <row r="499" spans="1:20" x14ac:dyDescent="0.25">
      <c r="A499" t="str">
        <f t="shared" si="49"/>
        <v/>
      </c>
      <c r="B499" t="str">
        <f t="shared" si="50"/>
        <v/>
      </c>
      <c r="C499" t="str">
        <f>IF(P499="","",'PSS Sheet'!AK503)</f>
        <v/>
      </c>
      <c r="D499" t="str">
        <f>IF(P499="","",'PSS Sheet'!AI503)</f>
        <v/>
      </c>
      <c r="E499" t="str">
        <f>IF(P499="","",'PSS Sheet'!AJ503)</f>
        <v/>
      </c>
      <c r="H499" t="str">
        <f t="shared" si="51"/>
        <v/>
      </c>
      <c r="I499" t="str">
        <f>IF(P499="","",'SEB Sheet'!F$12)</f>
        <v/>
      </c>
      <c r="J499" t="str">
        <f t="shared" si="52"/>
        <v/>
      </c>
      <c r="K499" s="87" t="str">
        <f>IF(P499="","",'SEB Sheet'!$F$11)</f>
        <v/>
      </c>
      <c r="L499" t="str">
        <f t="shared" si="53"/>
        <v/>
      </c>
      <c r="M499" t="str">
        <f>IF(P499="","",'SEB Sheet'!$F$10)</f>
        <v/>
      </c>
      <c r="N499" t="str">
        <f t="shared" si="54"/>
        <v/>
      </c>
      <c r="P499" t="str">
        <f>'PSS Sheet'!AL503</f>
        <v/>
      </c>
      <c r="Q499" t="str">
        <f>IF(P499="","",(VLOOKUP(P499,NSX!$B$4:$E$63,2,FALSE)))</f>
        <v/>
      </c>
      <c r="R499" t="str">
        <f>IF(P499="","",(VLOOKUP(P499,NSX!$B$4:$E$63,3,FALSE)))</f>
        <v/>
      </c>
      <c r="S499" t="str">
        <f>IF(P499="","",(VLOOKUP(P499,NSX!$B$4:$E$63,4,FALSE)))</f>
        <v/>
      </c>
      <c r="T499" t="str">
        <f t="shared" si="55"/>
        <v/>
      </c>
    </row>
    <row r="500" spans="1:20" x14ac:dyDescent="0.25">
      <c r="A500" t="str">
        <f t="shared" si="49"/>
        <v/>
      </c>
      <c r="B500" t="str">
        <f t="shared" si="50"/>
        <v/>
      </c>
      <c r="C500" t="str">
        <f>IF(P500="","",'PSS Sheet'!AK504)</f>
        <v/>
      </c>
      <c r="D500" t="str">
        <f>IF(P500="","",'PSS Sheet'!AI504)</f>
        <v/>
      </c>
      <c r="E500" t="str">
        <f>IF(P500="","",'PSS Sheet'!AJ504)</f>
        <v/>
      </c>
      <c r="H500" t="str">
        <f t="shared" si="51"/>
        <v/>
      </c>
      <c r="I500" t="str">
        <f>IF(P500="","",'SEB Sheet'!F$12)</f>
        <v/>
      </c>
      <c r="J500" t="str">
        <f t="shared" si="52"/>
        <v/>
      </c>
      <c r="K500" s="87" t="str">
        <f>IF(P500="","",'SEB Sheet'!$F$11)</f>
        <v/>
      </c>
      <c r="L500" t="str">
        <f t="shared" si="53"/>
        <v/>
      </c>
      <c r="M500" t="str">
        <f>IF(P500="","",'SEB Sheet'!$F$10)</f>
        <v/>
      </c>
      <c r="N500" t="str">
        <f t="shared" si="54"/>
        <v/>
      </c>
      <c r="P500" t="str">
        <f>'PSS Sheet'!AL504</f>
        <v/>
      </c>
      <c r="Q500" t="str">
        <f>IF(P500="","",(VLOOKUP(P500,NSX!$B$4:$E$63,2,FALSE)))</f>
        <v/>
      </c>
      <c r="R500" t="str">
        <f>IF(P500="","",(VLOOKUP(P500,NSX!$B$4:$E$63,3,FALSE)))</f>
        <v/>
      </c>
      <c r="S500" t="str">
        <f>IF(P500="","",(VLOOKUP(P500,NSX!$B$4:$E$63,4,FALSE)))</f>
        <v/>
      </c>
      <c r="T500" t="str">
        <f t="shared" si="55"/>
        <v/>
      </c>
    </row>
    <row r="501" spans="1:20" x14ac:dyDescent="0.25">
      <c r="A501" t="str">
        <f t="shared" si="49"/>
        <v/>
      </c>
      <c r="B501" t="str">
        <f t="shared" si="50"/>
        <v/>
      </c>
      <c r="C501" t="str">
        <f>IF(P501="","",'PSS Sheet'!AK505)</f>
        <v/>
      </c>
      <c r="D501" t="str">
        <f>IF(P501="","",'PSS Sheet'!AI505)</f>
        <v/>
      </c>
      <c r="E501" t="str">
        <f>IF(P501="","",'PSS Sheet'!AJ505)</f>
        <v/>
      </c>
      <c r="H501" t="str">
        <f t="shared" si="51"/>
        <v/>
      </c>
      <c r="I501" t="str">
        <f>IF(P501="","",'SEB Sheet'!F$12)</f>
        <v/>
      </c>
      <c r="J501" t="str">
        <f t="shared" si="52"/>
        <v/>
      </c>
      <c r="K501" s="87" t="str">
        <f>IF(P501="","",'SEB Sheet'!$F$11)</f>
        <v/>
      </c>
      <c r="L501" t="str">
        <f t="shared" si="53"/>
        <v/>
      </c>
      <c r="M501" t="str">
        <f>IF(P501="","",'SEB Sheet'!$F$10)</f>
        <v/>
      </c>
      <c r="N501" t="str">
        <f t="shared" si="54"/>
        <v/>
      </c>
      <c r="P501" t="str">
        <f>'PSS Sheet'!AL505</f>
        <v/>
      </c>
      <c r="Q501" t="str">
        <f>IF(P501="","",(VLOOKUP(P501,NSX!$B$4:$E$63,2,FALSE)))</f>
        <v/>
      </c>
      <c r="R501" t="str">
        <f>IF(P501="","",(VLOOKUP(P501,NSX!$B$4:$E$63,3,FALSE)))</f>
        <v/>
      </c>
      <c r="S501" t="str">
        <f>IF(P501="","",(VLOOKUP(P501,NSX!$B$4:$E$63,4,FALSE)))</f>
        <v/>
      </c>
      <c r="T501" t="str">
        <f t="shared" si="55"/>
        <v/>
      </c>
    </row>
    <row r="502" spans="1:20" x14ac:dyDescent="0.25">
      <c r="A502" t="str">
        <f t="shared" si="49"/>
        <v/>
      </c>
      <c r="B502" t="str">
        <f t="shared" si="50"/>
        <v/>
      </c>
      <c r="C502" t="str">
        <f>IF(P502="","",'PSS Sheet'!AK506)</f>
        <v/>
      </c>
      <c r="D502" t="str">
        <f>IF(P502="","",'PSS Sheet'!AI506)</f>
        <v/>
      </c>
      <c r="E502" t="str">
        <f>IF(P502="","",'PSS Sheet'!AJ506)</f>
        <v/>
      </c>
      <c r="H502" t="str">
        <f t="shared" si="51"/>
        <v/>
      </c>
      <c r="I502" t="str">
        <f>IF(P502="","",'SEB Sheet'!F$12)</f>
        <v/>
      </c>
      <c r="J502" t="str">
        <f t="shared" si="52"/>
        <v/>
      </c>
      <c r="K502" s="87" t="str">
        <f>IF(P502="","",'SEB Sheet'!$F$11)</f>
        <v/>
      </c>
      <c r="L502" t="str">
        <f t="shared" si="53"/>
        <v/>
      </c>
      <c r="M502" t="str">
        <f>IF(P502="","",'SEB Sheet'!$F$10)</f>
        <v/>
      </c>
      <c r="N502" t="str">
        <f t="shared" si="54"/>
        <v/>
      </c>
      <c r="P502" t="str">
        <f>'PSS Sheet'!AL506</f>
        <v/>
      </c>
      <c r="Q502" t="str">
        <f>IF(P502="","",(VLOOKUP(P502,NSX!$B$4:$E$63,2,FALSE)))</f>
        <v/>
      </c>
      <c r="R502" t="str">
        <f>IF(P502="","",(VLOOKUP(P502,NSX!$B$4:$E$63,3,FALSE)))</f>
        <v/>
      </c>
      <c r="S502" t="str">
        <f>IF(P502="","",(VLOOKUP(P502,NSX!$B$4:$E$63,4,FALSE)))</f>
        <v/>
      </c>
      <c r="T502" t="str">
        <f t="shared" si="55"/>
        <v/>
      </c>
    </row>
    <row r="503" spans="1:20" x14ac:dyDescent="0.25">
      <c r="A503" t="str">
        <f t="shared" si="49"/>
        <v/>
      </c>
      <c r="B503" t="str">
        <f t="shared" si="50"/>
        <v/>
      </c>
      <c r="C503" t="str">
        <f>IF(P503="","",'PSS Sheet'!AK507)</f>
        <v/>
      </c>
      <c r="D503" t="str">
        <f>IF(P503="","",'PSS Sheet'!AI507)</f>
        <v/>
      </c>
      <c r="E503" t="str">
        <f>IF(P503="","",'PSS Sheet'!AJ507)</f>
        <v/>
      </c>
      <c r="H503" t="str">
        <f t="shared" si="51"/>
        <v/>
      </c>
      <c r="I503" t="str">
        <f>IF(P503="","",'SEB Sheet'!F$12)</f>
        <v/>
      </c>
      <c r="J503" t="str">
        <f t="shared" si="52"/>
        <v/>
      </c>
      <c r="K503" s="87" t="str">
        <f>IF(P503="","",'SEB Sheet'!$F$11)</f>
        <v/>
      </c>
      <c r="L503" t="str">
        <f t="shared" si="53"/>
        <v/>
      </c>
      <c r="M503" t="str">
        <f>IF(P503="","",'SEB Sheet'!$F$10)</f>
        <v/>
      </c>
      <c r="N503" t="str">
        <f t="shared" si="54"/>
        <v/>
      </c>
      <c r="P503" t="str">
        <f>'PSS Sheet'!AL507</f>
        <v/>
      </c>
      <c r="Q503" t="str">
        <f>IF(P503="","",(VLOOKUP(P503,NSX!$B$4:$E$63,2,FALSE)))</f>
        <v/>
      </c>
      <c r="R503" t="str">
        <f>IF(P503="","",(VLOOKUP(P503,NSX!$B$4:$E$63,3,FALSE)))</f>
        <v/>
      </c>
      <c r="S503" t="str">
        <f>IF(P503="","",(VLOOKUP(P503,NSX!$B$4:$E$63,4,FALSE)))</f>
        <v/>
      </c>
      <c r="T503" t="str">
        <f t="shared" si="55"/>
        <v/>
      </c>
    </row>
    <row r="504" spans="1:20" x14ac:dyDescent="0.25">
      <c r="A504" t="str">
        <f t="shared" si="49"/>
        <v/>
      </c>
      <c r="B504" t="str">
        <f t="shared" si="50"/>
        <v/>
      </c>
      <c r="C504" t="str">
        <f>IF(P504="","",'PSS Sheet'!AK508)</f>
        <v/>
      </c>
      <c r="D504" t="str">
        <f>IF(P504="","",'PSS Sheet'!AI508)</f>
        <v/>
      </c>
      <c r="E504" t="str">
        <f>IF(P504="","",'PSS Sheet'!AJ508)</f>
        <v/>
      </c>
      <c r="H504" t="str">
        <f t="shared" si="51"/>
        <v/>
      </c>
      <c r="I504" t="str">
        <f>IF(P504="","",'SEB Sheet'!F$12)</f>
        <v/>
      </c>
      <c r="J504" t="str">
        <f t="shared" si="52"/>
        <v/>
      </c>
      <c r="K504" s="87" t="str">
        <f>IF(P504="","",'SEB Sheet'!$F$11)</f>
        <v/>
      </c>
      <c r="L504" t="str">
        <f t="shared" si="53"/>
        <v/>
      </c>
      <c r="M504" t="str">
        <f>IF(P504="","",'SEB Sheet'!$F$10)</f>
        <v/>
      </c>
      <c r="N504" t="str">
        <f t="shared" si="54"/>
        <v/>
      </c>
      <c r="P504" t="str">
        <f>'PSS Sheet'!AL508</f>
        <v/>
      </c>
      <c r="Q504" t="str">
        <f>IF(P504="","",(VLOOKUP(P504,NSX!$B$4:$E$63,2,FALSE)))</f>
        <v/>
      </c>
      <c r="R504" t="str">
        <f>IF(P504="","",(VLOOKUP(P504,NSX!$B$4:$E$63,3,FALSE)))</f>
        <v/>
      </c>
      <c r="S504" t="str">
        <f>IF(P504="","",(VLOOKUP(P504,NSX!$B$4:$E$63,4,FALSE)))</f>
        <v/>
      </c>
      <c r="T504" t="str">
        <f t="shared" si="55"/>
        <v/>
      </c>
    </row>
    <row r="505" spans="1:20" x14ac:dyDescent="0.25">
      <c r="A505" t="str">
        <f t="shared" si="49"/>
        <v/>
      </c>
      <c r="B505" t="str">
        <f t="shared" si="50"/>
        <v/>
      </c>
      <c r="C505" t="str">
        <f>IF(P505="","",'PSS Sheet'!AK509)</f>
        <v/>
      </c>
      <c r="D505" t="str">
        <f>IF(P505="","",'PSS Sheet'!AI509)</f>
        <v/>
      </c>
      <c r="E505" t="str">
        <f>IF(P505="","",'PSS Sheet'!AJ509)</f>
        <v/>
      </c>
      <c r="H505" t="str">
        <f t="shared" si="51"/>
        <v/>
      </c>
      <c r="I505" t="str">
        <f>IF(P505="","",'SEB Sheet'!F$12)</f>
        <v/>
      </c>
      <c r="J505" t="str">
        <f t="shared" si="52"/>
        <v/>
      </c>
      <c r="K505" s="87" t="str">
        <f>IF(P505="","",'SEB Sheet'!$F$11)</f>
        <v/>
      </c>
      <c r="L505" t="str">
        <f t="shared" si="53"/>
        <v/>
      </c>
      <c r="M505" t="str">
        <f>IF(P505="","",'SEB Sheet'!$F$10)</f>
        <v/>
      </c>
      <c r="N505" t="str">
        <f t="shared" si="54"/>
        <v/>
      </c>
      <c r="P505" t="str">
        <f>'PSS Sheet'!AL509</f>
        <v/>
      </c>
      <c r="Q505" t="str">
        <f>IF(P505="","",(VLOOKUP(P505,NSX!$B$4:$E$63,2,FALSE)))</f>
        <v/>
      </c>
      <c r="R505" t="str">
        <f>IF(P505="","",(VLOOKUP(P505,NSX!$B$4:$E$63,3,FALSE)))</f>
        <v/>
      </c>
      <c r="S505" t="str">
        <f>IF(P505="","",(VLOOKUP(P505,NSX!$B$4:$E$63,4,FALSE)))</f>
        <v/>
      </c>
      <c r="T505" t="str">
        <f t="shared" si="55"/>
        <v/>
      </c>
    </row>
    <row r="506" spans="1:20" x14ac:dyDescent="0.25">
      <c r="A506" t="str">
        <f t="shared" si="49"/>
        <v/>
      </c>
      <c r="B506" t="str">
        <f t="shared" si="50"/>
        <v/>
      </c>
      <c r="C506" t="str">
        <f>IF(P506="","",'PSS Sheet'!AK510)</f>
        <v/>
      </c>
      <c r="D506" t="str">
        <f>IF(P506="","",'PSS Sheet'!AI510)</f>
        <v/>
      </c>
      <c r="E506" t="str">
        <f>IF(P506="","",'PSS Sheet'!AJ510)</f>
        <v/>
      </c>
      <c r="H506" t="str">
        <f t="shared" si="51"/>
        <v/>
      </c>
      <c r="I506" t="str">
        <f>IF(P506="","",'SEB Sheet'!F$12)</f>
        <v/>
      </c>
      <c r="J506" t="str">
        <f t="shared" si="52"/>
        <v/>
      </c>
      <c r="K506" s="87" t="str">
        <f>IF(P506="","",'SEB Sheet'!$F$11)</f>
        <v/>
      </c>
      <c r="L506" t="str">
        <f t="shared" si="53"/>
        <v/>
      </c>
      <c r="M506" t="str">
        <f>IF(P506="","",'SEB Sheet'!$F$10)</f>
        <v/>
      </c>
      <c r="N506" t="str">
        <f t="shared" si="54"/>
        <v/>
      </c>
      <c r="P506" t="str">
        <f>'PSS Sheet'!AL510</f>
        <v/>
      </c>
      <c r="Q506" t="str">
        <f>IF(P506="","",(VLOOKUP(P506,NSX!$B$4:$E$63,2,FALSE)))</f>
        <v/>
      </c>
      <c r="R506" t="str">
        <f>IF(P506="","",(VLOOKUP(P506,NSX!$B$4:$E$63,3,FALSE)))</f>
        <v/>
      </c>
      <c r="S506" t="str">
        <f>IF(P506="","",(VLOOKUP(P506,NSX!$B$4:$E$63,4,FALSE)))</f>
        <v/>
      </c>
      <c r="T506" t="str">
        <f t="shared" si="55"/>
        <v/>
      </c>
    </row>
    <row r="507" spans="1:20" x14ac:dyDescent="0.25">
      <c r="A507" t="str">
        <f t="shared" si="49"/>
        <v/>
      </c>
      <c r="B507" t="str">
        <f t="shared" si="50"/>
        <v/>
      </c>
      <c r="C507" t="str">
        <f>IF(P507="","",'PSS Sheet'!AK511)</f>
        <v/>
      </c>
      <c r="D507" t="str">
        <f>IF(P507="","",'PSS Sheet'!AI511)</f>
        <v/>
      </c>
      <c r="E507" t="str">
        <f>IF(P507="","",'PSS Sheet'!AJ511)</f>
        <v/>
      </c>
      <c r="H507" t="str">
        <f t="shared" si="51"/>
        <v/>
      </c>
      <c r="I507" t="str">
        <f>IF(P507="","",'SEB Sheet'!F$12)</f>
        <v/>
      </c>
      <c r="J507" t="str">
        <f t="shared" si="52"/>
        <v/>
      </c>
      <c r="K507" s="87" t="str">
        <f>IF(P507="","",'SEB Sheet'!$F$11)</f>
        <v/>
      </c>
      <c r="L507" t="str">
        <f t="shared" si="53"/>
        <v/>
      </c>
      <c r="M507" t="str">
        <f>IF(P507="","",'SEB Sheet'!$F$10)</f>
        <v/>
      </c>
      <c r="N507" t="str">
        <f t="shared" si="54"/>
        <v/>
      </c>
      <c r="P507" t="str">
        <f>'PSS Sheet'!AL511</f>
        <v/>
      </c>
      <c r="Q507" t="str">
        <f>IF(P507="","",(VLOOKUP(P507,NSX!$B$4:$E$63,2,FALSE)))</f>
        <v/>
      </c>
      <c r="R507" t="str">
        <f>IF(P507="","",(VLOOKUP(P507,NSX!$B$4:$E$63,3,FALSE)))</f>
        <v/>
      </c>
      <c r="S507" t="str">
        <f>IF(P507="","",(VLOOKUP(P507,NSX!$B$4:$E$63,4,FALSE)))</f>
        <v/>
      </c>
      <c r="T507" t="str">
        <f t="shared" si="55"/>
        <v/>
      </c>
    </row>
    <row r="508" spans="1:20" x14ac:dyDescent="0.25">
      <c r="A508" t="str">
        <f t="shared" si="49"/>
        <v/>
      </c>
      <c r="B508" t="str">
        <f t="shared" si="50"/>
        <v/>
      </c>
      <c r="C508" t="str">
        <f>IF(P508="","",'PSS Sheet'!AK512)</f>
        <v/>
      </c>
      <c r="D508" t="str">
        <f>IF(P508="","",'PSS Sheet'!AI512)</f>
        <v/>
      </c>
      <c r="E508" t="str">
        <f>IF(P508="","",'PSS Sheet'!AJ512)</f>
        <v/>
      </c>
      <c r="H508" t="str">
        <f t="shared" si="51"/>
        <v/>
      </c>
      <c r="I508" t="str">
        <f>IF(P508="","",'SEB Sheet'!F$12)</f>
        <v/>
      </c>
      <c r="J508" t="str">
        <f t="shared" si="52"/>
        <v/>
      </c>
      <c r="K508" s="87" t="str">
        <f>IF(P508="","",'SEB Sheet'!$F$11)</f>
        <v/>
      </c>
      <c r="L508" t="str">
        <f t="shared" si="53"/>
        <v/>
      </c>
      <c r="M508" t="str">
        <f>IF(P508="","",'SEB Sheet'!$F$10)</f>
        <v/>
      </c>
      <c r="N508" t="str">
        <f t="shared" si="54"/>
        <v/>
      </c>
      <c r="P508" t="str">
        <f>'PSS Sheet'!AL512</f>
        <v/>
      </c>
      <c r="Q508" t="str">
        <f>IF(P508="","",(VLOOKUP(P508,NSX!$B$4:$E$63,2,FALSE)))</f>
        <v/>
      </c>
      <c r="R508" t="str">
        <f>IF(P508="","",(VLOOKUP(P508,NSX!$B$4:$E$63,3,FALSE)))</f>
        <v/>
      </c>
      <c r="S508" t="str">
        <f>IF(P508="","",(VLOOKUP(P508,NSX!$B$4:$E$63,4,FALSE)))</f>
        <v/>
      </c>
      <c r="T508" t="str">
        <f t="shared" si="55"/>
        <v/>
      </c>
    </row>
    <row r="509" spans="1:20" x14ac:dyDescent="0.25">
      <c r="A509" t="str">
        <f t="shared" si="49"/>
        <v/>
      </c>
      <c r="B509" t="str">
        <f t="shared" si="50"/>
        <v/>
      </c>
      <c r="C509" t="str">
        <f>IF(P509="","",'PSS Sheet'!AK513)</f>
        <v/>
      </c>
      <c r="D509" t="str">
        <f>IF(P509="","",'PSS Sheet'!AI513)</f>
        <v/>
      </c>
      <c r="E509" t="str">
        <f>IF(P509="","",'PSS Sheet'!AJ513)</f>
        <v/>
      </c>
      <c r="H509" t="str">
        <f t="shared" si="51"/>
        <v/>
      </c>
      <c r="I509" t="str">
        <f>IF(P509="","",'SEB Sheet'!F$12)</f>
        <v/>
      </c>
      <c r="J509" t="str">
        <f t="shared" si="52"/>
        <v/>
      </c>
      <c r="K509" s="87" t="str">
        <f>IF(P509="","",'SEB Sheet'!$F$11)</f>
        <v/>
      </c>
      <c r="L509" t="str">
        <f t="shared" si="53"/>
        <v/>
      </c>
      <c r="M509" t="str">
        <f>IF(P509="","",'SEB Sheet'!$F$10)</f>
        <v/>
      </c>
      <c r="N509" t="str">
        <f t="shared" si="54"/>
        <v/>
      </c>
      <c r="P509" t="str">
        <f>'PSS Sheet'!AL513</f>
        <v/>
      </c>
      <c r="Q509" t="str">
        <f>IF(P509="","",(VLOOKUP(P509,NSX!$B$4:$E$63,2,FALSE)))</f>
        <v/>
      </c>
      <c r="R509" t="str">
        <f>IF(P509="","",(VLOOKUP(P509,NSX!$B$4:$E$63,3,FALSE)))</f>
        <v/>
      </c>
      <c r="S509" t="str">
        <f>IF(P509="","",(VLOOKUP(P509,NSX!$B$4:$E$63,4,FALSE)))</f>
        <v/>
      </c>
      <c r="T509" t="str">
        <f t="shared" si="55"/>
        <v/>
      </c>
    </row>
    <row r="510" spans="1:20" x14ac:dyDescent="0.25">
      <c r="A510" t="str">
        <f t="shared" si="49"/>
        <v/>
      </c>
      <c r="B510" t="str">
        <f t="shared" si="50"/>
        <v/>
      </c>
      <c r="C510" t="str">
        <f>IF(P510="","",'PSS Sheet'!AK514)</f>
        <v/>
      </c>
      <c r="D510" t="str">
        <f>IF(P510="","",'PSS Sheet'!AI514)</f>
        <v/>
      </c>
      <c r="E510" t="str">
        <f>IF(P510="","",'PSS Sheet'!AJ514)</f>
        <v/>
      </c>
      <c r="H510" t="str">
        <f t="shared" si="51"/>
        <v/>
      </c>
      <c r="I510" t="str">
        <f>IF(P510="","",'SEB Sheet'!F$12)</f>
        <v/>
      </c>
      <c r="J510" t="str">
        <f t="shared" si="52"/>
        <v/>
      </c>
      <c r="K510" s="87" t="str">
        <f>IF(P510="","",'SEB Sheet'!$F$11)</f>
        <v/>
      </c>
      <c r="L510" t="str">
        <f t="shared" si="53"/>
        <v/>
      </c>
      <c r="M510" t="str">
        <f>IF(P510="","",'SEB Sheet'!$F$10)</f>
        <v/>
      </c>
      <c r="N510" t="str">
        <f t="shared" si="54"/>
        <v/>
      </c>
      <c r="P510" t="str">
        <f>'PSS Sheet'!AL514</f>
        <v/>
      </c>
      <c r="Q510" t="str">
        <f>IF(P510="","",(VLOOKUP(P510,NSX!$B$4:$E$63,2,FALSE)))</f>
        <v/>
      </c>
      <c r="R510" t="str">
        <f>IF(P510="","",(VLOOKUP(P510,NSX!$B$4:$E$63,3,FALSE)))</f>
        <v/>
      </c>
      <c r="S510" t="str">
        <f>IF(P510="","",(VLOOKUP(P510,NSX!$B$4:$E$63,4,FALSE)))</f>
        <v/>
      </c>
      <c r="T510" t="str">
        <f t="shared" si="55"/>
        <v/>
      </c>
    </row>
    <row r="511" spans="1:20" x14ac:dyDescent="0.25">
      <c r="A511" t="str">
        <f t="shared" si="49"/>
        <v/>
      </c>
      <c r="B511" t="str">
        <f t="shared" si="50"/>
        <v/>
      </c>
      <c r="C511" t="str">
        <f>IF(P511="","",'PSS Sheet'!AK515)</f>
        <v/>
      </c>
      <c r="D511" t="str">
        <f>IF(P511="","",'PSS Sheet'!AI515)</f>
        <v/>
      </c>
      <c r="E511" t="str">
        <f>IF(P511="","",'PSS Sheet'!AJ515)</f>
        <v/>
      </c>
      <c r="H511" t="str">
        <f t="shared" si="51"/>
        <v/>
      </c>
      <c r="I511" t="str">
        <f>IF(P511="","",'SEB Sheet'!F$12)</f>
        <v/>
      </c>
      <c r="J511" t="str">
        <f t="shared" si="52"/>
        <v/>
      </c>
      <c r="K511" s="87" t="str">
        <f>IF(P511="","",'SEB Sheet'!$F$11)</f>
        <v/>
      </c>
      <c r="L511" t="str">
        <f t="shared" si="53"/>
        <v/>
      </c>
      <c r="M511" t="str">
        <f>IF(P511="","",'SEB Sheet'!$F$10)</f>
        <v/>
      </c>
      <c r="N511" t="str">
        <f t="shared" si="54"/>
        <v/>
      </c>
      <c r="P511" t="str">
        <f>'PSS Sheet'!AL515</f>
        <v/>
      </c>
      <c r="Q511" t="str">
        <f>IF(P511="","",(VLOOKUP(P511,NSX!$B$4:$E$63,2,FALSE)))</f>
        <v/>
      </c>
      <c r="R511" t="str">
        <f>IF(P511="","",(VLOOKUP(P511,NSX!$B$4:$E$63,3,FALSE)))</f>
        <v/>
      </c>
      <c r="S511" t="str">
        <f>IF(P511="","",(VLOOKUP(P511,NSX!$B$4:$E$63,4,FALSE)))</f>
        <v/>
      </c>
      <c r="T511" t="str">
        <f t="shared" si="55"/>
        <v/>
      </c>
    </row>
    <row r="512" spans="1:20" x14ac:dyDescent="0.25">
      <c r="A512" t="str">
        <f t="shared" si="49"/>
        <v/>
      </c>
      <c r="B512" t="str">
        <f t="shared" si="50"/>
        <v/>
      </c>
      <c r="C512" t="str">
        <f>IF(P512="","",'PSS Sheet'!AK516)</f>
        <v/>
      </c>
      <c r="D512" t="str">
        <f>IF(P512="","",'PSS Sheet'!AI516)</f>
        <v/>
      </c>
      <c r="E512" t="str">
        <f>IF(P512="","",'PSS Sheet'!AJ516)</f>
        <v/>
      </c>
      <c r="H512" t="str">
        <f t="shared" si="51"/>
        <v/>
      </c>
      <c r="I512" t="str">
        <f>IF(P512="","",'SEB Sheet'!F$12)</f>
        <v/>
      </c>
      <c r="J512" t="str">
        <f t="shared" si="52"/>
        <v/>
      </c>
      <c r="K512" s="87" t="str">
        <f>IF(P512="","",'SEB Sheet'!$F$11)</f>
        <v/>
      </c>
      <c r="L512" t="str">
        <f t="shared" si="53"/>
        <v/>
      </c>
      <c r="M512" t="str">
        <f>IF(P512="","",'SEB Sheet'!$F$10)</f>
        <v/>
      </c>
      <c r="N512" t="str">
        <f t="shared" si="54"/>
        <v/>
      </c>
      <c r="P512" t="str">
        <f>'PSS Sheet'!AL516</f>
        <v/>
      </c>
      <c r="Q512" t="str">
        <f>IF(P512="","",(VLOOKUP(P512,NSX!$B$4:$E$63,2,FALSE)))</f>
        <v/>
      </c>
      <c r="R512" t="str">
        <f>IF(P512="","",(VLOOKUP(P512,NSX!$B$4:$E$63,3,FALSE)))</f>
        <v/>
      </c>
      <c r="S512" t="str">
        <f>IF(P512="","",(VLOOKUP(P512,NSX!$B$4:$E$63,4,FALSE)))</f>
        <v/>
      </c>
      <c r="T512" t="str">
        <f t="shared" si="55"/>
        <v/>
      </c>
    </row>
    <row r="513" spans="1:20" x14ac:dyDescent="0.25">
      <c r="A513" t="str">
        <f t="shared" si="49"/>
        <v/>
      </c>
      <c r="B513" t="str">
        <f t="shared" si="50"/>
        <v/>
      </c>
      <c r="C513" t="str">
        <f>IF(P513="","",'PSS Sheet'!AK517)</f>
        <v/>
      </c>
      <c r="D513" t="str">
        <f>IF(P513="","",'PSS Sheet'!AI517)</f>
        <v/>
      </c>
      <c r="E513" t="str">
        <f>IF(P513="","",'PSS Sheet'!AJ517)</f>
        <v/>
      </c>
      <c r="H513" t="str">
        <f t="shared" si="51"/>
        <v/>
      </c>
      <c r="I513" t="str">
        <f>IF(P513="","",'SEB Sheet'!F$12)</f>
        <v/>
      </c>
      <c r="J513" t="str">
        <f t="shared" si="52"/>
        <v/>
      </c>
      <c r="K513" s="87" t="str">
        <f>IF(P513="","",'SEB Sheet'!$F$11)</f>
        <v/>
      </c>
      <c r="L513" t="str">
        <f t="shared" si="53"/>
        <v/>
      </c>
      <c r="M513" t="str">
        <f>IF(P513="","",'SEB Sheet'!$F$10)</f>
        <v/>
      </c>
      <c r="N513" t="str">
        <f t="shared" si="54"/>
        <v/>
      </c>
      <c r="P513" t="str">
        <f>'PSS Sheet'!AL517</f>
        <v/>
      </c>
      <c r="Q513" t="str">
        <f>IF(P513="","",(VLOOKUP(P513,NSX!$B$4:$E$63,2,FALSE)))</f>
        <v/>
      </c>
      <c r="R513" t="str">
        <f>IF(P513="","",(VLOOKUP(P513,NSX!$B$4:$E$63,3,FALSE)))</f>
        <v/>
      </c>
      <c r="S513" t="str">
        <f>IF(P513="","",(VLOOKUP(P513,NSX!$B$4:$E$63,4,FALSE)))</f>
        <v/>
      </c>
      <c r="T513" t="str">
        <f t="shared" si="55"/>
        <v/>
      </c>
    </row>
    <row r="514" spans="1:20" x14ac:dyDescent="0.25">
      <c r="A514" t="str">
        <f t="shared" si="49"/>
        <v/>
      </c>
      <c r="B514" t="str">
        <f t="shared" si="50"/>
        <v/>
      </c>
      <c r="C514" t="str">
        <f>IF(P514="","",'PSS Sheet'!AK518)</f>
        <v/>
      </c>
      <c r="D514" t="str">
        <f>IF(P514="","",'PSS Sheet'!AI518)</f>
        <v/>
      </c>
      <c r="E514" t="str">
        <f>IF(P514="","",'PSS Sheet'!AJ518)</f>
        <v/>
      </c>
      <c r="H514" t="str">
        <f t="shared" si="51"/>
        <v/>
      </c>
      <c r="I514" t="str">
        <f>IF(P514="","",'SEB Sheet'!F$12)</f>
        <v/>
      </c>
      <c r="J514" t="str">
        <f t="shared" si="52"/>
        <v/>
      </c>
      <c r="K514" s="87" t="str">
        <f>IF(P514="","",'SEB Sheet'!$F$11)</f>
        <v/>
      </c>
      <c r="L514" t="str">
        <f t="shared" si="53"/>
        <v/>
      </c>
      <c r="M514" t="str">
        <f>IF(P514="","",'SEB Sheet'!$F$10)</f>
        <v/>
      </c>
      <c r="N514" t="str">
        <f t="shared" si="54"/>
        <v/>
      </c>
      <c r="P514" t="str">
        <f>'PSS Sheet'!AL518</f>
        <v/>
      </c>
      <c r="Q514" t="str">
        <f>IF(P514="","",(VLOOKUP(P514,NSX!$B$4:$E$63,2,FALSE)))</f>
        <v/>
      </c>
      <c r="R514" t="str">
        <f>IF(P514="","",(VLOOKUP(P514,NSX!$B$4:$E$63,3,FALSE)))</f>
        <v/>
      </c>
      <c r="S514" t="str">
        <f>IF(P514="","",(VLOOKUP(P514,NSX!$B$4:$E$63,4,FALSE)))</f>
        <v/>
      </c>
      <c r="T514" t="str">
        <f t="shared" si="55"/>
        <v/>
      </c>
    </row>
    <row r="515" spans="1:20" x14ac:dyDescent="0.25">
      <c r="A515" t="str">
        <f t="shared" si="49"/>
        <v/>
      </c>
      <c r="B515" t="str">
        <f t="shared" si="50"/>
        <v/>
      </c>
      <c r="C515" t="str">
        <f>IF(P515="","",'PSS Sheet'!AK519)</f>
        <v/>
      </c>
      <c r="D515" t="str">
        <f>IF(P515="","",'PSS Sheet'!AI519)</f>
        <v/>
      </c>
      <c r="E515" t="str">
        <f>IF(P515="","",'PSS Sheet'!AJ519)</f>
        <v/>
      </c>
      <c r="H515" t="str">
        <f t="shared" si="51"/>
        <v/>
      </c>
      <c r="I515" t="str">
        <f>IF(P515="","",'SEB Sheet'!F$12)</f>
        <v/>
      </c>
      <c r="J515" t="str">
        <f t="shared" si="52"/>
        <v/>
      </c>
      <c r="K515" s="87" t="str">
        <f>IF(P515="","",'SEB Sheet'!$F$11)</f>
        <v/>
      </c>
      <c r="L515" t="str">
        <f t="shared" si="53"/>
        <v/>
      </c>
      <c r="M515" t="str">
        <f>IF(P515="","",'SEB Sheet'!$F$10)</f>
        <v/>
      </c>
      <c r="N515" t="str">
        <f t="shared" si="54"/>
        <v/>
      </c>
      <c r="P515" t="str">
        <f>'PSS Sheet'!AL519</f>
        <v/>
      </c>
      <c r="Q515" t="str">
        <f>IF(P515="","",(VLOOKUP(P515,NSX!$B$4:$E$63,2,FALSE)))</f>
        <v/>
      </c>
      <c r="R515" t="str">
        <f>IF(P515="","",(VLOOKUP(P515,NSX!$B$4:$E$63,3,FALSE)))</f>
        <v/>
      </c>
      <c r="S515" t="str">
        <f>IF(P515="","",(VLOOKUP(P515,NSX!$B$4:$E$63,4,FALSE)))</f>
        <v/>
      </c>
      <c r="T515" t="str">
        <f t="shared" si="55"/>
        <v/>
      </c>
    </row>
    <row r="516" spans="1:20" x14ac:dyDescent="0.25">
      <c r="A516" t="str">
        <f t="shared" ref="A516:A579" si="56">IF(P516="","","approved")</f>
        <v/>
      </c>
      <c r="B516" t="str">
        <f t="shared" ref="B516:B579" si="57">IF(P516="","","823")</f>
        <v/>
      </c>
      <c r="C516" t="str">
        <f>IF(P516="","",'PSS Sheet'!AK520)</f>
        <v/>
      </c>
      <c r="D516" t="str">
        <f>IF(P516="","",'PSS Sheet'!AI520)</f>
        <v/>
      </c>
      <c r="E516" t="str">
        <f>IF(P516="","",'PSS Sheet'!AJ520)</f>
        <v/>
      </c>
      <c r="H516" t="str">
        <f t="shared" ref="H516:H579" si="58">IF(P516="","","GPS")</f>
        <v/>
      </c>
      <c r="I516" t="str">
        <f>IF(P516="","",'SEB Sheet'!F$12)</f>
        <v/>
      </c>
      <c r="J516" t="str">
        <f t="shared" ref="J516:J579" si="59">IF(P516="","","5-50m")</f>
        <v/>
      </c>
      <c r="K516" s="87" t="str">
        <f>IF(P516="","",'SEB Sheet'!$F$11)</f>
        <v/>
      </c>
      <c r="L516" t="str">
        <f t="shared" ref="L516:L579" si="60">IF(P516="","","D")</f>
        <v/>
      </c>
      <c r="M516" t="str">
        <f>IF(P516="","",'SEB Sheet'!$F$10)</f>
        <v/>
      </c>
      <c r="N516" t="str">
        <f t="shared" ref="N516:N579" si="61">IF(P516="","","P")</f>
        <v/>
      </c>
      <c r="P516" t="str">
        <f>'PSS Sheet'!AL520</f>
        <v/>
      </c>
      <c r="Q516" t="str">
        <f>IF(P516="","",(VLOOKUP(P516,NSX!$B$4:$E$63,2,FALSE)))</f>
        <v/>
      </c>
      <c r="R516" t="str">
        <f>IF(P516="","",(VLOOKUP(P516,NSX!$B$4:$E$63,3,FALSE)))</f>
        <v/>
      </c>
      <c r="S516" t="str">
        <f>IF(P516="","",(VLOOKUP(P516,NSX!$B$4:$E$63,4,FALSE)))</f>
        <v/>
      </c>
      <c r="T516" t="str">
        <f t="shared" ref="T516:T579" si="62">IF(P516="","","1")</f>
        <v/>
      </c>
    </row>
    <row r="517" spans="1:20" x14ac:dyDescent="0.25">
      <c r="A517" t="str">
        <f t="shared" si="56"/>
        <v/>
      </c>
      <c r="B517" t="str">
        <f t="shared" si="57"/>
        <v/>
      </c>
      <c r="C517" t="str">
        <f>IF(P517="","",'PSS Sheet'!AK521)</f>
        <v/>
      </c>
      <c r="D517" t="str">
        <f>IF(P517="","",'PSS Sheet'!AI521)</f>
        <v/>
      </c>
      <c r="E517" t="str">
        <f>IF(P517="","",'PSS Sheet'!AJ521)</f>
        <v/>
      </c>
      <c r="H517" t="str">
        <f t="shared" si="58"/>
        <v/>
      </c>
      <c r="I517" t="str">
        <f>IF(P517="","",'SEB Sheet'!F$12)</f>
        <v/>
      </c>
      <c r="J517" t="str">
        <f t="shared" si="59"/>
        <v/>
      </c>
      <c r="K517" s="87" t="str">
        <f>IF(P517="","",'SEB Sheet'!$F$11)</f>
        <v/>
      </c>
      <c r="L517" t="str">
        <f t="shared" si="60"/>
        <v/>
      </c>
      <c r="M517" t="str">
        <f>IF(P517="","",'SEB Sheet'!$F$10)</f>
        <v/>
      </c>
      <c r="N517" t="str">
        <f t="shared" si="61"/>
        <v/>
      </c>
      <c r="P517" t="str">
        <f>'PSS Sheet'!AL521</f>
        <v/>
      </c>
      <c r="Q517" t="str">
        <f>IF(P517="","",(VLOOKUP(P517,NSX!$B$4:$E$63,2,FALSE)))</f>
        <v/>
      </c>
      <c r="R517" t="str">
        <f>IF(P517="","",(VLOOKUP(P517,NSX!$B$4:$E$63,3,FALSE)))</f>
        <v/>
      </c>
      <c r="S517" t="str">
        <f>IF(P517="","",(VLOOKUP(P517,NSX!$B$4:$E$63,4,FALSE)))</f>
        <v/>
      </c>
      <c r="T517" t="str">
        <f t="shared" si="62"/>
        <v/>
      </c>
    </row>
    <row r="518" spans="1:20" x14ac:dyDescent="0.25">
      <c r="A518" t="str">
        <f t="shared" si="56"/>
        <v/>
      </c>
      <c r="B518" t="str">
        <f t="shared" si="57"/>
        <v/>
      </c>
      <c r="C518" t="str">
        <f>IF(P518="","",'PSS Sheet'!AK522)</f>
        <v/>
      </c>
      <c r="D518" t="str">
        <f>IF(P518="","",'PSS Sheet'!AI522)</f>
        <v/>
      </c>
      <c r="E518" t="str">
        <f>IF(P518="","",'PSS Sheet'!AJ522)</f>
        <v/>
      </c>
      <c r="H518" t="str">
        <f t="shared" si="58"/>
        <v/>
      </c>
      <c r="I518" t="str">
        <f>IF(P518="","",'SEB Sheet'!F$12)</f>
        <v/>
      </c>
      <c r="J518" t="str">
        <f t="shared" si="59"/>
        <v/>
      </c>
      <c r="K518" s="87" t="str">
        <f>IF(P518="","",'SEB Sheet'!$F$11)</f>
        <v/>
      </c>
      <c r="L518" t="str">
        <f t="shared" si="60"/>
        <v/>
      </c>
      <c r="M518" t="str">
        <f>IF(P518="","",'SEB Sheet'!$F$10)</f>
        <v/>
      </c>
      <c r="N518" t="str">
        <f t="shared" si="61"/>
        <v/>
      </c>
      <c r="P518" t="str">
        <f>'PSS Sheet'!AL522</f>
        <v/>
      </c>
      <c r="Q518" t="str">
        <f>IF(P518="","",(VLOOKUP(P518,NSX!$B$4:$E$63,2,FALSE)))</f>
        <v/>
      </c>
      <c r="R518" t="str">
        <f>IF(P518="","",(VLOOKUP(P518,NSX!$B$4:$E$63,3,FALSE)))</f>
        <v/>
      </c>
      <c r="S518" t="str">
        <f>IF(P518="","",(VLOOKUP(P518,NSX!$B$4:$E$63,4,FALSE)))</f>
        <v/>
      </c>
      <c r="T518" t="str">
        <f t="shared" si="62"/>
        <v/>
      </c>
    </row>
    <row r="519" spans="1:20" x14ac:dyDescent="0.25">
      <c r="A519" t="str">
        <f t="shared" si="56"/>
        <v/>
      </c>
      <c r="B519" t="str">
        <f t="shared" si="57"/>
        <v/>
      </c>
      <c r="C519" t="str">
        <f>IF(P519="","",'PSS Sheet'!AK523)</f>
        <v/>
      </c>
      <c r="D519" t="str">
        <f>IF(P519="","",'PSS Sheet'!AI523)</f>
        <v/>
      </c>
      <c r="E519" t="str">
        <f>IF(P519="","",'PSS Sheet'!AJ523)</f>
        <v/>
      </c>
      <c r="H519" t="str">
        <f t="shared" si="58"/>
        <v/>
      </c>
      <c r="I519" t="str">
        <f>IF(P519="","",'SEB Sheet'!F$12)</f>
        <v/>
      </c>
      <c r="J519" t="str">
        <f t="shared" si="59"/>
        <v/>
      </c>
      <c r="K519" s="87" t="str">
        <f>IF(P519="","",'SEB Sheet'!$F$11)</f>
        <v/>
      </c>
      <c r="L519" t="str">
        <f t="shared" si="60"/>
        <v/>
      </c>
      <c r="M519" t="str">
        <f>IF(P519="","",'SEB Sheet'!$F$10)</f>
        <v/>
      </c>
      <c r="N519" t="str">
        <f t="shared" si="61"/>
        <v/>
      </c>
      <c r="P519" t="str">
        <f>'PSS Sheet'!AL523</f>
        <v/>
      </c>
      <c r="Q519" t="str">
        <f>IF(P519="","",(VLOOKUP(P519,NSX!$B$4:$E$63,2,FALSE)))</f>
        <v/>
      </c>
      <c r="R519" t="str">
        <f>IF(P519="","",(VLOOKUP(P519,NSX!$B$4:$E$63,3,FALSE)))</f>
        <v/>
      </c>
      <c r="S519" t="str">
        <f>IF(P519="","",(VLOOKUP(P519,NSX!$B$4:$E$63,4,FALSE)))</f>
        <v/>
      </c>
      <c r="T519" t="str">
        <f t="shared" si="62"/>
        <v/>
      </c>
    </row>
    <row r="520" spans="1:20" x14ac:dyDescent="0.25">
      <c r="A520" t="str">
        <f t="shared" si="56"/>
        <v/>
      </c>
      <c r="B520" t="str">
        <f t="shared" si="57"/>
        <v/>
      </c>
      <c r="C520" t="str">
        <f>IF(P520="","",'PSS Sheet'!AK524)</f>
        <v/>
      </c>
      <c r="D520" t="str">
        <f>IF(P520="","",'PSS Sheet'!AI524)</f>
        <v/>
      </c>
      <c r="E520" t="str">
        <f>IF(P520="","",'PSS Sheet'!AJ524)</f>
        <v/>
      </c>
      <c r="H520" t="str">
        <f t="shared" si="58"/>
        <v/>
      </c>
      <c r="I520" t="str">
        <f>IF(P520="","",'SEB Sheet'!F$12)</f>
        <v/>
      </c>
      <c r="J520" t="str">
        <f t="shared" si="59"/>
        <v/>
      </c>
      <c r="K520" s="87" t="str">
        <f>IF(P520="","",'SEB Sheet'!$F$11)</f>
        <v/>
      </c>
      <c r="L520" t="str">
        <f t="shared" si="60"/>
        <v/>
      </c>
      <c r="M520" t="str">
        <f>IF(P520="","",'SEB Sheet'!$F$10)</f>
        <v/>
      </c>
      <c r="N520" t="str">
        <f t="shared" si="61"/>
        <v/>
      </c>
      <c r="P520" t="str">
        <f>'PSS Sheet'!AL524</f>
        <v/>
      </c>
      <c r="Q520" t="str">
        <f>IF(P520="","",(VLOOKUP(P520,NSX!$B$4:$E$63,2,FALSE)))</f>
        <v/>
      </c>
      <c r="R520" t="str">
        <f>IF(P520="","",(VLOOKUP(P520,NSX!$B$4:$E$63,3,FALSE)))</f>
        <v/>
      </c>
      <c r="S520" t="str">
        <f>IF(P520="","",(VLOOKUP(P520,NSX!$B$4:$E$63,4,FALSE)))</f>
        <v/>
      </c>
      <c r="T520" t="str">
        <f t="shared" si="62"/>
        <v/>
      </c>
    </row>
    <row r="521" spans="1:20" x14ac:dyDescent="0.25">
      <c r="A521" t="str">
        <f t="shared" si="56"/>
        <v/>
      </c>
      <c r="B521" t="str">
        <f t="shared" si="57"/>
        <v/>
      </c>
      <c r="C521" t="str">
        <f>IF(P521="","",'PSS Sheet'!AK525)</f>
        <v/>
      </c>
      <c r="D521" t="str">
        <f>IF(P521="","",'PSS Sheet'!AI525)</f>
        <v/>
      </c>
      <c r="E521" t="str">
        <f>IF(P521="","",'PSS Sheet'!AJ525)</f>
        <v/>
      </c>
      <c r="H521" t="str">
        <f t="shared" si="58"/>
        <v/>
      </c>
      <c r="I521" t="str">
        <f>IF(P521="","",'SEB Sheet'!F$12)</f>
        <v/>
      </c>
      <c r="J521" t="str">
        <f t="shared" si="59"/>
        <v/>
      </c>
      <c r="K521" s="87" t="str">
        <f>IF(P521="","",'SEB Sheet'!$F$11)</f>
        <v/>
      </c>
      <c r="L521" t="str">
        <f t="shared" si="60"/>
        <v/>
      </c>
      <c r="M521" t="str">
        <f>IF(P521="","",'SEB Sheet'!$F$10)</f>
        <v/>
      </c>
      <c r="N521" t="str">
        <f t="shared" si="61"/>
        <v/>
      </c>
      <c r="P521" t="str">
        <f>'PSS Sheet'!AL525</f>
        <v/>
      </c>
      <c r="Q521" t="str">
        <f>IF(P521="","",(VLOOKUP(P521,NSX!$B$4:$E$63,2,FALSE)))</f>
        <v/>
      </c>
      <c r="R521" t="str">
        <f>IF(P521="","",(VLOOKUP(P521,NSX!$B$4:$E$63,3,FALSE)))</f>
        <v/>
      </c>
      <c r="S521" t="str">
        <f>IF(P521="","",(VLOOKUP(P521,NSX!$B$4:$E$63,4,FALSE)))</f>
        <v/>
      </c>
      <c r="T521" t="str">
        <f t="shared" si="62"/>
        <v/>
      </c>
    </row>
    <row r="522" spans="1:20" x14ac:dyDescent="0.25">
      <c r="A522" t="str">
        <f t="shared" si="56"/>
        <v/>
      </c>
      <c r="B522" t="str">
        <f t="shared" si="57"/>
        <v/>
      </c>
      <c r="C522" t="str">
        <f>IF(P522="","",'PSS Sheet'!AK526)</f>
        <v/>
      </c>
      <c r="D522" t="str">
        <f>IF(P522="","",'PSS Sheet'!AI526)</f>
        <v/>
      </c>
      <c r="E522" t="str">
        <f>IF(P522="","",'PSS Sheet'!AJ526)</f>
        <v/>
      </c>
      <c r="H522" t="str">
        <f t="shared" si="58"/>
        <v/>
      </c>
      <c r="I522" t="str">
        <f>IF(P522="","",'SEB Sheet'!F$12)</f>
        <v/>
      </c>
      <c r="J522" t="str">
        <f t="shared" si="59"/>
        <v/>
      </c>
      <c r="K522" s="87" t="str">
        <f>IF(P522="","",'SEB Sheet'!$F$11)</f>
        <v/>
      </c>
      <c r="L522" t="str">
        <f t="shared" si="60"/>
        <v/>
      </c>
      <c r="M522" t="str">
        <f>IF(P522="","",'SEB Sheet'!$F$10)</f>
        <v/>
      </c>
      <c r="N522" t="str">
        <f t="shared" si="61"/>
        <v/>
      </c>
      <c r="P522" t="str">
        <f>'PSS Sheet'!AL526</f>
        <v/>
      </c>
      <c r="Q522" t="str">
        <f>IF(P522="","",(VLOOKUP(P522,NSX!$B$4:$E$63,2,FALSE)))</f>
        <v/>
      </c>
      <c r="R522" t="str">
        <f>IF(P522="","",(VLOOKUP(P522,NSX!$B$4:$E$63,3,FALSE)))</f>
        <v/>
      </c>
      <c r="S522" t="str">
        <f>IF(P522="","",(VLOOKUP(P522,NSX!$B$4:$E$63,4,FALSE)))</f>
        <v/>
      </c>
      <c r="T522" t="str">
        <f t="shared" si="62"/>
        <v/>
      </c>
    </row>
    <row r="523" spans="1:20" x14ac:dyDescent="0.25">
      <c r="A523" t="str">
        <f t="shared" si="56"/>
        <v/>
      </c>
      <c r="B523" t="str">
        <f t="shared" si="57"/>
        <v/>
      </c>
      <c r="C523" t="str">
        <f>IF(P523="","",'PSS Sheet'!AK527)</f>
        <v/>
      </c>
      <c r="D523" t="str">
        <f>IF(P523="","",'PSS Sheet'!AI527)</f>
        <v/>
      </c>
      <c r="E523" t="str">
        <f>IF(P523="","",'PSS Sheet'!AJ527)</f>
        <v/>
      </c>
      <c r="H523" t="str">
        <f t="shared" si="58"/>
        <v/>
      </c>
      <c r="I523" t="str">
        <f>IF(P523="","",'SEB Sheet'!F$12)</f>
        <v/>
      </c>
      <c r="J523" t="str">
        <f t="shared" si="59"/>
        <v/>
      </c>
      <c r="K523" s="87" t="str">
        <f>IF(P523="","",'SEB Sheet'!$F$11)</f>
        <v/>
      </c>
      <c r="L523" t="str">
        <f t="shared" si="60"/>
        <v/>
      </c>
      <c r="M523" t="str">
        <f>IF(P523="","",'SEB Sheet'!$F$10)</f>
        <v/>
      </c>
      <c r="N523" t="str">
        <f t="shared" si="61"/>
        <v/>
      </c>
      <c r="P523" t="str">
        <f>'PSS Sheet'!AL527</f>
        <v/>
      </c>
      <c r="Q523" t="str">
        <f>IF(P523="","",(VLOOKUP(P523,NSX!$B$4:$E$63,2,FALSE)))</f>
        <v/>
      </c>
      <c r="R523" t="str">
        <f>IF(P523="","",(VLOOKUP(P523,NSX!$B$4:$E$63,3,FALSE)))</f>
        <v/>
      </c>
      <c r="S523" t="str">
        <f>IF(P523="","",(VLOOKUP(P523,NSX!$B$4:$E$63,4,FALSE)))</f>
        <v/>
      </c>
      <c r="T523" t="str">
        <f t="shared" si="62"/>
        <v/>
      </c>
    </row>
    <row r="524" spans="1:20" x14ac:dyDescent="0.25">
      <c r="A524" t="str">
        <f t="shared" si="56"/>
        <v/>
      </c>
      <c r="B524" t="str">
        <f t="shared" si="57"/>
        <v/>
      </c>
      <c r="C524" t="str">
        <f>IF(P524="","",'PSS Sheet'!AK528)</f>
        <v/>
      </c>
      <c r="D524" t="str">
        <f>IF(P524="","",'PSS Sheet'!AI528)</f>
        <v/>
      </c>
      <c r="E524" t="str">
        <f>IF(P524="","",'PSS Sheet'!AJ528)</f>
        <v/>
      </c>
      <c r="H524" t="str">
        <f t="shared" si="58"/>
        <v/>
      </c>
      <c r="I524" t="str">
        <f>IF(P524="","",'SEB Sheet'!F$12)</f>
        <v/>
      </c>
      <c r="J524" t="str">
        <f t="shared" si="59"/>
        <v/>
      </c>
      <c r="K524" s="87" t="str">
        <f>IF(P524="","",'SEB Sheet'!$F$11)</f>
        <v/>
      </c>
      <c r="L524" t="str">
        <f t="shared" si="60"/>
        <v/>
      </c>
      <c r="M524" t="str">
        <f>IF(P524="","",'SEB Sheet'!$F$10)</f>
        <v/>
      </c>
      <c r="N524" t="str">
        <f t="shared" si="61"/>
        <v/>
      </c>
      <c r="P524" t="str">
        <f>'PSS Sheet'!AL528</f>
        <v/>
      </c>
      <c r="Q524" t="str">
        <f>IF(P524="","",(VLOOKUP(P524,NSX!$B$4:$E$63,2,FALSE)))</f>
        <v/>
      </c>
      <c r="R524" t="str">
        <f>IF(P524="","",(VLOOKUP(P524,NSX!$B$4:$E$63,3,FALSE)))</f>
        <v/>
      </c>
      <c r="S524" t="str">
        <f>IF(P524="","",(VLOOKUP(P524,NSX!$B$4:$E$63,4,FALSE)))</f>
        <v/>
      </c>
      <c r="T524" t="str">
        <f t="shared" si="62"/>
        <v/>
      </c>
    </row>
    <row r="525" spans="1:20" x14ac:dyDescent="0.25">
      <c r="A525" t="str">
        <f t="shared" si="56"/>
        <v/>
      </c>
      <c r="B525" t="str">
        <f t="shared" si="57"/>
        <v/>
      </c>
      <c r="C525" t="str">
        <f>IF(P525="","",'PSS Sheet'!AK529)</f>
        <v/>
      </c>
      <c r="D525" t="str">
        <f>IF(P525="","",'PSS Sheet'!AI529)</f>
        <v/>
      </c>
      <c r="E525" t="str">
        <f>IF(P525="","",'PSS Sheet'!AJ529)</f>
        <v/>
      </c>
      <c r="H525" t="str">
        <f t="shared" si="58"/>
        <v/>
      </c>
      <c r="I525" t="str">
        <f>IF(P525="","",'SEB Sheet'!F$12)</f>
        <v/>
      </c>
      <c r="J525" t="str">
        <f t="shared" si="59"/>
        <v/>
      </c>
      <c r="K525" s="87" t="str">
        <f>IF(P525="","",'SEB Sheet'!$F$11)</f>
        <v/>
      </c>
      <c r="L525" t="str">
        <f t="shared" si="60"/>
        <v/>
      </c>
      <c r="M525" t="str">
        <f>IF(P525="","",'SEB Sheet'!$F$10)</f>
        <v/>
      </c>
      <c r="N525" t="str">
        <f t="shared" si="61"/>
        <v/>
      </c>
      <c r="P525" t="str">
        <f>'PSS Sheet'!AL529</f>
        <v/>
      </c>
      <c r="Q525" t="str">
        <f>IF(P525="","",(VLOOKUP(P525,NSX!$B$4:$E$63,2,FALSE)))</f>
        <v/>
      </c>
      <c r="R525" t="str">
        <f>IF(P525="","",(VLOOKUP(P525,NSX!$B$4:$E$63,3,FALSE)))</f>
        <v/>
      </c>
      <c r="S525" t="str">
        <f>IF(P525="","",(VLOOKUP(P525,NSX!$B$4:$E$63,4,FALSE)))</f>
        <v/>
      </c>
      <c r="T525" t="str">
        <f t="shared" si="62"/>
        <v/>
      </c>
    </row>
    <row r="526" spans="1:20" x14ac:dyDescent="0.25">
      <c r="A526" t="str">
        <f t="shared" si="56"/>
        <v/>
      </c>
      <c r="B526" t="str">
        <f t="shared" si="57"/>
        <v/>
      </c>
      <c r="C526" t="str">
        <f>IF(P526="","",'PSS Sheet'!AK530)</f>
        <v/>
      </c>
      <c r="D526" t="str">
        <f>IF(P526="","",'PSS Sheet'!AI530)</f>
        <v/>
      </c>
      <c r="E526" t="str">
        <f>IF(P526="","",'PSS Sheet'!AJ530)</f>
        <v/>
      </c>
      <c r="H526" t="str">
        <f t="shared" si="58"/>
        <v/>
      </c>
      <c r="I526" t="str">
        <f>IF(P526="","",'SEB Sheet'!F$12)</f>
        <v/>
      </c>
      <c r="J526" t="str">
        <f t="shared" si="59"/>
        <v/>
      </c>
      <c r="K526" s="87" t="str">
        <f>IF(P526="","",'SEB Sheet'!$F$11)</f>
        <v/>
      </c>
      <c r="L526" t="str">
        <f t="shared" si="60"/>
        <v/>
      </c>
      <c r="M526" t="str">
        <f>IF(P526="","",'SEB Sheet'!$F$10)</f>
        <v/>
      </c>
      <c r="N526" t="str">
        <f t="shared" si="61"/>
        <v/>
      </c>
      <c r="P526" t="str">
        <f>'PSS Sheet'!AL530</f>
        <v/>
      </c>
      <c r="Q526" t="str">
        <f>IF(P526="","",(VLOOKUP(P526,NSX!$B$4:$E$63,2,FALSE)))</f>
        <v/>
      </c>
      <c r="R526" t="str">
        <f>IF(P526="","",(VLOOKUP(P526,NSX!$B$4:$E$63,3,FALSE)))</f>
        <v/>
      </c>
      <c r="S526" t="str">
        <f>IF(P526="","",(VLOOKUP(P526,NSX!$B$4:$E$63,4,FALSE)))</f>
        <v/>
      </c>
      <c r="T526" t="str">
        <f t="shared" si="62"/>
        <v/>
      </c>
    </row>
    <row r="527" spans="1:20" x14ac:dyDescent="0.25">
      <c r="A527" t="str">
        <f t="shared" si="56"/>
        <v/>
      </c>
      <c r="B527" t="str">
        <f t="shared" si="57"/>
        <v/>
      </c>
      <c r="C527" t="str">
        <f>IF(P527="","",'PSS Sheet'!AK531)</f>
        <v/>
      </c>
      <c r="D527" t="str">
        <f>IF(P527="","",'PSS Sheet'!AI531)</f>
        <v/>
      </c>
      <c r="E527" t="str">
        <f>IF(P527="","",'PSS Sheet'!AJ531)</f>
        <v/>
      </c>
      <c r="H527" t="str">
        <f t="shared" si="58"/>
        <v/>
      </c>
      <c r="I527" t="str">
        <f>IF(P527="","",'SEB Sheet'!F$12)</f>
        <v/>
      </c>
      <c r="J527" t="str">
        <f t="shared" si="59"/>
        <v/>
      </c>
      <c r="K527" s="87" t="str">
        <f>IF(P527="","",'SEB Sheet'!$F$11)</f>
        <v/>
      </c>
      <c r="L527" t="str">
        <f t="shared" si="60"/>
        <v/>
      </c>
      <c r="M527" t="str">
        <f>IF(P527="","",'SEB Sheet'!$F$10)</f>
        <v/>
      </c>
      <c r="N527" t="str">
        <f t="shared" si="61"/>
        <v/>
      </c>
      <c r="P527" t="str">
        <f>'PSS Sheet'!AL531</f>
        <v/>
      </c>
      <c r="Q527" t="str">
        <f>IF(P527="","",(VLOOKUP(P527,NSX!$B$4:$E$63,2,FALSE)))</f>
        <v/>
      </c>
      <c r="R527" t="str">
        <f>IF(P527="","",(VLOOKUP(P527,NSX!$B$4:$E$63,3,FALSE)))</f>
        <v/>
      </c>
      <c r="S527" t="str">
        <f>IF(P527="","",(VLOOKUP(P527,NSX!$B$4:$E$63,4,FALSE)))</f>
        <v/>
      </c>
      <c r="T527" t="str">
        <f t="shared" si="62"/>
        <v/>
      </c>
    </row>
    <row r="528" spans="1:20" x14ac:dyDescent="0.25">
      <c r="A528" t="str">
        <f t="shared" si="56"/>
        <v/>
      </c>
      <c r="B528" t="str">
        <f t="shared" si="57"/>
        <v/>
      </c>
      <c r="C528" t="str">
        <f>IF(P528="","",'PSS Sheet'!AK532)</f>
        <v/>
      </c>
      <c r="D528" t="str">
        <f>IF(P528="","",'PSS Sheet'!AI532)</f>
        <v/>
      </c>
      <c r="E528" t="str">
        <f>IF(P528="","",'PSS Sheet'!AJ532)</f>
        <v/>
      </c>
      <c r="H528" t="str">
        <f t="shared" si="58"/>
        <v/>
      </c>
      <c r="I528" t="str">
        <f>IF(P528="","",'SEB Sheet'!F$12)</f>
        <v/>
      </c>
      <c r="J528" t="str">
        <f t="shared" si="59"/>
        <v/>
      </c>
      <c r="K528" s="87" t="str">
        <f>IF(P528="","",'SEB Sheet'!$F$11)</f>
        <v/>
      </c>
      <c r="L528" t="str">
        <f t="shared" si="60"/>
        <v/>
      </c>
      <c r="M528" t="str">
        <f>IF(P528="","",'SEB Sheet'!$F$10)</f>
        <v/>
      </c>
      <c r="N528" t="str">
        <f t="shared" si="61"/>
        <v/>
      </c>
      <c r="P528" t="str">
        <f>'PSS Sheet'!AL532</f>
        <v/>
      </c>
      <c r="Q528" t="str">
        <f>IF(P528="","",(VLOOKUP(P528,NSX!$B$4:$E$63,2,FALSE)))</f>
        <v/>
      </c>
      <c r="R528" t="str">
        <f>IF(P528="","",(VLOOKUP(P528,NSX!$B$4:$E$63,3,FALSE)))</f>
        <v/>
      </c>
      <c r="S528" t="str">
        <f>IF(P528="","",(VLOOKUP(P528,NSX!$B$4:$E$63,4,FALSE)))</f>
        <v/>
      </c>
      <c r="T528" t="str">
        <f t="shared" si="62"/>
        <v/>
      </c>
    </row>
    <row r="529" spans="1:20" x14ac:dyDescent="0.25">
      <c r="A529" t="str">
        <f t="shared" si="56"/>
        <v/>
      </c>
      <c r="B529" t="str">
        <f t="shared" si="57"/>
        <v/>
      </c>
      <c r="C529" t="str">
        <f>IF(P529="","",'PSS Sheet'!AK533)</f>
        <v/>
      </c>
      <c r="D529" t="str">
        <f>IF(P529="","",'PSS Sheet'!AI533)</f>
        <v/>
      </c>
      <c r="E529" t="str">
        <f>IF(P529="","",'PSS Sheet'!AJ533)</f>
        <v/>
      </c>
      <c r="H529" t="str">
        <f t="shared" si="58"/>
        <v/>
      </c>
      <c r="I529" t="str">
        <f>IF(P529="","",'SEB Sheet'!F$12)</f>
        <v/>
      </c>
      <c r="J529" t="str">
        <f t="shared" si="59"/>
        <v/>
      </c>
      <c r="K529" s="87" t="str">
        <f>IF(P529="","",'SEB Sheet'!$F$11)</f>
        <v/>
      </c>
      <c r="L529" t="str">
        <f t="shared" si="60"/>
        <v/>
      </c>
      <c r="M529" t="str">
        <f>IF(P529="","",'SEB Sheet'!$F$10)</f>
        <v/>
      </c>
      <c r="N529" t="str">
        <f t="shared" si="61"/>
        <v/>
      </c>
      <c r="P529" t="str">
        <f>'PSS Sheet'!AL533</f>
        <v/>
      </c>
      <c r="Q529" t="str">
        <f>IF(P529="","",(VLOOKUP(P529,NSX!$B$4:$E$63,2,FALSE)))</f>
        <v/>
      </c>
      <c r="R529" t="str">
        <f>IF(P529="","",(VLOOKUP(P529,NSX!$B$4:$E$63,3,FALSE)))</f>
        <v/>
      </c>
      <c r="S529" t="str">
        <f>IF(P529="","",(VLOOKUP(P529,NSX!$B$4:$E$63,4,FALSE)))</f>
        <v/>
      </c>
      <c r="T529" t="str">
        <f t="shared" si="62"/>
        <v/>
      </c>
    </row>
    <row r="530" spans="1:20" x14ac:dyDescent="0.25">
      <c r="A530" t="str">
        <f t="shared" si="56"/>
        <v/>
      </c>
      <c r="B530" t="str">
        <f t="shared" si="57"/>
        <v/>
      </c>
      <c r="C530" t="str">
        <f>IF(P530="","",'PSS Sheet'!AK534)</f>
        <v/>
      </c>
      <c r="D530" t="str">
        <f>IF(P530="","",'PSS Sheet'!AI534)</f>
        <v/>
      </c>
      <c r="E530" t="str">
        <f>IF(P530="","",'PSS Sheet'!AJ534)</f>
        <v/>
      </c>
      <c r="H530" t="str">
        <f t="shared" si="58"/>
        <v/>
      </c>
      <c r="I530" t="str">
        <f>IF(P530="","",'SEB Sheet'!F$12)</f>
        <v/>
      </c>
      <c r="J530" t="str">
        <f t="shared" si="59"/>
        <v/>
      </c>
      <c r="K530" s="87" t="str">
        <f>IF(P530="","",'SEB Sheet'!$F$11)</f>
        <v/>
      </c>
      <c r="L530" t="str">
        <f t="shared" si="60"/>
        <v/>
      </c>
      <c r="M530" t="str">
        <f>IF(P530="","",'SEB Sheet'!$F$10)</f>
        <v/>
      </c>
      <c r="N530" t="str">
        <f t="shared" si="61"/>
        <v/>
      </c>
      <c r="P530" t="str">
        <f>'PSS Sheet'!AL534</f>
        <v/>
      </c>
      <c r="Q530" t="str">
        <f>IF(P530="","",(VLOOKUP(P530,NSX!$B$4:$E$63,2,FALSE)))</f>
        <v/>
      </c>
      <c r="R530" t="str">
        <f>IF(P530="","",(VLOOKUP(P530,NSX!$B$4:$E$63,3,FALSE)))</f>
        <v/>
      </c>
      <c r="S530" t="str">
        <f>IF(P530="","",(VLOOKUP(P530,NSX!$B$4:$E$63,4,FALSE)))</f>
        <v/>
      </c>
      <c r="T530" t="str">
        <f t="shared" si="62"/>
        <v/>
      </c>
    </row>
    <row r="531" spans="1:20" x14ac:dyDescent="0.25">
      <c r="A531" t="str">
        <f t="shared" si="56"/>
        <v/>
      </c>
      <c r="B531" t="str">
        <f t="shared" si="57"/>
        <v/>
      </c>
      <c r="C531" t="str">
        <f>IF(P531="","",'PSS Sheet'!AK535)</f>
        <v/>
      </c>
      <c r="D531" t="str">
        <f>IF(P531="","",'PSS Sheet'!AI535)</f>
        <v/>
      </c>
      <c r="E531" t="str">
        <f>IF(P531="","",'PSS Sheet'!AJ535)</f>
        <v/>
      </c>
      <c r="H531" t="str">
        <f t="shared" si="58"/>
        <v/>
      </c>
      <c r="I531" t="str">
        <f>IF(P531="","",'SEB Sheet'!F$12)</f>
        <v/>
      </c>
      <c r="J531" t="str">
        <f t="shared" si="59"/>
        <v/>
      </c>
      <c r="K531" s="87" t="str">
        <f>IF(P531="","",'SEB Sheet'!$F$11)</f>
        <v/>
      </c>
      <c r="L531" t="str">
        <f t="shared" si="60"/>
        <v/>
      </c>
      <c r="M531" t="str">
        <f>IF(P531="","",'SEB Sheet'!$F$10)</f>
        <v/>
      </c>
      <c r="N531" t="str">
        <f t="shared" si="61"/>
        <v/>
      </c>
      <c r="P531" t="str">
        <f>'PSS Sheet'!AL535</f>
        <v/>
      </c>
      <c r="Q531" t="str">
        <f>IF(P531="","",(VLOOKUP(P531,NSX!$B$4:$E$63,2,FALSE)))</f>
        <v/>
      </c>
      <c r="R531" t="str">
        <f>IF(P531="","",(VLOOKUP(P531,NSX!$B$4:$E$63,3,FALSE)))</f>
        <v/>
      </c>
      <c r="S531" t="str">
        <f>IF(P531="","",(VLOOKUP(P531,NSX!$B$4:$E$63,4,FALSE)))</f>
        <v/>
      </c>
      <c r="T531" t="str">
        <f t="shared" si="62"/>
        <v/>
      </c>
    </row>
    <row r="532" spans="1:20" x14ac:dyDescent="0.25">
      <c r="A532" t="str">
        <f t="shared" si="56"/>
        <v/>
      </c>
      <c r="B532" t="str">
        <f t="shared" si="57"/>
        <v/>
      </c>
      <c r="C532" t="str">
        <f>IF(P532="","",'PSS Sheet'!AK536)</f>
        <v/>
      </c>
      <c r="D532" t="str">
        <f>IF(P532="","",'PSS Sheet'!AI536)</f>
        <v/>
      </c>
      <c r="E532" t="str">
        <f>IF(P532="","",'PSS Sheet'!AJ536)</f>
        <v/>
      </c>
      <c r="H532" t="str">
        <f t="shared" si="58"/>
        <v/>
      </c>
      <c r="I532" t="str">
        <f>IF(P532="","",'SEB Sheet'!F$12)</f>
        <v/>
      </c>
      <c r="J532" t="str">
        <f t="shared" si="59"/>
        <v/>
      </c>
      <c r="K532" s="87" t="str">
        <f>IF(P532="","",'SEB Sheet'!$F$11)</f>
        <v/>
      </c>
      <c r="L532" t="str">
        <f t="shared" si="60"/>
        <v/>
      </c>
      <c r="M532" t="str">
        <f>IF(P532="","",'SEB Sheet'!$F$10)</f>
        <v/>
      </c>
      <c r="N532" t="str">
        <f t="shared" si="61"/>
        <v/>
      </c>
      <c r="P532" t="str">
        <f>'PSS Sheet'!AL536</f>
        <v/>
      </c>
      <c r="Q532" t="str">
        <f>IF(P532="","",(VLOOKUP(P532,NSX!$B$4:$E$63,2,FALSE)))</f>
        <v/>
      </c>
      <c r="R532" t="str">
        <f>IF(P532="","",(VLOOKUP(P532,NSX!$B$4:$E$63,3,FALSE)))</f>
        <v/>
      </c>
      <c r="S532" t="str">
        <f>IF(P532="","",(VLOOKUP(P532,NSX!$B$4:$E$63,4,FALSE)))</f>
        <v/>
      </c>
      <c r="T532" t="str">
        <f t="shared" si="62"/>
        <v/>
      </c>
    </row>
    <row r="533" spans="1:20" x14ac:dyDescent="0.25">
      <c r="A533" t="str">
        <f t="shared" si="56"/>
        <v/>
      </c>
      <c r="B533" t="str">
        <f t="shared" si="57"/>
        <v/>
      </c>
      <c r="C533" t="str">
        <f>IF(P533="","",'PSS Sheet'!AK537)</f>
        <v/>
      </c>
      <c r="D533" t="str">
        <f>IF(P533="","",'PSS Sheet'!AI537)</f>
        <v/>
      </c>
      <c r="E533" t="str">
        <f>IF(P533="","",'PSS Sheet'!AJ537)</f>
        <v/>
      </c>
      <c r="H533" t="str">
        <f t="shared" si="58"/>
        <v/>
      </c>
      <c r="I533" t="str">
        <f>IF(P533="","",'SEB Sheet'!F$12)</f>
        <v/>
      </c>
      <c r="J533" t="str">
        <f t="shared" si="59"/>
        <v/>
      </c>
      <c r="K533" s="87" t="str">
        <f>IF(P533="","",'SEB Sheet'!$F$11)</f>
        <v/>
      </c>
      <c r="L533" t="str">
        <f t="shared" si="60"/>
        <v/>
      </c>
      <c r="M533" t="str">
        <f>IF(P533="","",'SEB Sheet'!$F$10)</f>
        <v/>
      </c>
      <c r="N533" t="str">
        <f t="shared" si="61"/>
        <v/>
      </c>
      <c r="P533" t="str">
        <f>'PSS Sheet'!AL537</f>
        <v/>
      </c>
      <c r="Q533" t="str">
        <f>IF(P533="","",(VLOOKUP(P533,NSX!$B$4:$E$63,2,FALSE)))</f>
        <v/>
      </c>
      <c r="R533" t="str">
        <f>IF(P533="","",(VLOOKUP(P533,NSX!$B$4:$E$63,3,FALSE)))</f>
        <v/>
      </c>
      <c r="S533" t="str">
        <f>IF(P533="","",(VLOOKUP(P533,NSX!$B$4:$E$63,4,FALSE)))</f>
        <v/>
      </c>
      <c r="T533" t="str">
        <f t="shared" si="62"/>
        <v/>
      </c>
    </row>
    <row r="534" spans="1:20" x14ac:dyDescent="0.25">
      <c r="A534" t="str">
        <f t="shared" si="56"/>
        <v/>
      </c>
      <c r="B534" t="str">
        <f t="shared" si="57"/>
        <v/>
      </c>
      <c r="C534" t="str">
        <f>IF(P534="","",'PSS Sheet'!AK538)</f>
        <v/>
      </c>
      <c r="D534" t="str">
        <f>IF(P534="","",'PSS Sheet'!AI538)</f>
        <v/>
      </c>
      <c r="E534" t="str">
        <f>IF(P534="","",'PSS Sheet'!AJ538)</f>
        <v/>
      </c>
      <c r="H534" t="str">
        <f t="shared" si="58"/>
        <v/>
      </c>
      <c r="I534" t="str">
        <f>IF(P534="","",'SEB Sheet'!F$12)</f>
        <v/>
      </c>
      <c r="J534" t="str">
        <f t="shared" si="59"/>
        <v/>
      </c>
      <c r="K534" s="87" t="str">
        <f>IF(P534="","",'SEB Sheet'!$F$11)</f>
        <v/>
      </c>
      <c r="L534" t="str">
        <f t="shared" si="60"/>
        <v/>
      </c>
      <c r="M534" t="str">
        <f>IF(P534="","",'SEB Sheet'!$F$10)</f>
        <v/>
      </c>
      <c r="N534" t="str">
        <f t="shared" si="61"/>
        <v/>
      </c>
      <c r="P534" t="str">
        <f>'PSS Sheet'!AL538</f>
        <v/>
      </c>
      <c r="Q534" t="str">
        <f>IF(P534="","",(VLOOKUP(P534,NSX!$B$4:$E$63,2,FALSE)))</f>
        <v/>
      </c>
      <c r="R534" t="str">
        <f>IF(P534="","",(VLOOKUP(P534,NSX!$B$4:$E$63,3,FALSE)))</f>
        <v/>
      </c>
      <c r="S534" t="str">
        <f>IF(P534="","",(VLOOKUP(P534,NSX!$B$4:$E$63,4,FALSE)))</f>
        <v/>
      </c>
      <c r="T534" t="str">
        <f t="shared" si="62"/>
        <v/>
      </c>
    </row>
    <row r="535" spans="1:20" x14ac:dyDescent="0.25">
      <c r="A535" t="str">
        <f t="shared" si="56"/>
        <v/>
      </c>
      <c r="B535" t="str">
        <f t="shared" si="57"/>
        <v/>
      </c>
      <c r="C535" t="str">
        <f>IF(P535="","",'PSS Sheet'!AK539)</f>
        <v/>
      </c>
      <c r="D535" t="str">
        <f>IF(P535="","",'PSS Sheet'!AI539)</f>
        <v/>
      </c>
      <c r="E535" t="str">
        <f>IF(P535="","",'PSS Sheet'!AJ539)</f>
        <v/>
      </c>
      <c r="H535" t="str">
        <f t="shared" si="58"/>
        <v/>
      </c>
      <c r="I535" t="str">
        <f>IF(P535="","",'SEB Sheet'!F$12)</f>
        <v/>
      </c>
      <c r="J535" t="str">
        <f t="shared" si="59"/>
        <v/>
      </c>
      <c r="K535" s="87" t="str">
        <f>IF(P535="","",'SEB Sheet'!$F$11)</f>
        <v/>
      </c>
      <c r="L535" t="str">
        <f t="shared" si="60"/>
        <v/>
      </c>
      <c r="M535" t="str">
        <f>IF(P535="","",'SEB Sheet'!$F$10)</f>
        <v/>
      </c>
      <c r="N535" t="str">
        <f t="shared" si="61"/>
        <v/>
      </c>
      <c r="P535" t="str">
        <f>'PSS Sheet'!AL539</f>
        <v/>
      </c>
      <c r="Q535" t="str">
        <f>IF(P535="","",(VLOOKUP(P535,NSX!$B$4:$E$63,2,FALSE)))</f>
        <v/>
      </c>
      <c r="R535" t="str">
        <f>IF(P535="","",(VLOOKUP(P535,NSX!$B$4:$E$63,3,FALSE)))</f>
        <v/>
      </c>
      <c r="S535" t="str">
        <f>IF(P535="","",(VLOOKUP(P535,NSX!$B$4:$E$63,4,FALSE)))</f>
        <v/>
      </c>
      <c r="T535" t="str">
        <f t="shared" si="62"/>
        <v/>
      </c>
    </row>
    <row r="536" spans="1:20" x14ac:dyDescent="0.25">
      <c r="A536" t="str">
        <f t="shared" si="56"/>
        <v/>
      </c>
      <c r="B536" t="str">
        <f t="shared" si="57"/>
        <v/>
      </c>
      <c r="C536" t="str">
        <f>IF(P536="","",'PSS Sheet'!AK540)</f>
        <v/>
      </c>
      <c r="D536" t="str">
        <f>IF(P536="","",'PSS Sheet'!AI540)</f>
        <v/>
      </c>
      <c r="E536" t="str">
        <f>IF(P536="","",'PSS Sheet'!AJ540)</f>
        <v/>
      </c>
      <c r="H536" t="str">
        <f t="shared" si="58"/>
        <v/>
      </c>
      <c r="I536" t="str">
        <f>IF(P536="","",'SEB Sheet'!F$12)</f>
        <v/>
      </c>
      <c r="J536" t="str">
        <f t="shared" si="59"/>
        <v/>
      </c>
      <c r="K536" s="87" t="str">
        <f>IF(P536="","",'SEB Sheet'!$F$11)</f>
        <v/>
      </c>
      <c r="L536" t="str">
        <f t="shared" si="60"/>
        <v/>
      </c>
      <c r="M536" t="str">
        <f>IF(P536="","",'SEB Sheet'!$F$10)</f>
        <v/>
      </c>
      <c r="N536" t="str">
        <f t="shared" si="61"/>
        <v/>
      </c>
      <c r="P536" t="str">
        <f>'PSS Sheet'!AL540</f>
        <v/>
      </c>
      <c r="Q536" t="str">
        <f>IF(P536="","",(VLOOKUP(P536,NSX!$B$4:$E$63,2,FALSE)))</f>
        <v/>
      </c>
      <c r="R536" t="str">
        <f>IF(P536="","",(VLOOKUP(P536,NSX!$B$4:$E$63,3,FALSE)))</f>
        <v/>
      </c>
      <c r="S536" t="str">
        <f>IF(P536="","",(VLOOKUP(P536,NSX!$B$4:$E$63,4,FALSE)))</f>
        <v/>
      </c>
      <c r="T536" t="str">
        <f t="shared" si="62"/>
        <v/>
      </c>
    </row>
    <row r="537" spans="1:20" x14ac:dyDescent="0.25">
      <c r="A537" t="str">
        <f t="shared" si="56"/>
        <v/>
      </c>
      <c r="B537" t="str">
        <f t="shared" si="57"/>
        <v/>
      </c>
      <c r="C537" t="str">
        <f>IF(P537="","",'PSS Sheet'!AK541)</f>
        <v/>
      </c>
      <c r="D537" t="str">
        <f>IF(P537="","",'PSS Sheet'!AI541)</f>
        <v/>
      </c>
      <c r="E537" t="str">
        <f>IF(P537="","",'PSS Sheet'!AJ541)</f>
        <v/>
      </c>
      <c r="H537" t="str">
        <f t="shared" si="58"/>
        <v/>
      </c>
      <c r="I537" t="str">
        <f>IF(P537="","",'SEB Sheet'!F$12)</f>
        <v/>
      </c>
      <c r="J537" t="str">
        <f t="shared" si="59"/>
        <v/>
      </c>
      <c r="K537" s="87" t="str">
        <f>IF(P537="","",'SEB Sheet'!$F$11)</f>
        <v/>
      </c>
      <c r="L537" t="str">
        <f t="shared" si="60"/>
        <v/>
      </c>
      <c r="M537" t="str">
        <f>IF(P537="","",'SEB Sheet'!$F$10)</f>
        <v/>
      </c>
      <c r="N537" t="str">
        <f t="shared" si="61"/>
        <v/>
      </c>
      <c r="P537" t="str">
        <f>'PSS Sheet'!AL541</f>
        <v/>
      </c>
      <c r="Q537" t="str">
        <f>IF(P537="","",(VLOOKUP(P537,NSX!$B$4:$E$63,2,FALSE)))</f>
        <v/>
      </c>
      <c r="R537" t="str">
        <f>IF(P537="","",(VLOOKUP(P537,NSX!$B$4:$E$63,3,FALSE)))</f>
        <v/>
      </c>
      <c r="S537" t="str">
        <f>IF(P537="","",(VLOOKUP(P537,NSX!$B$4:$E$63,4,FALSE)))</f>
        <v/>
      </c>
      <c r="T537" t="str">
        <f t="shared" si="62"/>
        <v/>
      </c>
    </row>
    <row r="538" spans="1:20" x14ac:dyDescent="0.25">
      <c r="A538" t="str">
        <f t="shared" si="56"/>
        <v/>
      </c>
      <c r="B538" t="str">
        <f t="shared" si="57"/>
        <v/>
      </c>
      <c r="C538" t="str">
        <f>IF(P538="","",'PSS Sheet'!AK542)</f>
        <v/>
      </c>
      <c r="D538" t="str">
        <f>IF(P538="","",'PSS Sheet'!AI542)</f>
        <v/>
      </c>
      <c r="E538" t="str">
        <f>IF(P538="","",'PSS Sheet'!AJ542)</f>
        <v/>
      </c>
      <c r="H538" t="str">
        <f t="shared" si="58"/>
        <v/>
      </c>
      <c r="I538" t="str">
        <f>IF(P538="","",'SEB Sheet'!F$12)</f>
        <v/>
      </c>
      <c r="J538" t="str">
        <f t="shared" si="59"/>
        <v/>
      </c>
      <c r="K538" s="87" t="str">
        <f>IF(P538="","",'SEB Sheet'!$F$11)</f>
        <v/>
      </c>
      <c r="L538" t="str">
        <f t="shared" si="60"/>
        <v/>
      </c>
      <c r="M538" t="str">
        <f>IF(P538="","",'SEB Sheet'!$F$10)</f>
        <v/>
      </c>
      <c r="N538" t="str">
        <f t="shared" si="61"/>
        <v/>
      </c>
      <c r="P538" t="str">
        <f>'PSS Sheet'!AL542</f>
        <v/>
      </c>
      <c r="Q538" t="str">
        <f>IF(P538="","",(VLOOKUP(P538,NSX!$B$4:$E$63,2,FALSE)))</f>
        <v/>
      </c>
      <c r="R538" t="str">
        <f>IF(P538="","",(VLOOKUP(P538,NSX!$B$4:$E$63,3,FALSE)))</f>
        <v/>
      </c>
      <c r="S538" t="str">
        <f>IF(P538="","",(VLOOKUP(P538,NSX!$B$4:$E$63,4,FALSE)))</f>
        <v/>
      </c>
      <c r="T538" t="str">
        <f t="shared" si="62"/>
        <v/>
      </c>
    </row>
    <row r="539" spans="1:20" x14ac:dyDescent="0.25">
      <c r="A539" t="str">
        <f t="shared" si="56"/>
        <v/>
      </c>
      <c r="B539" t="str">
        <f t="shared" si="57"/>
        <v/>
      </c>
      <c r="C539" t="str">
        <f>IF(P539="","",'PSS Sheet'!AK543)</f>
        <v/>
      </c>
      <c r="D539" t="str">
        <f>IF(P539="","",'PSS Sheet'!AI543)</f>
        <v/>
      </c>
      <c r="E539" t="str">
        <f>IF(P539="","",'PSS Sheet'!AJ543)</f>
        <v/>
      </c>
      <c r="H539" t="str">
        <f t="shared" si="58"/>
        <v/>
      </c>
      <c r="I539" t="str">
        <f>IF(P539="","",'SEB Sheet'!F$12)</f>
        <v/>
      </c>
      <c r="J539" t="str">
        <f t="shared" si="59"/>
        <v/>
      </c>
      <c r="K539" s="87" t="str">
        <f>IF(P539="","",'SEB Sheet'!$F$11)</f>
        <v/>
      </c>
      <c r="L539" t="str">
        <f t="shared" si="60"/>
        <v/>
      </c>
      <c r="M539" t="str">
        <f>IF(P539="","",'SEB Sheet'!$F$10)</f>
        <v/>
      </c>
      <c r="N539" t="str">
        <f t="shared" si="61"/>
        <v/>
      </c>
      <c r="P539" t="str">
        <f>'PSS Sheet'!AL543</f>
        <v/>
      </c>
      <c r="Q539" t="str">
        <f>IF(P539="","",(VLOOKUP(P539,NSX!$B$4:$E$63,2,FALSE)))</f>
        <v/>
      </c>
      <c r="R539" t="str">
        <f>IF(P539="","",(VLOOKUP(P539,NSX!$B$4:$E$63,3,FALSE)))</f>
        <v/>
      </c>
      <c r="S539" t="str">
        <f>IF(P539="","",(VLOOKUP(P539,NSX!$B$4:$E$63,4,FALSE)))</f>
        <v/>
      </c>
      <c r="T539" t="str">
        <f t="shared" si="62"/>
        <v/>
      </c>
    </row>
    <row r="540" spans="1:20" x14ac:dyDescent="0.25">
      <c r="A540" t="str">
        <f t="shared" si="56"/>
        <v/>
      </c>
      <c r="B540" t="str">
        <f t="shared" si="57"/>
        <v/>
      </c>
      <c r="C540" t="str">
        <f>IF(P540="","",'PSS Sheet'!AK544)</f>
        <v/>
      </c>
      <c r="D540" t="str">
        <f>IF(P540="","",'PSS Sheet'!AI544)</f>
        <v/>
      </c>
      <c r="E540" t="str">
        <f>IF(P540="","",'PSS Sheet'!AJ544)</f>
        <v/>
      </c>
      <c r="H540" t="str">
        <f t="shared" si="58"/>
        <v/>
      </c>
      <c r="I540" t="str">
        <f>IF(P540="","",'SEB Sheet'!F$12)</f>
        <v/>
      </c>
      <c r="J540" t="str">
        <f t="shared" si="59"/>
        <v/>
      </c>
      <c r="K540" s="87" t="str">
        <f>IF(P540="","",'SEB Sheet'!$F$11)</f>
        <v/>
      </c>
      <c r="L540" t="str">
        <f t="shared" si="60"/>
        <v/>
      </c>
      <c r="M540" t="str">
        <f>IF(P540="","",'SEB Sheet'!$F$10)</f>
        <v/>
      </c>
      <c r="N540" t="str">
        <f t="shared" si="61"/>
        <v/>
      </c>
      <c r="P540" t="str">
        <f>'PSS Sheet'!AL544</f>
        <v/>
      </c>
      <c r="Q540" t="str">
        <f>IF(P540="","",(VLOOKUP(P540,NSX!$B$4:$E$63,2,FALSE)))</f>
        <v/>
      </c>
      <c r="R540" t="str">
        <f>IF(P540="","",(VLOOKUP(P540,NSX!$B$4:$E$63,3,FALSE)))</f>
        <v/>
      </c>
      <c r="S540" t="str">
        <f>IF(P540="","",(VLOOKUP(P540,NSX!$B$4:$E$63,4,FALSE)))</f>
        <v/>
      </c>
      <c r="T540" t="str">
        <f t="shared" si="62"/>
        <v/>
      </c>
    </row>
    <row r="541" spans="1:20" x14ac:dyDescent="0.25">
      <c r="A541" t="str">
        <f t="shared" si="56"/>
        <v/>
      </c>
      <c r="B541" t="str">
        <f t="shared" si="57"/>
        <v/>
      </c>
      <c r="C541" t="str">
        <f>IF(P541="","",'PSS Sheet'!AK545)</f>
        <v/>
      </c>
      <c r="D541" t="str">
        <f>IF(P541="","",'PSS Sheet'!AI545)</f>
        <v/>
      </c>
      <c r="E541" t="str">
        <f>IF(P541="","",'PSS Sheet'!AJ545)</f>
        <v/>
      </c>
      <c r="H541" t="str">
        <f t="shared" si="58"/>
        <v/>
      </c>
      <c r="I541" t="str">
        <f>IF(P541="","",'SEB Sheet'!F$12)</f>
        <v/>
      </c>
      <c r="J541" t="str">
        <f t="shared" si="59"/>
        <v/>
      </c>
      <c r="K541" s="87" t="str">
        <f>IF(P541="","",'SEB Sheet'!$F$11)</f>
        <v/>
      </c>
      <c r="L541" t="str">
        <f t="shared" si="60"/>
        <v/>
      </c>
      <c r="M541" t="str">
        <f>IF(P541="","",'SEB Sheet'!$F$10)</f>
        <v/>
      </c>
      <c r="N541" t="str">
        <f t="shared" si="61"/>
        <v/>
      </c>
      <c r="P541" t="str">
        <f>'PSS Sheet'!AL545</f>
        <v/>
      </c>
      <c r="Q541" t="str">
        <f>IF(P541="","",(VLOOKUP(P541,NSX!$B$4:$E$63,2,FALSE)))</f>
        <v/>
      </c>
      <c r="R541" t="str">
        <f>IF(P541="","",(VLOOKUP(P541,NSX!$B$4:$E$63,3,FALSE)))</f>
        <v/>
      </c>
      <c r="S541" t="str">
        <f>IF(P541="","",(VLOOKUP(P541,NSX!$B$4:$E$63,4,FALSE)))</f>
        <v/>
      </c>
      <c r="T541" t="str">
        <f t="shared" si="62"/>
        <v/>
      </c>
    </row>
    <row r="542" spans="1:20" x14ac:dyDescent="0.25">
      <c r="A542" t="str">
        <f t="shared" si="56"/>
        <v/>
      </c>
      <c r="B542" t="str">
        <f t="shared" si="57"/>
        <v/>
      </c>
      <c r="C542" t="str">
        <f>IF(P542="","",'PSS Sheet'!AK546)</f>
        <v/>
      </c>
      <c r="D542" t="str">
        <f>IF(P542="","",'PSS Sheet'!AI546)</f>
        <v/>
      </c>
      <c r="E542" t="str">
        <f>IF(P542="","",'PSS Sheet'!AJ546)</f>
        <v/>
      </c>
      <c r="H542" t="str">
        <f t="shared" si="58"/>
        <v/>
      </c>
      <c r="I542" t="str">
        <f>IF(P542="","",'SEB Sheet'!F$12)</f>
        <v/>
      </c>
      <c r="J542" t="str">
        <f t="shared" si="59"/>
        <v/>
      </c>
      <c r="K542" s="87" t="str">
        <f>IF(P542="","",'SEB Sheet'!$F$11)</f>
        <v/>
      </c>
      <c r="L542" t="str">
        <f t="shared" si="60"/>
        <v/>
      </c>
      <c r="M542" t="str">
        <f>IF(P542="","",'SEB Sheet'!$F$10)</f>
        <v/>
      </c>
      <c r="N542" t="str">
        <f t="shared" si="61"/>
        <v/>
      </c>
      <c r="P542" t="str">
        <f>'PSS Sheet'!AL546</f>
        <v/>
      </c>
      <c r="Q542" t="str">
        <f>IF(P542="","",(VLOOKUP(P542,NSX!$B$4:$E$63,2,FALSE)))</f>
        <v/>
      </c>
      <c r="R542" t="str">
        <f>IF(P542="","",(VLOOKUP(P542,NSX!$B$4:$E$63,3,FALSE)))</f>
        <v/>
      </c>
      <c r="S542" t="str">
        <f>IF(P542="","",(VLOOKUP(P542,NSX!$B$4:$E$63,4,FALSE)))</f>
        <v/>
      </c>
      <c r="T542" t="str">
        <f t="shared" si="62"/>
        <v/>
      </c>
    </row>
    <row r="543" spans="1:20" x14ac:dyDescent="0.25">
      <c r="A543" t="str">
        <f t="shared" si="56"/>
        <v/>
      </c>
      <c r="B543" t="str">
        <f t="shared" si="57"/>
        <v/>
      </c>
      <c r="C543" t="str">
        <f>IF(P543="","",'PSS Sheet'!AK547)</f>
        <v/>
      </c>
      <c r="D543" t="str">
        <f>IF(P543="","",'PSS Sheet'!AI547)</f>
        <v/>
      </c>
      <c r="E543" t="str">
        <f>IF(P543="","",'PSS Sheet'!AJ547)</f>
        <v/>
      </c>
      <c r="H543" t="str">
        <f t="shared" si="58"/>
        <v/>
      </c>
      <c r="I543" t="str">
        <f>IF(P543="","",'SEB Sheet'!F$12)</f>
        <v/>
      </c>
      <c r="J543" t="str">
        <f t="shared" si="59"/>
        <v/>
      </c>
      <c r="K543" s="87" t="str">
        <f>IF(P543="","",'SEB Sheet'!$F$11)</f>
        <v/>
      </c>
      <c r="L543" t="str">
        <f t="shared" si="60"/>
        <v/>
      </c>
      <c r="M543" t="str">
        <f>IF(P543="","",'SEB Sheet'!$F$10)</f>
        <v/>
      </c>
      <c r="N543" t="str">
        <f t="shared" si="61"/>
        <v/>
      </c>
      <c r="P543" t="str">
        <f>'PSS Sheet'!AL547</f>
        <v/>
      </c>
      <c r="Q543" t="str">
        <f>IF(P543="","",(VLOOKUP(P543,NSX!$B$4:$E$63,2,FALSE)))</f>
        <v/>
      </c>
      <c r="R543" t="str">
        <f>IF(P543="","",(VLOOKUP(P543,NSX!$B$4:$E$63,3,FALSE)))</f>
        <v/>
      </c>
      <c r="S543" t="str">
        <f>IF(P543="","",(VLOOKUP(P543,NSX!$B$4:$E$63,4,FALSE)))</f>
        <v/>
      </c>
      <c r="T543" t="str">
        <f t="shared" si="62"/>
        <v/>
      </c>
    </row>
    <row r="544" spans="1:20" x14ac:dyDescent="0.25">
      <c r="A544" t="str">
        <f t="shared" si="56"/>
        <v/>
      </c>
      <c r="B544" t="str">
        <f t="shared" si="57"/>
        <v/>
      </c>
      <c r="C544" t="str">
        <f>IF(P544="","",'PSS Sheet'!AK548)</f>
        <v/>
      </c>
      <c r="D544" t="str">
        <f>IF(P544="","",'PSS Sheet'!AI548)</f>
        <v/>
      </c>
      <c r="E544" t="str">
        <f>IF(P544="","",'PSS Sheet'!AJ548)</f>
        <v/>
      </c>
      <c r="H544" t="str">
        <f t="shared" si="58"/>
        <v/>
      </c>
      <c r="I544" t="str">
        <f>IF(P544="","",'SEB Sheet'!F$12)</f>
        <v/>
      </c>
      <c r="J544" t="str">
        <f t="shared" si="59"/>
        <v/>
      </c>
      <c r="K544" s="87" t="str">
        <f>IF(P544="","",'SEB Sheet'!$F$11)</f>
        <v/>
      </c>
      <c r="L544" t="str">
        <f t="shared" si="60"/>
        <v/>
      </c>
      <c r="M544" t="str">
        <f>IF(P544="","",'SEB Sheet'!$F$10)</f>
        <v/>
      </c>
      <c r="N544" t="str">
        <f t="shared" si="61"/>
        <v/>
      </c>
      <c r="P544" t="str">
        <f>'PSS Sheet'!AL548</f>
        <v/>
      </c>
      <c r="Q544" t="str">
        <f>IF(P544="","",(VLOOKUP(P544,NSX!$B$4:$E$63,2,FALSE)))</f>
        <v/>
      </c>
      <c r="R544" t="str">
        <f>IF(P544="","",(VLOOKUP(P544,NSX!$B$4:$E$63,3,FALSE)))</f>
        <v/>
      </c>
      <c r="S544" t="str">
        <f>IF(P544="","",(VLOOKUP(P544,NSX!$B$4:$E$63,4,FALSE)))</f>
        <v/>
      </c>
      <c r="T544" t="str">
        <f t="shared" si="62"/>
        <v/>
      </c>
    </row>
    <row r="545" spans="1:20" x14ac:dyDescent="0.25">
      <c r="A545" t="str">
        <f t="shared" si="56"/>
        <v/>
      </c>
      <c r="B545" t="str">
        <f t="shared" si="57"/>
        <v/>
      </c>
      <c r="C545" t="str">
        <f>IF(P545="","",'PSS Sheet'!AK549)</f>
        <v/>
      </c>
      <c r="D545" t="str">
        <f>IF(P545="","",'PSS Sheet'!AI549)</f>
        <v/>
      </c>
      <c r="E545" t="str">
        <f>IF(P545="","",'PSS Sheet'!AJ549)</f>
        <v/>
      </c>
      <c r="H545" t="str">
        <f t="shared" si="58"/>
        <v/>
      </c>
      <c r="I545" t="str">
        <f>IF(P545="","",'SEB Sheet'!F$12)</f>
        <v/>
      </c>
      <c r="J545" t="str">
        <f t="shared" si="59"/>
        <v/>
      </c>
      <c r="K545" s="87" t="str">
        <f>IF(P545="","",'SEB Sheet'!$F$11)</f>
        <v/>
      </c>
      <c r="L545" t="str">
        <f t="shared" si="60"/>
        <v/>
      </c>
      <c r="M545" t="str">
        <f>IF(P545="","",'SEB Sheet'!$F$10)</f>
        <v/>
      </c>
      <c r="N545" t="str">
        <f t="shared" si="61"/>
        <v/>
      </c>
      <c r="P545" t="str">
        <f>'PSS Sheet'!AL549</f>
        <v/>
      </c>
      <c r="Q545" t="str">
        <f>IF(P545="","",(VLOOKUP(P545,NSX!$B$4:$E$63,2,FALSE)))</f>
        <v/>
      </c>
      <c r="R545" t="str">
        <f>IF(P545="","",(VLOOKUP(P545,NSX!$B$4:$E$63,3,FALSE)))</f>
        <v/>
      </c>
      <c r="S545" t="str">
        <f>IF(P545="","",(VLOOKUP(P545,NSX!$B$4:$E$63,4,FALSE)))</f>
        <v/>
      </c>
      <c r="T545" t="str">
        <f t="shared" si="62"/>
        <v/>
      </c>
    </row>
    <row r="546" spans="1:20" x14ac:dyDescent="0.25">
      <c r="A546" t="str">
        <f t="shared" si="56"/>
        <v/>
      </c>
      <c r="B546" t="str">
        <f t="shared" si="57"/>
        <v/>
      </c>
      <c r="C546" t="str">
        <f>IF(P546="","",'PSS Sheet'!AK550)</f>
        <v/>
      </c>
      <c r="D546" t="str">
        <f>IF(P546="","",'PSS Sheet'!AI550)</f>
        <v/>
      </c>
      <c r="E546" t="str">
        <f>IF(P546="","",'PSS Sheet'!AJ550)</f>
        <v/>
      </c>
      <c r="H546" t="str">
        <f t="shared" si="58"/>
        <v/>
      </c>
      <c r="I546" t="str">
        <f>IF(P546="","",'SEB Sheet'!F$12)</f>
        <v/>
      </c>
      <c r="J546" t="str">
        <f t="shared" si="59"/>
        <v/>
      </c>
      <c r="K546" s="87" t="str">
        <f>IF(P546="","",'SEB Sheet'!$F$11)</f>
        <v/>
      </c>
      <c r="L546" t="str">
        <f t="shared" si="60"/>
        <v/>
      </c>
      <c r="M546" t="str">
        <f>IF(P546="","",'SEB Sheet'!$F$10)</f>
        <v/>
      </c>
      <c r="N546" t="str">
        <f t="shared" si="61"/>
        <v/>
      </c>
      <c r="P546" t="str">
        <f>'PSS Sheet'!AL550</f>
        <v/>
      </c>
      <c r="Q546" t="str">
        <f>IF(P546="","",(VLOOKUP(P546,NSX!$B$4:$E$63,2,FALSE)))</f>
        <v/>
      </c>
      <c r="R546" t="str">
        <f>IF(P546="","",(VLOOKUP(P546,NSX!$B$4:$E$63,3,FALSE)))</f>
        <v/>
      </c>
      <c r="S546" t="str">
        <f>IF(P546="","",(VLOOKUP(P546,NSX!$B$4:$E$63,4,FALSE)))</f>
        <v/>
      </c>
      <c r="T546" t="str">
        <f t="shared" si="62"/>
        <v/>
      </c>
    </row>
    <row r="547" spans="1:20" x14ac:dyDescent="0.25">
      <c r="A547" t="str">
        <f t="shared" si="56"/>
        <v/>
      </c>
      <c r="B547" t="str">
        <f t="shared" si="57"/>
        <v/>
      </c>
      <c r="C547" t="str">
        <f>IF(P547="","",'PSS Sheet'!AK551)</f>
        <v/>
      </c>
      <c r="D547" t="str">
        <f>IF(P547="","",'PSS Sheet'!AI551)</f>
        <v/>
      </c>
      <c r="E547" t="str">
        <f>IF(P547="","",'PSS Sheet'!AJ551)</f>
        <v/>
      </c>
      <c r="H547" t="str">
        <f t="shared" si="58"/>
        <v/>
      </c>
      <c r="I547" t="str">
        <f>IF(P547="","",'SEB Sheet'!F$12)</f>
        <v/>
      </c>
      <c r="J547" t="str">
        <f t="shared" si="59"/>
        <v/>
      </c>
      <c r="K547" s="87" t="str">
        <f>IF(P547="","",'SEB Sheet'!$F$11)</f>
        <v/>
      </c>
      <c r="L547" t="str">
        <f t="shared" si="60"/>
        <v/>
      </c>
      <c r="M547" t="str">
        <f>IF(P547="","",'SEB Sheet'!$F$10)</f>
        <v/>
      </c>
      <c r="N547" t="str">
        <f t="shared" si="61"/>
        <v/>
      </c>
      <c r="P547" t="str">
        <f>'PSS Sheet'!AL551</f>
        <v/>
      </c>
      <c r="Q547" t="str">
        <f>IF(P547="","",(VLOOKUP(P547,NSX!$B$4:$E$63,2,FALSE)))</f>
        <v/>
      </c>
      <c r="R547" t="str">
        <f>IF(P547="","",(VLOOKUP(P547,NSX!$B$4:$E$63,3,FALSE)))</f>
        <v/>
      </c>
      <c r="S547" t="str">
        <f>IF(P547="","",(VLOOKUP(P547,NSX!$B$4:$E$63,4,FALSE)))</f>
        <v/>
      </c>
      <c r="T547" t="str">
        <f t="shared" si="62"/>
        <v/>
      </c>
    </row>
    <row r="548" spans="1:20" x14ac:dyDescent="0.25">
      <c r="A548" t="str">
        <f t="shared" si="56"/>
        <v/>
      </c>
      <c r="B548" t="str">
        <f t="shared" si="57"/>
        <v/>
      </c>
      <c r="C548" t="str">
        <f>IF(P548="","",'PSS Sheet'!AK552)</f>
        <v/>
      </c>
      <c r="D548" t="str">
        <f>IF(P548="","",'PSS Sheet'!AI552)</f>
        <v/>
      </c>
      <c r="E548" t="str">
        <f>IF(P548="","",'PSS Sheet'!AJ552)</f>
        <v/>
      </c>
      <c r="H548" t="str">
        <f t="shared" si="58"/>
        <v/>
      </c>
      <c r="I548" t="str">
        <f>IF(P548="","",'SEB Sheet'!F$12)</f>
        <v/>
      </c>
      <c r="J548" t="str">
        <f t="shared" si="59"/>
        <v/>
      </c>
      <c r="K548" s="87" t="str">
        <f>IF(P548="","",'SEB Sheet'!$F$11)</f>
        <v/>
      </c>
      <c r="L548" t="str">
        <f t="shared" si="60"/>
        <v/>
      </c>
      <c r="M548" t="str">
        <f>IF(P548="","",'SEB Sheet'!$F$10)</f>
        <v/>
      </c>
      <c r="N548" t="str">
        <f t="shared" si="61"/>
        <v/>
      </c>
      <c r="P548" t="str">
        <f>'PSS Sheet'!AL552</f>
        <v/>
      </c>
      <c r="Q548" t="str">
        <f>IF(P548="","",(VLOOKUP(P548,NSX!$B$4:$E$63,2,FALSE)))</f>
        <v/>
      </c>
      <c r="R548" t="str">
        <f>IF(P548="","",(VLOOKUP(P548,NSX!$B$4:$E$63,3,FALSE)))</f>
        <v/>
      </c>
      <c r="S548" t="str">
        <f>IF(P548="","",(VLOOKUP(P548,NSX!$B$4:$E$63,4,FALSE)))</f>
        <v/>
      </c>
      <c r="T548" t="str">
        <f t="shared" si="62"/>
        <v/>
      </c>
    </row>
    <row r="549" spans="1:20" x14ac:dyDescent="0.25">
      <c r="A549" t="str">
        <f t="shared" si="56"/>
        <v/>
      </c>
      <c r="B549" t="str">
        <f t="shared" si="57"/>
        <v/>
      </c>
      <c r="C549" t="str">
        <f>IF(P549="","",'PSS Sheet'!AK553)</f>
        <v/>
      </c>
      <c r="D549" t="str">
        <f>IF(P549="","",'PSS Sheet'!AI553)</f>
        <v/>
      </c>
      <c r="E549" t="str">
        <f>IF(P549="","",'PSS Sheet'!AJ553)</f>
        <v/>
      </c>
      <c r="H549" t="str">
        <f t="shared" si="58"/>
        <v/>
      </c>
      <c r="I549" t="str">
        <f>IF(P549="","",'SEB Sheet'!F$12)</f>
        <v/>
      </c>
      <c r="J549" t="str">
        <f t="shared" si="59"/>
        <v/>
      </c>
      <c r="K549" s="87" t="str">
        <f>IF(P549="","",'SEB Sheet'!$F$11)</f>
        <v/>
      </c>
      <c r="L549" t="str">
        <f t="shared" si="60"/>
        <v/>
      </c>
      <c r="M549" t="str">
        <f>IF(P549="","",'SEB Sheet'!$F$10)</f>
        <v/>
      </c>
      <c r="N549" t="str">
        <f t="shared" si="61"/>
        <v/>
      </c>
      <c r="P549" t="str">
        <f>'PSS Sheet'!AL553</f>
        <v/>
      </c>
      <c r="Q549" t="str">
        <f>IF(P549="","",(VLOOKUP(P549,NSX!$B$4:$E$63,2,FALSE)))</f>
        <v/>
      </c>
      <c r="R549" t="str">
        <f>IF(P549="","",(VLOOKUP(P549,NSX!$B$4:$E$63,3,FALSE)))</f>
        <v/>
      </c>
      <c r="S549" t="str">
        <f>IF(P549="","",(VLOOKUP(P549,NSX!$B$4:$E$63,4,FALSE)))</f>
        <v/>
      </c>
      <c r="T549" t="str">
        <f t="shared" si="62"/>
        <v/>
      </c>
    </row>
    <row r="550" spans="1:20" x14ac:dyDescent="0.25">
      <c r="A550" t="str">
        <f t="shared" si="56"/>
        <v/>
      </c>
      <c r="B550" t="str">
        <f t="shared" si="57"/>
        <v/>
      </c>
      <c r="C550" t="str">
        <f>IF(P550="","",'PSS Sheet'!AK554)</f>
        <v/>
      </c>
      <c r="D550" t="str">
        <f>IF(P550="","",'PSS Sheet'!AI554)</f>
        <v/>
      </c>
      <c r="E550" t="str">
        <f>IF(P550="","",'PSS Sheet'!AJ554)</f>
        <v/>
      </c>
      <c r="H550" t="str">
        <f t="shared" si="58"/>
        <v/>
      </c>
      <c r="I550" t="str">
        <f>IF(P550="","",'SEB Sheet'!F$12)</f>
        <v/>
      </c>
      <c r="J550" t="str">
        <f t="shared" si="59"/>
        <v/>
      </c>
      <c r="K550" s="87" t="str">
        <f>IF(P550="","",'SEB Sheet'!$F$11)</f>
        <v/>
      </c>
      <c r="L550" t="str">
        <f t="shared" si="60"/>
        <v/>
      </c>
      <c r="M550" t="str">
        <f>IF(P550="","",'SEB Sheet'!$F$10)</f>
        <v/>
      </c>
      <c r="N550" t="str">
        <f t="shared" si="61"/>
        <v/>
      </c>
      <c r="P550" t="str">
        <f>'PSS Sheet'!AL554</f>
        <v/>
      </c>
      <c r="Q550" t="str">
        <f>IF(P550="","",(VLOOKUP(P550,NSX!$B$4:$E$63,2,FALSE)))</f>
        <v/>
      </c>
      <c r="R550" t="str">
        <f>IF(P550="","",(VLOOKUP(P550,NSX!$B$4:$E$63,3,FALSE)))</f>
        <v/>
      </c>
      <c r="S550" t="str">
        <f>IF(P550="","",(VLOOKUP(P550,NSX!$B$4:$E$63,4,FALSE)))</f>
        <v/>
      </c>
      <c r="T550" t="str">
        <f t="shared" si="62"/>
        <v/>
      </c>
    </row>
    <row r="551" spans="1:20" x14ac:dyDescent="0.25">
      <c r="A551" t="str">
        <f t="shared" si="56"/>
        <v/>
      </c>
      <c r="B551" t="str">
        <f t="shared" si="57"/>
        <v/>
      </c>
      <c r="C551" t="str">
        <f>IF(P551="","",'PSS Sheet'!AK555)</f>
        <v/>
      </c>
      <c r="D551" t="str">
        <f>IF(P551="","",'PSS Sheet'!AI555)</f>
        <v/>
      </c>
      <c r="E551" t="str">
        <f>IF(P551="","",'PSS Sheet'!AJ555)</f>
        <v/>
      </c>
      <c r="H551" t="str">
        <f t="shared" si="58"/>
        <v/>
      </c>
      <c r="I551" t="str">
        <f>IF(P551="","",'SEB Sheet'!F$12)</f>
        <v/>
      </c>
      <c r="J551" t="str">
        <f t="shared" si="59"/>
        <v/>
      </c>
      <c r="K551" s="87" t="str">
        <f>IF(P551="","",'SEB Sheet'!$F$11)</f>
        <v/>
      </c>
      <c r="L551" t="str">
        <f t="shared" si="60"/>
        <v/>
      </c>
      <c r="M551" t="str">
        <f>IF(P551="","",'SEB Sheet'!$F$10)</f>
        <v/>
      </c>
      <c r="N551" t="str">
        <f t="shared" si="61"/>
        <v/>
      </c>
      <c r="P551" t="str">
        <f>'PSS Sheet'!AL555</f>
        <v/>
      </c>
      <c r="Q551" t="str">
        <f>IF(P551="","",(VLOOKUP(P551,NSX!$B$4:$E$63,2,FALSE)))</f>
        <v/>
      </c>
      <c r="R551" t="str">
        <f>IF(P551="","",(VLOOKUP(P551,NSX!$B$4:$E$63,3,FALSE)))</f>
        <v/>
      </c>
      <c r="S551" t="str">
        <f>IF(P551="","",(VLOOKUP(P551,NSX!$B$4:$E$63,4,FALSE)))</f>
        <v/>
      </c>
      <c r="T551" t="str">
        <f t="shared" si="62"/>
        <v/>
      </c>
    </row>
    <row r="552" spans="1:20" x14ac:dyDescent="0.25">
      <c r="A552" t="str">
        <f t="shared" si="56"/>
        <v/>
      </c>
      <c r="B552" t="str">
        <f t="shared" si="57"/>
        <v/>
      </c>
      <c r="C552" t="str">
        <f>IF(P552="","",'PSS Sheet'!AK556)</f>
        <v/>
      </c>
      <c r="D552" t="str">
        <f>IF(P552="","",'PSS Sheet'!AI556)</f>
        <v/>
      </c>
      <c r="E552" t="str">
        <f>IF(P552="","",'PSS Sheet'!AJ556)</f>
        <v/>
      </c>
      <c r="H552" t="str">
        <f t="shared" si="58"/>
        <v/>
      </c>
      <c r="I552" t="str">
        <f>IF(P552="","",'SEB Sheet'!F$12)</f>
        <v/>
      </c>
      <c r="J552" t="str">
        <f t="shared" si="59"/>
        <v/>
      </c>
      <c r="K552" s="87" t="str">
        <f>IF(P552="","",'SEB Sheet'!$F$11)</f>
        <v/>
      </c>
      <c r="L552" t="str">
        <f t="shared" si="60"/>
        <v/>
      </c>
      <c r="M552" t="str">
        <f>IF(P552="","",'SEB Sheet'!$F$10)</f>
        <v/>
      </c>
      <c r="N552" t="str">
        <f t="shared" si="61"/>
        <v/>
      </c>
      <c r="P552" t="str">
        <f>'PSS Sheet'!AL556</f>
        <v/>
      </c>
      <c r="Q552" t="str">
        <f>IF(P552="","",(VLOOKUP(P552,NSX!$B$4:$E$63,2,FALSE)))</f>
        <v/>
      </c>
      <c r="R552" t="str">
        <f>IF(P552="","",(VLOOKUP(P552,NSX!$B$4:$E$63,3,FALSE)))</f>
        <v/>
      </c>
      <c r="S552" t="str">
        <f>IF(P552="","",(VLOOKUP(P552,NSX!$B$4:$E$63,4,FALSE)))</f>
        <v/>
      </c>
      <c r="T552" t="str">
        <f t="shared" si="62"/>
        <v/>
      </c>
    </row>
    <row r="553" spans="1:20" x14ac:dyDescent="0.25">
      <c r="A553" t="str">
        <f t="shared" si="56"/>
        <v/>
      </c>
      <c r="B553" t="str">
        <f t="shared" si="57"/>
        <v/>
      </c>
      <c r="C553" t="str">
        <f>IF(P553="","",'PSS Sheet'!AK557)</f>
        <v/>
      </c>
      <c r="D553" t="str">
        <f>IF(P553="","",'PSS Sheet'!AI557)</f>
        <v/>
      </c>
      <c r="E553" t="str">
        <f>IF(P553="","",'PSS Sheet'!AJ557)</f>
        <v/>
      </c>
      <c r="H553" t="str">
        <f t="shared" si="58"/>
        <v/>
      </c>
      <c r="I553" t="str">
        <f>IF(P553="","",'SEB Sheet'!F$12)</f>
        <v/>
      </c>
      <c r="J553" t="str">
        <f t="shared" si="59"/>
        <v/>
      </c>
      <c r="K553" s="87" t="str">
        <f>IF(P553="","",'SEB Sheet'!$F$11)</f>
        <v/>
      </c>
      <c r="L553" t="str">
        <f t="shared" si="60"/>
        <v/>
      </c>
      <c r="M553" t="str">
        <f>IF(P553="","",'SEB Sheet'!$F$10)</f>
        <v/>
      </c>
      <c r="N553" t="str">
        <f t="shared" si="61"/>
        <v/>
      </c>
      <c r="P553" t="str">
        <f>'PSS Sheet'!AL557</f>
        <v/>
      </c>
      <c r="Q553" t="str">
        <f>IF(P553="","",(VLOOKUP(P553,NSX!$B$4:$E$63,2,FALSE)))</f>
        <v/>
      </c>
      <c r="R553" t="str">
        <f>IF(P553="","",(VLOOKUP(P553,NSX!$B$4:$E$63,3,FALSE)))</f>
        <v/>
      </c>
      <c r="S553" t="str">
        <f>IF(P553="","",(VLOOKUP(P553,NSX!$B$4:$E$63,4,FALSE)))</f>
        <v/>
      </c>
      <c r="T553" t="str">
        <f t="shared" si="62"/>
        <v/>
      </c>
    </row>
    <row r="554" spans="1:20" x14ac:dyDescent="0.25">
      <c r="A554" t="str">
        <f t="shared" si="56"/>
        <v/>
      </c>
      <c r="B554" t="str">
        <f t="shared" si="57"/>
        <v/>
      </c>
      <c r="C554" t="str">
        <f>IF(P554="","",'PSS Sheet'!AK558)</f>
        <v/>
      </c>
      <c r="D554" t="str">
        <f>IF(P554="","",'PSS Sheet'!AI558)</f>
        <v/>
      </c>
      <c r="E554" t="str">
        <f>IF(P554="","",'PSS Sheet'!AJ558)</f>
        <v/>
      </c>
      <c r="H554" t="str">
        <f t="shared" si="58"/>
        <v/>
      </c>
      <c r="I554" t="str">
        <f>IF(P554="","",'SEB Sheet'!F$12)</f>
        <v/>
      </c>
      <c r="J554" t="str">
        <f t="shared" si="59"/>
        <v/>
      </c>
      <c r="K554" s="87" t="str">
        <f>IF(P554="","",'SEB Sheet'!$F$11)</f>
        <v/>
      </c>
      <c r="L554" t="str">
        <f t="shared" si="60"/>
        <v/>
      </c>
      <c r="M554" t="str">
        <f>IF(P554="","",'SEB Sheet'!$F$10)</f>
        <v/>
      </c>
      <c r="N554" t="str">
        <f t="shared" si="61"/>
        <v/>
      </c>
      <c r="P554" t="str">
        <f>'PSS Sheet'!AL558</f>
        <v/>
      </c>
      <c r="Q554" t="str">
        <f>IF(P554="","",(VLOOKUP(P554,NSX!$B$4:$E$63,2,FALSE)))</f>
        <v/>
      </c>
      <c r="R554" t="str">
        <f>IF(P554="","",(VLOOKUP(P554,NSX!$B$4:$E$63,3,FALSE)))</f>
        <v/>
      </c>
      <c r="S554" t="str">
        <f>IF(P554="","",(VLOOKUP(P554,NSX!$B$4:$E$63,4,FALSE)))</f>
        <v/>
      </c>
      <c r="T554" t="str">
        <f t="shared" si="62"/>
        <v/>
      </c>
    </row>
    <row r="555" spans="1:20" x14ac:dyDescent="0.25">
      <c r="A555" t="str">
        <f t="shared" si="56"/>
        <v/>
      </c>
      <c r="B555" t="str">
        <f t="shared" si="57"/>
        <v/>
      </c>
      <c r="C555" t="str">
        <f>IF(P555="","",'PSS Sheet'!AK559)</f>
        <v/>
      </c>
      <c r="D555" t="str">
        <f>IF(P555="","",'PSS Sheet'!AI559)</f>
        <v/>
      </c>
      <c r="E555" t="str">
        <f>IF(P555="","",'PSS Sheet'!AJ559)</f>
        <v/>
      </c>
      <c r="H555" t="str">
        <f t="shared" si="58"/>
        <v/>
      </c>
      <c r="I555" t="str">
        <f>IF(P555="","",'SEB Sheet'!F$12)</f>
        <v/>
      </c>
      <c r="J555" t="str">
        <f t="shared" si="59"/>
        <v/>
      </c>
      <c r="K555" s="87" t="str">
        <f>IF(P555="","",'SEB Sheet'!$F$11)</f>
        <v/>
      </c>
      <c r="L555" t="str">
        <f t="shared" si="60"/>
        <v/>
      </c>
      <c r="M555" t="str">
        <f>IF(P555="","",'SEB Sheet'!$F$10)</f>
        <v/>
      </c>
      <c r="N555" t="str">
        <f t="shared" si="61"/>
        <v/>
      </c>
      <c r="P555" t="str">
        <f>'PSS Sheet'!AL559</f>
        <v/>
      </c>
      <c r="Q555" t="str">
        <f>IF(P555="","",(VLOOKUP(P555,NSX!$B$4:$E$63,2,FALSE)))</f>
        <v/>
      </c>
      <c r="R555" t="str">
        <f>IF(P555="","",(VLOOKUP(P555,NSX!$B$4:$E$63,3,FALSE)))</f>
        <v/>
      </c>
      <c r="S555" t="str">
        <f>IF(P555="","",(VLOOKUP(P555,NSX!$B$4:$E$63,4,FALSE)))</f>
        <v/>
      </c>
      <c r="T555" t="str">
        <f t="shared" si="62"/>
        <v/>
      </c>
    </row>
    <row r="556" spans="1:20" x14ac:dyDescent="0.25">
      <c r="A556" t="str">
        <f t="shared" si="56"/>
        <v/>
      </c>
      <c r="B556" t="str">
        <f t="shared" si="57"/>
        <v/>
      </c>
      <c r="C556" t="str">
        <f>IF(P556="","",'PSS Sheet'!AK560)</f>
        <v/>
      </c>
      <c r="D556" t="str">
        <f>IF(P556="","",'PSS Sheet'!AI560)</f>
        <v/>
      </c>
      <c r="E556" t="str">
        <f>IF(P556="","",'PSS Sheet'!AJ560)</f>
        <v/>
      </c>
      <c r="H556" t="str">
        <f t="shared" si="58"/>
        <v/>
      </c>
      <c r="I556" t="str">
        <f>IF(P556="","",'SEB Sheet'!F$12)</f>
        <v/>
      </c>
      <c r="J556" t="str">
        <f t="shared" si="59"/>
        <v/>
      </c>
      <c r="K556" s="87" t="str">
        <f>IF(P556="","",'SEB Sheet'!$F$11)</f>
        <v/>
      </c>
      <c r="L556" t="str">
        <f t="shared" si="60"/>
        <v/>
      </c>
      <c r="M556" t="str">
        <f>IF(P556="","",'SEB Sheet'!$F$10)</f>
        <v/>
      </c>
      <c r="N556" t="str">
        <f t="shared" si="61"/>
        <v/>
      </c>
      <c r="P556" t="str">
        <f>'PSS Sheet'!AL560</f>
        <v/>
      </c>
      <c r="Q556" t="str">
        <f>IF(P556="","",(VLOOKUP(P556,NSX!$B$4:$E$63,2,FALSE)))</f>
        <v/>
      </c>
      <c r="R556" t="str">
        <f>IF(P556="","",(VLOOKUP(P556,NSX!$B$4:$E$63,3,FALSE)))</f>
        <v/>
      </c>
      <c r="S556" t="str">
        <f>IF(P556="","",(VLOOKUP(P556,NSX!$B$4:$E$63,4,FALSE)))</f>
        <v/>
      </c>
      <c r="T556" t="str">
        <f t="shared" si="62"/>
        <v/>
      </c>
    </row>
    <row r="557" spans="1:20" x14ac:dyDescent="0.25">
      <c r="A557" t="str">
        <f t="shared" si="56"/>
        <v/>
      </c>
      <c r="B557" t="str">
        <f t="shared" si="57"/>
        <v/>
      </c>
      <c r="C557" t="str">
        <f>IF(P557="","",'PSS Sheet'!AK561)</f>
        <v/>
      </c>
      <c r="D557" t="str">
        <f>IF(P557="","",'PSS Sheet'!AI561)</f>
        <v/>
      </c>
      <c r="E557" t="str">
        <f>IF(P557="","",'PSS Sheet'!AJ561)</f>
        <v/>
      </c>
      <c r="H557" t="str">
        <f t="shared" si="58"/>
        <v/>
      </c>
      <c r="I557" t="str">
        <f>IF(P557="","",'SEB Sheet'!F$12)</f>
        <v/>
      </c>
      <c r="J557" t="str">
        <f t="shared" si="59"/>
        <v/>
      </c>
      <c r="K557" s="87" t="str">
        <f>IF(P557="","",'SEB Sheet'!$F$11)</f>
        <v/>
      </c>
      <c r="L557" t="str">
        <f t="shared" si="60"/>
        <v/>
      </c>
      <c r="M557" t="str">
        <f>IF(P557="","",'SEB Sheet'!$F$10)</f>
        <v/>
      </c>
      <c r="N557" t="str">
        <f t="shared" si="61"/>
        <v/>
      </c>
      <c r="P557" t="str">
        <f>'PSS Sheet'!AL561</f>
        <v/>
      </c>
      <c r="Q557" t="str">
        <f>IF(P557="","",(VLOOKUP(P557,NSX!$B$4:$E$63,2,FALSE)))</f>
        <v/>
      </c>
      <c r="R557" t="str">
        <f>IF(P557="","",(VLOOKUP(P557,NSX!$B$4:$E$63,3,FALSE)))</f>
        <v/>
      </c>
      <c r="S557" t="str">
        <f>IF(P557="","",(VLOOKUP(P557,NSX!$B$4:$E$63,4,FALSE)))</f>
        <v/>
      </c>
      <c r="T557" t="str">
        <f t="shared" si="62"/>
        <v/>
      </c>
    </row>
    <row r="558" spans="1:20" x14ac:dyDescent="0.25">
      <c r="A558" t="str">
        <f t="shared" si="56"/>
        <v/>
      </c>
      <c r="B558" t="str">
        <f t="shared" si="57"/>
        <v/>
      </c>
      <c r="C558" t="str">
        <f>IF(P558="","",'PSS Sheet'!AK562)</f>
        <v/>
      </c>
      <c r="D558" t="str">
        <f>IF(P558="","",'PSS Sheet'!AI562)</f>
        <v/>
      </c>
      <c r="E558" t="str">
        <f>IF(P558="","",'PSS Sheet'!AJ562)</f>
        <v/>
      </c>
      <c r="H558" t="str">
        <f t="shared" si="58"/>
        <v/>
      </c>
      <c r="I558" t="str">
        <f>IF(P558="","",'SEB Sheet'!F$12)</f>
        <v/>
      </c>
      <c r="J558" t="str">
        <f t="shared" si="59"/>
        <v/>
      </c>
      <c r="K558" s="87" t="str">
        <f>IF(P558="","",'SEB Sheet'!$F$11)</f>
        <v/>
      </c>
      <c r="L558" t="str">
        <f t="shared" si="60"/>
        <v/>
      </c>
      <c r="M558" t="str">
        <f>IF(P558="","",'SEB Sheet'!$F$10)</f>
        <v/>
      </c>
      <c r="N558" t="str">
        <f t="shared" si="61"/>
        <v/>
      </c>
      <c r="P558" t="str">
        <f>'PSS Sheet'!AL562</f>
        <v/>
      </c>
      <c r="Q558" t="str">
        <f>IF(P558="","",(VLOOKUP(P558,NSX!$B$4:$E$63,2,FALSE)))</f>
        <v/>
      </c>
      <c r="R558" t="str">
        <f>IF(P558="","",(VLOOKUP(P558,NSX!$B$4:$E$63,3,FALSE)))</f>
        <v/>
      </c>
      <c r="S558" t="str">
        <f>IF(P558="","",(VLOOKUP(P558,NSX!$B$4:$E$63,4,FALSE)))</f>
        <v/>
      </c>
      <c r="T558" t="str">
        <f t="shared" si="62"/>
        <v/>
      </c>
    </row>
    <row r="559" spans="1:20" x14ac:dyDescent="0.25">
      <c r="A559" t="str">
        <f t="shared" si="56"/>
        <v/>
      </c>
      <c r="B559" t="str">
        <f t="shared" si="57"/>
        <v/>
      </c>
      <c r="C559" t="str">
        <f>IF(P559="","",'PSS Sheet'!AK563)</f>
        <v/>
      </c>
      <c r="D559" t="str">
        <f>IF(P559="","",'PSS Sheet'!AI563)</f>
        <v/>
      </c>
      <c r="E559" t="str">
        <f>IF(P559="","",'PSS Sheet'!AJ563)</f>
        <v/>
      </c>
      <c r="H559" t="str">
        <f t="shared" si="58"/>
        <v/>
      </c>
      <c r="I559" t="str">
        <f>IF(P559="","",'SEB Sheet'!F$12)</f>
        <v/>
      </c>
      <c r="J559" t="str">
        <f t="shared" si="59"/>
        <v/>
      </c>
      <c r="K559" s="87" t="str">
        <f>IF(P559="","",'SEB Sheet'!$F$11)</f>
        <v/>
      </c>
      <c r="L559" t="str">
        <f t="shared" si="60"/>
        <v/>
      </c>
      <c r="M559" t="str">
        <f>IF(P559="","",'SEB Sheet'!$F$10)</f>
        <v/>
      </c>
      <c r="N559" t="str">
        <f t="shared" si="61"/>
        <v/>
      </c>
      <c r="P559" t="str">
        <f>'PSS Sheet'!AL563</f>
        <v/>
      </c>
      <c r="Q559" t="str">
        <f>IF(P559="","",(VLOOKUP(P559,NSX!$B$4:$E$63,2,FALSE)))</f>
        <v/>
      </c>
      <c r="R559" t="str">
        <f>IF(P559="","",(VLOOKUP(P559,NSX!$B$4:$E$63,3,FALSE)))</f>
        <v/>
      </c>
      <c r="S559" t="str">
        <f>IF(P559="","",(VLOOKUP(P559,NSX!$B$4:$E$63,4,FALSE)))</f>
        <v/>
      </c>
      <c r="T559" t="str">
        <f t="shared" si="62"/>
        <v/>
      </c>
    </row>
    <row r="560" spans="1:20" x14ac:dyDescent="0.25">
      <c r="A560" t="str">
        <f t="shared" si="56"/>
        <v/>
      </c>
      <c r="B560" t="str">
        <f t="shared" si="57"/>
        <v/>
      </c>
      <c r="C560" t="str">
        <f>IF(P560="","",'PSS Sheet'!AK564)</f>
        <v/>
      </c>
      <c r="D560" t="str">
        <f>IF(P560="","",'PSS Sheet'!AI564)</f>
        <v/>
      </c>
      <c r="E560" t="str">
        <f>IF(P560="","",'PSS Sheet'!AJ564)</f>
        <v/>
      </c>
      <c r="H560" t="str">
        <f t="shared" si="58"/>
        <v/>
      </c>
      <c r="I560" t="str">
        <f>IF(P560="","",'SEB Sheet'!F$12)</f>
        <v/>
      </c>
      <c r="J560" t="str">
        <f t="shared" si="59"/>
        <v/>
      </c>
      <c r="K560" s="87" t="str">
        <f>IF(P560="","",'SEB Sheet'!$F$11)</f>
        <v/>
      </c>
      <c r="L560" t="str">
        <f t="shared" si="60"/>
        <v/>
      </c>
      <c r="M560" t="str">
        <f>IF(P560="","",'SEB Sheet'!$F$10)</f>
        <v/>
      </c>
      <c r="N560" t="str">
        <f t="shared" si="61"/>
        <v/>
      </c>
      <c r="P560" t="str">
        <f>'PSS Sheet'!AL564</f>
        <v/>
      </c>
      <c r="Q560" t="str">
        <f>IF(P560="","",(VLOOKUP(P560,NSX!$B$4:$E$63,2,FALSE)))</f>
        <v/>
      </c>
      <c r="R560" t="str">
        <f>IF(P560="","",(VLOOKUP(P560,NSX!$B$4:$E$63,3,FALSE)))</f>
        <v/>
      </c>
      <c r="S560" t="str">
        <f>IF(P560="","",(VLOOKUP(P560,NSX!$B$4:$E$63,4,FALSE)))</f>
        <v/>
      </c>
      <c r="T560" t="str">
        <f t="shared" si="62"/>
        <v/>
      </c>
    </row>
    <row r="561" spans="1:20" x14ac:dyDescent="0.25">
      <c r="A561" t="str">
        <f t="shared" si="56"/>
        <v/>
      </c>
      <c r="B561" t="str">
        <f t="shared" si="57"/>
        <v/>
      </c>
      <c r="C561" t="str">
        <f>IF(P561="","",'PSS Sheet'!AK565)</f>
        <v/>
      </c>
      <c r="D561" t="str">
        <f>IF(P561="","",'PSS Sheet'!AI565)</f>
        <v/>
      </c>
      <c r="E561" t="str">
        <f>IF(P561="","",'PSS Sheet'!AJ565)</f>
        <v/>
      </c>
      <c r="H561" t="str">
        <f t="shared" si="58"/>
        <v/>
      </c>
      <c r="I561" t="str">
        <f>IF(P561="","",'SEB Sheet'!F$12)</f>
        <v/>
      </c>
      <c r="J561" t="str">
        <f t="shared" si="59"/>
        <v/>
      </c>
      <c r="K561" s="87" t="str">
        <f>IF(P561="","",'SEB Sheet'!$F$11)</f>
        <v/>
      </c>
      <c r="L561" t="str">
        <f t="shared" si="60"/>
        <v/>
      </c>
      <c r="M561" t="str">
        <f>IF(P561="","",'SEB Sheet'!$F$10)</f>
        <v/>
      </c>
      <c r="N561" t="str">
        <f t="shared" si="61"/>
        <v/>
      </c>
      <c r="P561" t="str">
        <f>'PSS Sheet'!AL565</f>
        <v/>
      </c>
      <c r="Q561" t="str">
        <f>IF(P561="","",(VLOOKUP(P561,NSX!$B$4:$E$63,2,FALSE)))</f>
        <v/>
      </c>
      <c r="R561" t="str">
        <f>IF(P561="","",(VLOOKUP(P561,NSX!$B$4:$E$63,3,FALSE)))</f>
        <v/>
      </c>
      <c r="S561" t="str">
        <f>IF(P561="","",(VLOOKUP(P561,NSX!$B$4:$E$63,4,FALSE)))</f>
        <v/>
      </c>
      <c r="T561" t="str">
        <f t="shared" si="62"/>
        <v/>
      </c>
    </row>
    <row r="562" spans="1:20" x14ac:dyDescent="0.25">
      <c r="A562" t="str">
        <f t="shared" si="56"/>
        <v/>
      </c>
      <c r="B562" t="str">
        <f t="shared" si="57"/>
        <v/>
      </c>
      <c r="C562" t="str">
        <f>IF(P562="","",'PSS Sheet'!AK566)</f>
        <v/>
      </c>
      <c r="D562" t="str">
        <f>IF(P562="","",'PSS Sheet'!AI566)</f>
        <v/>
      </c>
      <c r="E562" t="str">
        <f>IF(P562="","",'PSS Sheet'!AJ566)</f>
        <v/>
      </c>
      <c r="H562" t="str">
        <f t="shared" si="58"/>
        <v/>
      </c>
      <c r="I562" t="str">
        <f>IF(P562="","",'SEB Sheet'!F$12)</f>
        <v/>
      </c>
      <c r="J562" t="str">
        <f t="shared" si="59"/>
        <v/>
      </c>
      <c r="K562" s="87" t="str">
        <f>IF(P562="","",'SEB Sheet'!$F$11)</f>
        <v/>
      </c>
      <c r="L562" t="str">
        <f t="shared" si="60"/>
        <v/>
      </c>
      <c r="M562" t="str">
        <f>IF(P562="","",'SEB Sheet'!$F$10)</f>
        <v/>
      </c>
      <c r="N562" t="str">
        <f t="shared" si="61"/>
        <v/>
      </c>
      <c r="P562" t="str">
        <f>'PSS Sheet'!AL566</f>
        <v/>
      </c>
      <c r="Q562" t="str">
        <f>IF(P562="","",(VLOOKUP(P562,NSX!$B$4:$E$63,2,FALSE)))</f>
        <v/>
      </c>
      <c r="R562" t="str">
        <f>IF(P562="","",(VLOOKUP(P562,NSX!$B$4:$E$63,3,FALSE)))</f>
        <v/>
      </c>
      <c r="S562" t="str">
        <f>IF(P562="","",(VLOOKUP(P562,NSX!$B$4:$E$63,4,FALSE)))</f>
        <v/>
      </c>
      <c r="T562" t="str">
        <f t="shared" si="62"/>
        <v/>
      </c>
    </row>
    <row r="563" spans="1:20" x14ac:dyDescent="0.25">
      <c r="A563" t="str">
        <f t="shared" si="56"/>
        <v/>
      </c>
      <c r="B563" t="str">
        <f t="shared" si="57"/>
        <v/>
      </c>
      <c r="C563" t="str">
        <f>IF(P563="","",'PSS Sheet'!AK567)</f>
        <v/>
      </c>
      <c r="D563" t="str">
        <f>IF(P563="","",'PSS Sheet'!AI567)</f>
        <v/>
      </c>
      <c r="E563" t="str">
        <f>IF(P563="","",'PSS Sheet'!AJ567)</f>
        <v/>
      </c>
      <c r="H563" t="str">
        <f t="shared" si="58"/>
        <v/>
      </c>
      <c r="I563" t="str">
        <f>IF(P563="","",'SEB Sheet'!F$12)</f>
        <v/>
      </c>
      <c r="J563" t="str">
        <f t="shared" si="59"/>
        <v/>
      </c>
      <c r="K563" s="87" t="str">
        <f>IF(P563="","",'SEB Sheet'!$F$11)</f>
        <v/>
      </c>
      <c r="L563" t="str">
        <f t="shared" si="60"/>
        <v/>
      </c>
      <c r="M563" t="str">
        <f>IF(P563="","",'SEB Sheet'!$F$10)</f>
        <v/>
      </c>
      <c r="N563" t="str">
        <f t="shared" si="61"/>
        <v/>
      </c>
      <c r="P563" t="str">
        <f>'PSS Sheet'!AL567</f>
        <v/>
      </c>
      <c r="Q563" t="str">
        <f>IF(P563="","",(VLOOKUP(P563,NSX!$B$4:$E$63,2,FALSE)))</f>
        <v/>
      </c>
      <c r="R563" t="str">
        <f>IF(P563="","",(VLOOKUP(P563,NSX!$B$4:$E$63,3,FALSE)))</f>
        <v/>
      </c>
      <c r="S563" t="str">
        <f>IF(P563="","",(VLOOKUP(P563,NSX!$B$4:$E$63,4,FALSE)))</f>
        <v/>
      </c>
      <c r="T563" t="str">
        <f t="shared" si="62"/>
        <v/>
      </c>
    </row>
    <row r="564" spans="1:20" x14ac:dyDescent="0.25">
      <c r="A564" t="str">
        <f t="shared" si="56"/>
        <v/>
      </c>
      <c r="B564" t="str">
        <f t="shared" si="57"/>
        <v/>
      </c>
      <c r="C564" t="str">
        <f>IF(P564="","",'PSS Sheet'!AK568)</f>
        <v/>
      </c>
      <c r="D564" t="str">
        <f>IF(P564="","",'PSS Sheet'!AI568)</f>
        <v/>
      </c>
      <c r="E564" t="str">
        <f>IF(P564="","",'PSS Sheet'!AJ568)</f>
        <v/>
      </c>
      <c r="H564" t="str">
        <f t="shared" si="58"/>
        <v/>
      </c>
      <c r="I564" t="str">
        <f>IF(P564="","",'SEB Sheet'!F$12)</f>
        <v/>
      </c>
      <c r="J564" t="str">
        <f t="shared" si="59"/>
        <v/>
      </c>
      <c r="K564" s="87" t="str">
        <f>IF(P564="","",'SEB Sheet'!$F$11)</f>
        <v/>
      </c>
      <c r="L564" t="str">
        <f t="shared" si="60"/>
        <v/>
      </c>
      <c r="M564" t="str">
        <f>IF(P564="","",'SEB Sheet'!$F$10)</f>
        <v/>
      </c>
      <c r="N564" t="str">
        <f t="shared" si="61"/>
        <v/>
      </c>
      <c r="P564" t="str">
        <f>'PSS Sheet'!AL568</f>
        <v/>
      </c>
      <c r="Q564" t="str">
        <f>IF(P564="","",(VLOOKUP(P564,NSX!$B$4:$E$63,2,FALSE)))</f>
        <v/>
      </c>
      <c r="R564" t="str">
        <f>IF(P564="","",(VLOOKUP(P564,NSX!$B$4:$E$63,3,FALSE)))</f>
        <v/>
      </c>
      <c r="S564" t="str">
        <f>IF(P564="","",(VLOOKUP(P564,NSX!$B$4:$E$63,4,FALSE)))</f>
        <v/>
      </c>
      <c r="T564" t="str">
        <f t="shared" si="62"/>
        <v/>
      </c>
    </row>
    <row r="565" spans="1:20" x14ac:dyDescent="0.25">
      <c r="A565" t="str">
        <f t="shared" si="56"/>
        <v/>
      </c>
      <c r="B565" t="str">
        <f t="shared" si="57"/>
        <v/>
      </c>
      <c r="C565" t="str">
        <f>IF(P565="","",'PSS Sheet'!AK569)</f>
        <v/>
      </c>
      <c r="D565" t="str">
        <f>IF(P565="","",'PSS Sheet'!AI569)</f>
        <v/>
      </c>
      <c r="E565" t="str">
        <f>IF(P565="","",'PSS Sheet'!AJ569)</f>
        <v/>
      </c>
      <c r="H565" t="str">
        <f t="shared" si="58"/>
        <v/>
      </c>
      <c r="I565" t="str">
        <f>IF(P565="","",'SEB Sheet'!F$12)</f>
        <v/>
      </c>
      <c r="J565" t="str">
        <f t="shared" si="59"/>
        <v/>
      </c>
      <c r="K565" s="87" t="str">
        <f>IF(P565="","",'SEB Sheet'!$F$11)</f>
        <v/>
      </c>
      <c r="L565" t="str">
        <f t="shared" si="60"/>
        <v/>
      </c>
      <c r="M565" t="str">
        <f>IF(P565="","",'SEB Sheet'!$F$10)</f>
        <v/>
      </c>
      <c r="N565" t="str">
        <f t="shared" si="61"/>
        <v/>
      </c>
      <c r="P565" t="str">
        <f>'PSS Sheet'!AL569</f>
        <v/>
      </c>
      <c r="Q565" t="str">
        <f>IF(P565="","",(VLOOKUP(P565,NSX!$B$4:$E$63,2,FALSE)))</f>
        <v/>
      </c>
      <c r="R565" t="str">
        <f>IF(P565="","",(VLOOKUP(P565,NSX!$B$4:$E$63,3,FALSE)))</f>
        <v/>
      </c>
      <c r="S565" t="str">
        <f>IF(P565="","",(VLOOKUP(P565,NSX!$B$4:$E$63,4,FALSE)))</f>
        <v/>
      </c>
      <c r="T565" t="str">
        <f t="shared" si="62"/>
        <v/>
      </c>
    </row>
    <row r="566" spans="1:20" x14ac:dyDescent="0.25">
      <c r="A566" t="str">
        <f t="shared" si="56"/>
        <v/>
      </c>
      <c r="B566" t="str">
        <f t="shared" si="57"/>
        <v/>
      </c>
      <c r="C566" t="str">
        <f>IF(P566="","",'PSS Sheet'!AK570)</f>
        <v/>
      </c>
      <c r="D566" t="str">
        <f>IF(P566="","",'PSS Sheet'!AI570)</f>
        <v/>
      </c>
      <c r="E566" t="str">
        <f>IF(P566="","",'PSS Sheet'!AJ570)</f>
        <v/>
      </c>
      <c r="H566" t="str">
        <f t="shared" si="58"/>
        <v/>
      </c>
      <c r="I566" t="str">
        <f>IF(P566="","",'SEB Sheet'!F$12)</f>
        <v/>
      </c>
      <c r="J566" t="str">
        <f t="shared" si="59"/>
        <v/>
      </c>
      <c r="K566" s="87" t="str">
        <f>IF(P566="","",'SEB Sheet'!$F$11)</f>
        <v/>
      </c>
      <c r="L566" t="str">
        <f t="shared" si="60"/>
        <v/>
      </c>
      <c r="M566" t="str">
        <f>IF(P566="","",'SEB Sheet'!$F$10)</f>
        <v/>
      </c>
      <c r="N566" t="str">
        <f t="shared" si="61"/>
        <v/>
      </c>
      <c r="P566" t="str">
        <f>'PSS Sheet'!AL570</f>
        <v/>
      </c>
      <c r="Q566" t="str">
        <f>IF(P566="","",(VLOOKUP(P566,NSX!$B$4:$E$63,2,FALSE)))</f>
        <v/>
      </c>
      <c r="R566" t="str">
        <f>IF(P566="","",(VLOOKUP(P566,NSX!$B$4:$E$63,3,FALSE)))</f>
        <v/>
      </c>
      <c r="S566" t="str">
        <f>IF(P566="","",(VLOOKUP(P566,NSX!$B$4:$E$63,4,FALSE)))</f>
        <v/>
      </c>
      <c r="T566" t="str">
        <f t="shared" si="62"/>
        <v/>
      </c>
    </row>
    <row r="567" spans="1:20" x14ac:dyDescent="0.25">
      <c r="A567" t="str">
        <f t="shared" si="56"/>
        <v/>
      </c>
      <c r="B567" t="str">
        <f t="shared" si="57"/>
        <v/>
      </c>
      <c r="C567" t="str">
        <f>IF(P567="","",'PSS Sheet'!AK571)</f>
        <v/>
      </c>
      <c r="D567" t="str">
        <f>IF(P567="","",'PSS Sheet'!AI571)</f>
        <v/>
      </c>
      <c r="E567" t="str">
        <f>IF(P567="","",'PSS Sheet'!AJ571)</f>
        <v/>
      </c>
      <c r="H567" t="str">
        <f t="shared" si="58"/>
        <v/>
      </c>
      <c r="I567" t="str">
        <f>IF(P567="","",'SEB Sheet'!F$12)</f>
        <v/>
      </c>
      <c r="J567" t="str">
        <f t="shared" si="59"/>
        <v/>
      </c>
      <c r="K567" s="87" t="str">
        <f>IF(P567="","",'SEB Sheet'!$F$11)</f>
        <v/>
      </c>
      <c r="L567" t="str">
        <f t="shared" si="60"/>
        <v/>
      </c>
      <c r="M567" t="str">
        <f>IF(P567="","",'SEB Sheet'!$F$10)</f>
        <v/>
      </c>
      <c r="N567" t="str">
        <f t="shared" si="61"/>
        <v/>
      </c>
      <c r="P567" t="str">
        <f>'PSS Sheet'!AL571</f>
        <v/>
      </c>
      <c r="Q567" t="str">
        <f>IF(P567="","",(VLOOKUP(P567,NSX!$B$4:$E$63,2,FALSE)))</f>
        <v/>
      </c>
      <c r="R567" t="str">
        <f>IF(P567="","",(VLOOKUP(P567,NSX!$B$4:$E$63,3,FALSE)))</f>
        <v/>
      </c>
      <c r="S567" t="str">
        <f>IF(P567="","",(VLOOKUP(P567,NSX!$B$4:$E$63,4,FALSE)))</f>
        <v/>
      </c>
      <c r="T567" t="str">
        <f t="shared" si="62"/>
        <v/>
      </c>
    </row>
    <row r="568" spans="1:20" x14ac:dyDescent="0.25">
      <c r="A568" t="str">
        <f t="shared" si="56"/>
        <v/>
      </c>
      <c r="B568" t="str">
        <f t="shared" si="57"/>
        <v/>
      </c>
      <c r="C568" t="str">
        <f>IF(P568="","",'PSS Sheet'!AK572)</f>
        <v/>
      </c>
      <c r="D568" t="str">
        <f>IF(P568="","",'PSS Sheet'!AI572)</f>
        <v/>
      </c>
      <c r="E568" t="str">
        <f>IF(P568="","",'PSS Sheet'!AJ572)</f>
        <v/>
      </c>
      <c r="H568" t="str">
        <f t="shared" si="58"/>
        <v/>
      </c>
      <c r="I568" t="str">
        <f>IF(P568="","",'SEB Sheet'!F$12)</f>
        <v/>
      </c>
      <c r="J568" t="str">
        <f t="shared" si="59"/>
        <v/>
      </c>
      <c r="K568" s="87" t="str">
        <f>IF(P568="","",'SEB Sheet'!$F$11)</f>
        <v/>
      </c>
      <c r="L568" t="str">
        <f t="shared" si="60"/>
        <v/>
      </c>
      <c r="M568" t="str">
        <f>IF(P568="","",'SEB Sheet'!$F$10)</f>
        <v/>
      </c>
      <c r="N568" t="str">
        <f t="shared" si="61"/>
        <v/>
      </c>
      <c r="P568" t="str">
        <f>'PSS Sheet'!AL572</f>
        <v/>
      </c>
      <c r="Q568" t="str">
        <f>IF(P568="","",(VLOOKUP(P568,NSX!$B$4:$E$63,2,FALSE)))</f>
        <v/>
      </c>
      <c r="R568" t="str">
        <f>IF(P568="","",(VLOOKUP(P568,NSX!$B$4:$E$63,3,FALSE)))</f>
        <v/>
      </c>
      <c r="S568" t="str">
        <f>IF(P568="","",(VLOOKUP(P568,NSX!$B$4:$E$63,4,FALSE)))</f>
        <v/>
      </c>
      <c r="T568" t="str">
        <f t="shared" si="62"/>
        <v/>
      </c>
    </row>
    <row r="569" spans="1:20" x14ac:dyDescent="0.25">
      <c r="A569" t="str">
        <f t="shared" si="56"/>
        <v/>
      </c>
      <c r="B569" t="str">
        <f t="shared" si="57"/>
        <v/>
      </c>
      <c r="C569" t="str">
        <f>IF(P569="","",'PSS Sheet'!AK573)</f>
        <v/>
      </c>
      <c r="D569" t="str">
        <f>IF(P569="","",'PSS Sheet'!AI573)</f>
        <v/>
      </c>
      <c r="E569" t="str">
        <f>IF(P569="","",'PSS Sheet'!AJ573)</f>
        <v/>
      </c>
      <c r="H569" t="str">
        <f t="shared" si="58"/>
        <v/>
      </c>
      <c r="I569" t="str">
        <f>IF(P569="","",'SEB Sheet'!F$12)</f>
        <v/>
      </c>
      <c r="J569" t="str">
        <f t="shared" si="59"/>
        <v/>
      </c>
      <c r="K569" s="87" t="str">
        <f>IF(P569="","",'SEB Sheet'!$F$11)</f>
        <v/>
      </c>
      <c r="L569" t="str">
        <f t="shared" si="60"/>
        <v/>
      </c>
      <c r="M569" t="str">
        <f>IF(P569="","",'SEB Sheet'!$F$10)</f>
        <v/>
      </c>
      <c r="N569" t="str">
        <f t="shared" si="61"/>
        <v/>
      </c>
      <c r="P569" t="str">
        <f>'PSS Sheet'!AL573</f>
        <v/>
      </c>
      <c r="Q569" t="str">
        <f>IF(P569="","",(VLOOKUP(P569,NSX!$B$4:$E$63,2,FALSE)))</f>
        <v/>
      </c>
      <c r="R569" t="str">
        <f>IF(P569="","",(VLOOKUP(P569,NSX!$B$4:$E$63,3,FALSE)))</f>
        <v/>
      </c>
      <c r="S569" t="str">
        <f>IF(P569="","",(VLOOKUP(P569,NSX!$B$4:$E$63,4,FALSE)))</f>
        <v/>
      </c>
      <c r="T569" t="str">
        <f t="shared" si="62"/>
        <v/>
      </c>
    </row>
    <row r="570" spans="1:20" x14ac:dyDescent="0.25">
      <c r="A570" t="str">
        <f t="shared" si="56"/>
        <v/>
      </c>
      <c r="B570" t="str">
        <f t="shared" si="57"/>
        <v/>
      </c>
      <c r="C570" t="str">
        <f>IF(P570="","",'PSS Sheet'!AK574)</f>
        <v/>
      </c>
      <c r="D570" t="str">
        <f>IF(P570="","",'PSS Sheet'!AI574)</f>
        <v/>
      </c>
      <c r="E570" t="str">
        <f>IF(P570="","",'PSS Sheet'!AJ574)</f>
        <v/>
      </c>
      <c r="H570" t="str">
        <f t="shared" si="58"/>
        <v/>
      </c>
      <c r="I570" t="str">
        <f>IF(P570="","",'SEB Sheet'!F$12)</f>
        <v/>
      </c>
      <c r="J570" t="str">
        <f t="shared" si="59"/>
        <v/>
      </c>
      <c r="K570" s="87" t="str">
        <f>IF(P570="","",'SEB Sheet'!$F$11)</f>
        <v/>
      </c>
      <c r="L570" t="str">
        <f t="shared" si="60"/>
        <v/>
      </c>
      <c r="M570" t="str">
        <f>IF(P570="","",'SEB Sheet'!$F$10)</f>
        <v/>
      </c>
      <c r="N570" t="str">
        <f t="shared" si="61"/>
        <v/>
      </c>
      <c r="P570" t="str">
        <f>'PSS Sheet'!AL574</f>
        <v/>
      </c>
      <c r="Q570" t="str">
        <f>IF(P570="","",(VLOOKUP(P570,NSX!$B$4:$E$63,2,FALSE)))</f>
        <v/>
      </c>
      <c r="R570" t="str">
        <f>IF(P570="","",(VLOOKUP(P570,NSX!$B$4:$E$63,3,FALSE)))</f>
        <v/>
      </c>
      <c r="S570" t="str">
        <f>IF(P570="","",(VLOOKUP(P570,NSX!$B$4:$E$63,4,FALSE)))</f>
        <v/>
      </c>
      <c r="T570" t="str">
        <f t="shared" si="62"/>
        <v/>
      </c>
    </row>
    <row r="571" spans="1:20" x14ac:dyDescent="0.25">
      <c r="A571" t="str">
        <f t="shared" si="56"/>
        <v/>
      </c>
      <c r="B571" t="str">
        <f t="shared" si="57"/>
        <v/>
      </c>
      <c r="C571" t="str">
        <f>IF(P571="","",'PSS Sheet'!AK575)</f>
        <v/>
      </c>
      <c r="D571" t="str">
        <f>IF(P571="","",'PSS Sheet'!AI575)</f>
        <v/>
      </c>
      <c r="E571" t="str">
        <f>IF(P571="","",'PSS Sheet'!AJ575)</f>
        <v/>
      </c>
      <c r="H571" t="str">
        <f t="shared" si="58"/>
        <v/>
      </c>
      <c r="I571" t="str">
        <f>IF(P571="","",'SEB Sheet'!F$12)</f>
        <v/>
      </c>
      <c r="J571" t="str">
        <f t="shared" si="59"/>
        <v/>
      </c>
      <c r="K571" s="87" t="str">
        <f>IF(P571="","",'SEB Sheet'!$F$11)</f>
        <v/>
      </c>
      <c r="L571" t="str">
        <f t="shared" si="60"/>
        <v/>
      </c>
      <c r="M571" t="str">
        <f>IF(P571="","",'SEB Sheet'!$F$10)</f>
        <v/>
      </c>
      <c r="N571" t="str">
        <f t="shared" si="61"/>
        <v/>
      </c>
      <c r="P571" t="str">
        <f>'PSS Sheet'!AL575</f>
        <v/>
      </c>
      <c r="Q571" t="str">
        <f>IF(P571="","",(VLOOKUP(P571,NSX!$B$4:$E$63,2,FALSE)))</f>
        <v/>
      </c>
      <c r="R571" t="str">
        <f>IF(P571="","",(VLOOKUP(P571,NSX!$B$4:$E$63,3,FALSE)))</f>
        <v/>
      </c>
      <c r="S571" t="str">
        <f>IF(P571="","",(VLOOKUP(P571,NSX!$B$4:$E$63,4,FALSE)))</f>
        <v/>
      </c>
      <c r="T571" t="str">
        <f t="shared" si="62"/>
        <v/>
      </c>
    </row>
    <row r="572" spans="1:20" x14ac:dyDescent="0.25">
      <c r="A572" t="str">
        <f t="shared" si="56"/>
        <v/>
      </c>
      <c r="B572" t="str">
        <f t="shared" si="57"/>
        <v/>
      </c>
      <c r="C572" t="str">
        <f>IF(P572="","",'PSS Sheet'!AK576)</f>
        <v/>
      </c>
      <c r="D572" t="str">
        <f>IF(P572="","",'PSS Sheet'!AI576)</f>
        <v/>
      </c>
      <c r="E572" t="str">
        <f>IF(P572="","",'PSS Sheet'!AJ576)</f>
        <v/>
      </c>
      <c r="H572" t="str">
        <f t="shared" si="58"/>
        <v/>
      </c>
      <c r="I572" t="str">
        <f>IF(P572="","",'SEB Sheet'!F$12)</f>
        <v/>
      </c>
      <c r="J572" t="str">
        <f t="shared" si="59"/>
        <v/>
      </c>
      <c r="K572" s="87" t="str">
        <f>IF(P572="","",'SEB Sheet'!$F$11)</f>
        <v/>
      </c>
      <c r="L572" t="str">
        <f t="shared" si="60"/>
        <v/>
      </c>
      <c r="M572" t="str">
        <f>IF(P572="","",'SEB Sheet'!$F$10)</f>
        <v/>
      </c>
      <c r="N572" t="str">
        <f t="shared" si="61"/>
        <v/>
      </c>
      <c r="P572" t="str">
        <f>'PSS Sheet'!AL576</f>
        <v/>
      </c>
      <c r="Q572" t="str">
        <f>IF(P572="","",(VLOOKUP(P572,NSX!$B$4:$E$63,2,FALSE)))</f>
        <v/>
      </c>
      <c r="R572" t="str">
        <f>IF(P572="","",(VLOOKUP(P572,NSX!$B$4:$E$63,3,FALSE)))</f>
        <v/>
      </c>
      <c r="S572" t="str">
        <f>IF(P572="","",(VLOOKUP(P572,NSX!$B$4:$E$63,4,FALSE)))</f>
        <v/>
      </c>
      <c r="T572" t="str">
        <f t="shared" si="62"/>
        <v/>
      </c>
    </row>
    <row r="573" spans="1:20" x14ac:dyDescent="0.25">
      <c r="A573" t="str">
        <f t="shared" si="56"/>
        <v/>
      </c>
      <c r="B573" t="str">
        <f t="shared" si="57"/>
        <v/>
      </c>
      <c r="C573" t="str">
        <f>IF(P573="","",'PSS Sheet'!AK577)</f>
        <v/>
      </c>
      <c r="D573" t="str">
        <f>IF(P573="","",'PSS Sheet'!AI577)</f>
        <v/>
      </c>
      <c r="E573" t="str">
        <f>IF(P573="","",'PSS Sheet'!AJ577)</f>
        <v/>
      </c>
      <c r="H573" t="str">
        <f t="shared" si="58"/>
        <v/>
      </c>
      <c r="I573" t="str">
        <f>IF(P573="","",'SEB Sheet'!F$12)</f>
        <v/>
      </c>
      <c r="J573" t="str">
        <f t="shared" si="59"/>
        <v/>
      </c>
      <c r="K573" s="87" t="str">
        <f>IF(P573="","",'SEB Sheet'!$F$11)</f>
        <v/>
      </c>
      <c r="L573" t="str">
        <f t="shared" si="60"/>
        <v/>
      </c>
      <c r="M573" t="str">
        <f>IF(P573="","",'SEB Sheet'!$F$10)</f>
        <v/>
      </c>
      <c r="N573" t="str">
        <f t="shared" si="61"/>
        <v/>
      </c>
      <c r="P573" t="str">
        <f>'PSS Sheet'!AL577</f>
        <v/>
      </c>
      <c r="Q573" t="str">
        <f>IF(P573="","",(VLOOKUP(P573,NSX!$B$4:$E$63,2,FALSE)))</f>
        <v/>
      </c>
      <c r="R573" t="str">
        <f>IF(P573="","",(VLOOKUP(P573,NSX!$B$4:$E$63,3,FALSE)))</f>
        <v/>
      </c>
      <c r="S573" t="str">
        <f>IF(P573="","",(VLOOKUP(P573,NSX!$B$4:$E$63,4,FALSE)))</f>
        <v/>
      </c>
      <c r="T573" t="str">
        <f t="shared" si="62"/>
        <v/>
      </c>
    </row>
    <row r="574" spans="1:20" x14ac:dyDescent="0.25">
      <c r="A574" t="str">
        <f t="shared" si="56"/>
        <v/>
      </c>
      <c r="B574" t="str">
        <f t="shared" si="57"/>
        <v/>
      </c>
      <c r="C574" t="str">
        <f>IF(P574="","",'PSS Sheet'!AK578)</f>
        <v/>
      </c>
      <c r="D574" t="str">
        <f>IF(P574="","",'PSS Sheet'!AI578)</f>
        <v/>
      </c>
      <c r="E574" t="str">
        <f>IF(P574="","",'PSS Sheet'!AJ578)</f>
        <v/>
      </c>
      <c r="H574" t="str">
        <f t="shared" si="58"/>
        <v/>
      </c>
      <c r="I574" t="str">
        <f>IF(P574="","",'SEB Sheet'!F$12)</f>
        <v/>
      </c>
      <c r="J574" t="str">
        <f t="shared" si="59"/>
        <v/>
      </c>
      <c r="K574" s="87" t="str">
        <f>IF(P574="","",'SEB Sheet'!$F$11)</f>
        <v/>
      </c>
      <c r="L574" t="str">
        <f t="shared" si="60"/>
        <v/>
      </c>
      <c r="M574" t="str">
        <f>IF(P574="","",'SEB Sheet'!$F$10)</f>
        <v/>
      </c>
      <c r="N574" t="str">
        <f t="shared" si="61"/>
        <v/>
      </c>
      <c r="P574" t="str">
        <f>'PSS Sheet'!AL578</f>
        <v/>
      </c>
      <c r="Q574" t="str">
        <f>IF(P574="","",(VLOOKUP(P574,NSX!$B$4:$E$63,2,FALSE)))</f>
        <v/>
      </c>
      <c r="R574" t="str">
        <f>IF(P574="","",(VLOOKUP(P574,NSX!$B$4:$E$63,3,FALSE)))</f>
        <v/>
      </c>
      <c r="S574" t="str">
        <f>IF(P574="","",(VLOOKUP(P574,NSX!$B$4:$E$63,4,FALSE)))</f>
        <v/>
      </c>
      <c r="T574" t="str">
        <f t="shared" si="62"/>
        <v/>
      </c>
    </row>
    <row r="575" spans="1:20" x14ac:dyDescent="0.25">
      <c r="A575" t="str">
        <f t="shared" si="56"/>
        <v/>
      </c>
      <c r="B575" t="str">
        <f t="shared" si="57"/>
        <v/>
      </c>
      <c r="C575" t="str">
        <f>IF(P575="","",'PSS Sheet'!AK579)</f>
        <v/>
      </c>
      <c r="D575" t="str">
        <f>IF(P575="","",'PSS Sheet'!AI579)</f>
        <v/>
      </c>
      <c r="E575" t="str">
        <f>IF(P575="","",'PSS Sheet'!AJ579)</f>
        <v/>
      </c>
      <c r="H575" t="str">
        <f t="shared" si="58"/>
        <v/>
      </c>
      <c r="I575" t="str">
        <f>IF(P575="","",'SEB Sheet'!F$12)</f>
        <v/>
      </c>
      <c r="J575" t="str">
        <f t="shared" si="59"/>
        <v/>
      </c>
      <c r="K575" s="87" t="str">
        <f>IF(P575="","",'SEB Sheet'!$F$11)</f>
        <v/>
      </c>
      <c r="L575" t="str">
        <f t="shared" si="60"/>
        <v/>
      </c>
      <c r="M575" t="str">
        <f>IF(P575="","",'SEB Sheet'!$F$10)</f>
        <v/>
      </c>
      <c r="N575" t="str">
        <f t="shared" si="61"/>
        <v/>
      </c>
      <c r="P575" t="str">
        <f>'PSS Sheet'!AL579</f>
        <v/>
      </c>
      <c r="Q575" t="str">
        <f>IF(P575="","",(VLOOKUP(P575,NSX!$B$4:$E$63,2,FALSE)))</f>
        <v/>
      </c>
      <c r="R575" t="str">
        <f>IF(P575="","",(VLOOKUP(P575,NSX!$B$4:$E$63,3,FALSE)))</f>
        <v/>
      </c>
      <c r="S575" t="str">
        <f>IF(P575="","",(VLOOKUP(P575,NSX!$B$4:$E$63,4,FALSE)))</f>
        <v/>
      </c>
      <c r="T575" t="str">
        <f t="shared" si="62"/>
        <v/>
      </c>
    </row>
    <row r="576" spans="1:20" x14ac:dyDescent="0.25">
      <c r="A576" t="str">
        <f t="shared" si="56"/>
        <v/>
      </c>
      <c r="B576" t="str">
        <f t="shared" si="57"/>
        <v/>
      </c>
      <c r="C576" t="str">
        <f>IF(P576="","",'PSS Sheet'!AK580)</f>
        <v/>
      </c>
      <c r="D576" t="str">
        <f>IF(P576="","",'PSS Sheet'!AI580)</f>
        <v/>
      </c>
      <c r="E576" t="str">
        <f>IF(P576="","",'PSS Sheet'!AJ580)</f>
        <v/>
      </c>
      <c r="H576" t="str">
        <f t="shared" si="58"/>
        <v/>
      </c>
      <c r="I576" t="str">
        <f>IF(P576="","",'SEB Sheet'!F$12)</f>
        <v/>
      </c>
      <c r="J576" t="str">
        <f t="shared" si="59"/>
        <v/>
      </c>
      <c r="K576" s="87" t="str">
        <f>IF(P576="","",'SEB Sheet'!$F$11)</f>
        <v/>
      </c>
      <c r="L576" t="str">
        <f t="shared" si="60"/>
        <v/>
      </c>
      <c r="M576" t="str">
        <f>IF(P576="","",'SEB Sheet'!$F$10)</f>
        <v/>
      </c>
      <c r="N576" t="str">
        <f t="shared" si="61"/>
        <v/>
      </c>
      <c r="P576" t="str">
        <f>'PSS Sheet'!AL580</f>
        <v/>
      </c>
      <c r="Q576" t="str">
        <f>IF(P576="","",(VLOOKUP(P576,NSX!$B$4:$E$63,2,FALSE)))</f>
        <v/>
      </c>
      <c r="R576" t="str">
        <f>IF(P576="","",(VLOOKUP(P576,NSX!$B$4:$E$63,3,FALSE)))</f>
        <v/>
      </c>
      <c r="S576" t="str">
        <f>IF(P576="","",(VLOOKUP(P576,NSX!$B$4:$E$63,4,FALSE)))</f>
        <v/>
      </c>
      <c r="T576" t="str">
        <f t="shared" si="62"/>
        <v/>
      </c>
    </row>
    <row r="577" spans="1:20" x14ac:dyDescent="0.25">
      <c r="A577" t="str">
        <f t="shared" si="56"/>
        <v/>
      </c>
      <c r="B577" t="str">
        <f t="shared" si="57"/>
        <v/>
      </c>
      <c r="C577" t="str">
        <f>IF(P577="","",'PSS Sheet'!AK581)</f>
        <v/>
      </c>
      <c r="D577" t="str">
        <f>IF(P577="","",'PSS Sheet'!AI581)</f>
        <v/>
      </c>
      <c r="E577" t="str">
        <f>IF(P577="","",'PSS Sheet'!AJ581)</f>
        <v/>
      </c>
      <c r="H577" t="str">
        <f t="shared" si="58"/>
        <v/>
      </c>
      <c r="I577" t="str">
        <f>IF(P577="","",'SEB Sheet'!F$12)</f>
        <v/>
      </c>
      <c r="J577" t="str">
        <f t="shared" si="59"/>
        <v/>
      </c>
      <c r="K577" s="87" t="str">
        <f>IF(P577="","",'SEB Sheet'!$F$11)</f>
        <v/>
      </c>
      <c r="L577" t="str">
        <f t="shared" si="60"/>
        <v/>
      </c>
      <c r="M577" t="str">
        <f>IF(P577="","",'SEB Sheet'!$F$10)</f>
        <v/>
      </c>
      <c r="N577" t="str">
        <f t="shared" si="61"/>
        <v/>
      </c>
      <c r="P577" t="str">
        <f>'PSS Sheet'!AL581</f>
        <v/>
      </c>
      <c r="Q577" t="str">
        <f>IF(P577="","",(VLOOKUP(P577,NSX!$B$4:$E$63,2,FALSE)))</f>
        <v/>
      </c>
      <c r="R577" t="str">
        <f>IF(P577="","",(VLOOKUP(P577,NSX!$B$4:$E$63,3,FALSE)))</f>
        <v/>
      </c>
      <c r="S577" t="str">
        <f>IF(P577="","",(VLOOKUP(P577,NSX!$B$4:$E$63,4,FALSE)))</f>
        <v/>
      </c>
      <c r="T577" t="str">
        <f t="shared" si="62"/>
        <v/>
      </c>
    </row>
    <row r="578" spans="1:20" x14ac:dyDescent="0.25">
      <c r="A578" t="str">
        <f t="shared" si="56"/>
        <v/>
      </c>
      <c r="B578" t="str">
        <f t="shared" si="57"/>
        <v/>
      </c>
      <c r="C578" t="str">
        <f>IF(P578="","",'PSS Sheet'!AK582)</f>
        <v/>
      </c>
      <c r="D578" t="str">
        <f>IF(P578="","",'PSS Sheet'!AI582)</f>
        <v/>
      </c>
      <c r="E578" t="str">
        <f>IF(P578="","",'PSS Sheet'!AJ582)</f>
        <v/>
      </c>
      <c r="H578" t="str">
        <f t="shared" si="58"/>
        <v/>
      </c>
      <c r="I578" t="str">
        <f>IF(P578="","",'SEB Sheet'!F$12)</f>
        <v/>
      </c>
      <c r="J578" t="str">
        <f t="shared" si="59"/>
        <v/>
      </c>
      <c r="K578" s="87" t="str">
        <f>IF(P578="","",'SEB Sheet'!$F$11)</f>
        <v/>
      </c>
      <c r="L578" t="str">
        <f t="shared" si="60"/>
        <v/>
      </c>
      <c r="M578" t="str">
        <f>IF(P578="","",'SEB Sheet'!$F$10)</f>
        <v/>
      </c>
      <c r="N578" t="str">
        <f t="shared" si="61"/>
        <v/>
      </c>
      <c r="P578" t="str">
        <f>'PSS Sheet'!AL582</f>
        <v/>
      </c>
      <c r="Q578" t="str">
        <f>IF(P578="","",(VLOOKUP(P578,NSX!$B$4:$E$63,2,FALSE)))</f>
        <v/>
      </c>
      <c r="R578" t="str">
        <f>IF(P578="","",(VLOOKUP(P578,NSX!$B$4:$E$63,3,FALSE)))</f>
        <v/>
      </c>
      <c r="S578" t="str">
        <f>IF(P578="","",(VLOOKUP(P578,NSX!$B$4:$E$63,4,FALSE)))</f>
        <v/>
      </c>
      <c r="T578" t="str">
        <f t="shared" si="62"/>
        <v/>
      </c>
    </row>
    <row r="579" spans="1:20" x14ac:dyDescent="0.25">
      <c r="A579" t="str">
        <f t="shared" si="56"/>
        <v/>
      </c>
      <c r="B579" t="str">
        <f t="shared" si="57"/>
        <v/>
      </c>
      <c r="C579" t="str">
        <f>IF(P579="","",'PSS Sheet'!AK583)</f>
        <v/>
      </c>
      <c r="D579" t="str">
        <f>IF(P579="","",'PSS Sheet'!AI583)</f>
        <v/>
      </c>
      <c r="E579" t="str">
        <f>IF(P579="","",'PSS Sheet'!AJ583)</f>
        <v/>
      </c>
      <c r="H579" t="str">
        <f t="shared" si="58"/>
        <v/>
      </c>
      <c r="I579" t="str">
        <f>IF(P579="","",'SEB Sheet'!F$12)</f>
        <v/>
      </c>
      <c r="J579" t="str">
        <f t="shared" si="59"/>
        <v/>
      </c>
      <c r="K579" s="87" t="str">
        <f>IF(P579="","",'SEB Sheet'!$F$11)</f>
        <v/>
      </c>
      <c r="L579" t="str">
        <f t="shared" si="60"/>
        <v/>
      </c>
      <c r="M579" t="str">
        <f>IF(P579="","",'SEB Sheet'!$F$10)</f>
        <v/>
      </c>
      <c r="N579" t="str">
        <f t="shared" si="61"/>
        <v/>
      </c>
      <c r="P579" t="str">
        <f>'PSS Sheet'!AL583</f>
        <v/>
      </c>
      <c r="Q579" t="str">
        <f>IF(P579="","",(VLOOKUP(P579,NSX!$B$4:$E$63,2,FALSE)))</f>
        <v/>
      </c>
      <c r="R579" t="str">
        <f>IF(P579="","",(VLOOKUP(P579,NSX!$B$4:$E$63,3,FALSE)))</f>
        <v/>
      </c>
      <c r="S579" t="str">
        <f>IF(P579="","",(VLOOKUP(P579,NSX!$B$4:$E$63,4,FALSE)))</f>
        <v/>
      </c>
      <c r="T579" t="str">
        <f t="shared" si="62"/>
        <v/>
      </c>
    </row>
    <row r="580" spans="1:20" x14ac:dyDescent="0.25">
      <c r="A580" t="str">
        <f t="shared" ref="A580:A643" si="63">IF(P580="","","approved")</f>
        <v/>
      </c>
      <c r="B580" t="str">
        <f t="shared" ref="B580:B643" si="64">IF(P580="","","823")</f>
        <v/>
      </c>
      <c r="C580" t="str">
        <f>IF(P580="","",'PSS Sheet'!AK584)</f>
        <v/>
      </c>
      <c r="D580" t="str">
        <f>IF(P580="","",'PSS Sheet'!AI584)</f>
        <v/>
      </c>
      <c r="E580" t="str">
        <f>IF(P580="","",'PSS Sheet'!AJ584)</f>
        <v/>
      </c>
      <c r="H580" t="str">
        <f t="shared" ref="H580:H643" si="65">IF(P580="","","GPS")</f>
        <v/>
      </c>
      <c r="I580" t="str">
        <f>IF(P580="","",'SEB Sheet'!F$12)</f>
        <v/>
      </c>
      <c r="J580" t="str">
        <f t="shared" ref="J580:J643" si="66">IF(P580="","","5-50m")</f>
        <v/>
      </c>
      <c r="K580" s="87" t="str">
        <f>IF(P580="","",'SEB Sheet'!$F$11)</f>
        <v/>
      </c>
      <c r="L580" t="str">
        <f t="shared" ref="L580:L643" si="67">IF(P580="","","D")</f>
        <v/>
      </c>
      <c r="M580" t="str">
        <f>IF(P580="","",'SEB Sheet'!$F$10)</f>
        <v/>
      </c>
      <c r="N580" t="str">
        <f t="shared" ref="N580:N643" si="68">IF(P580="","","P")</f>
        <v/>
      </c>
      <c r="P580" t="str">
        <f>'PSS Sheet'!AL584</f>
        <v/>
      </c>
      <c r="Q580" t="str">
        <f>IF(P580="","",(VLOOKUP(P580,NSX!$B$4:$E$63,2,FALSE)))</f>
        <v/>
      </c>
      <c r="R580" t="str">
        <f>IF(P580="","",(VLOOKUP(P580,NSX!$B$4:$E$63,3,FALSE)))</f>
        <v/>
      </c>
      <c r="S580" t="str">
        <f>IF(P580="","",(VLOOKUP(P580,NSX!$B$4:$E$63,4,FALSE)))</f>
        <v/>
      </c>
      <c r="T580" t="str">
        <f t="shared" ref="T580:T643" si="69">IF(P580="","","1")</f>
        <v/>
      </c>
    </row>
    <row r="581" spans="1:20" x14ac:dyDescent="0.25">
      <c r="A581" t="str">
        <f t="shared" si="63"/>
        <v/>
      </c>
      <c r="B581" t="str">
        <f t="shared" si="64"/>
        <v/>
      </c>
      <c r="C581" t="str">
        <f>IF(P581="","",'PSS Sheet'!AK585)</f>
        <v/>
      </c>
      <c r="D581" t="str">
        <f>IF(P581="","",'PSS Sheet'!AI585)</f>
        <v/>
      </c>
      <c r="E581" t="str">
        <f>IF(P581="","",'PSS Sheet'!AJ585)</f>
        <v/>
      </c>
      <c r="H581" t="str">
        <f t="shared" si="65"/>
        <v/>
      </c>
      <c r="I581" t="str">
        <f>IF(P581="","",'SEB Sheet'!F$12)</f>
        <v/>
      </c>
      <c r="J581" t="str">
        <f t="shared" si="66"/>
        <v/>
      </c>
      <c r="K581" s="87" t="str">
        <f>IF(P581="","",'SEB Sheet'!$F$11)</f>
        <v/>
      </c>
      <c r="L581" t="str">
        <f t="shared" si="67"/>
        <v/>
      </c>
      <c r="M581" t="str">
        <f>IF(P581="","",'SEB Sheet'!$F$10)</f>
        <v/>
      </c>
      <c r="N581" t="str">
        <f t="shared" si="68"/>
        <v/>
      </c>
      <c r="P581" t="str">
        <f>'PSS Sheet'!AL585</f>
        <v/>
      </c>
      <c r="Q581" t="str">
        <f>IF(P581="","",(VLOOKUP(P581,NSX!$B$4:$E$63,2,FALSE)))</f>
        <v/>
      </c>
      <c r="R581" t="str">
        <f>IF(P581="","",(VLOOKUP(P581,NSX!$B$4:$E$63,3,FALSE)))</f>
        <v/>
      </c>
      <c r="S581" t="str">
        <f>IF(P581="","",(VLOOKUP(P581,NSX!$B$4:$E$63,4,FALSE)))</f>
        <v/>
      </c>
      <c r="T581" t="str">
        <f t="shared" si="69"/>
        <v/>
      </c>
    </row>
    <row r="582" spans="1:20" x14ac:dyDescent="0.25">
      <c r="A582" t="str">
        <f t="shared" si="63"/>
        <v/>
      </c>
      <c r="B582" t="str">
        <f t="shared" si="64"/>
        <v/>
      </c>
      <c r="C582" t="str">
        <f>IF(P582="","",'PSS Sheet'!AK586)</f>
        <v/>
      </c>
      <c r="D582" t="str">
        <f>IF(P582="","",'PSS Sheet'!AI586)</f>
        <v/>
      </c>
      <c r="E582" t="str">
        <f>IF(P582="","",'PSS Sheet'!AJ586)</f>
        <v/>
      </c>
      <c r="H582" t="str">
        <f t="shared" si="65"/>
        <v/>
      </c>
      <c r="I582" t="str">
        <f>IF(P582="","",'SEB Sheet'!F$12)</f>
        <v/>
      </c>
      <c r="J582" t="str">
        <f t="shared" si="66"/>
        <v/>
      </c>
      <c r="K582" s="87" t="str">
        <f>IF(P582="","",'SEB Sheet'!$F$11)</f>
        <v/>
      </c>
      <c r="L582" t="str">
        <f t="shared" si="67"/>
        <v/>
      </c>
      <c r="M582" t="str">
        <f>IF(P582="","",'SEB Sheet'!$F$10)</f>
        <v/>
      </c>
      <c r="N582" t="str">
        <f t="shared" si="68"/>
        <v/>
      </c>
      <c r="P582" t="str">
        <f>'PSS Sheet'!AL586</f>
        <v/>
      </c>
      <c r="Q582" t="str">
        <f>IF(P582="","",(VLOOKUP(P582,NSX!$B$4:$E$63,2,FALSE)))</f>
        <v/>
      </c>
      <c r="R582" t="str">
        <f>IF(P582="","",(VLOOKUP(P582,NSX!$B$4:$E$63,3,FALSE)))</f>
        <v/>
      </c>
      <c r="S582" t="str">
        <f>IF(P582="","",(VLOOKUP(P582,NSX!$B$4:$E$63,4,FALSE)))</f>
        <v/>
      </c>
      <c r="T582" t="str">
        <f t="shared" si="69"/>
        <v/>
      </c>
    </row>
    <row r="583" spans="1:20" x14ac:dyDescent="0.25">
      <c r="A583" t="str">
        <f t="shared" si="63"/>
        <v/>
      </c>
      <c r="B583" t="str">
        <f t="shared" si="64"/>
        <v/>
      </c>
      <c r="C583" t="str">
        <f>IF(P583="","",'PSS Sheet'!AK587)</f>
        <v/>
      </c>
      <c r="D583" t="str">
        <f>IF(P583="","",'PSS Sheet'!AI587)</f>
        <v/>
      </c>
      <c r="E583" t="str">
        <f>IF(P583="","",'PSS Sheet'!AJ587)</f>
        <v/>
      </c>
      <c r="H583" t="str">
        <f t="shared" si="65"/>
        <v/>
      </c>
      <c r="I583" t="str">
        <f>IF(P583="","",'SEB Sheet'!F$12)</f>
        <v/>
      </c>
      <c r="J583" t="str">
        <f t="shared" si="66"/>
        <v/>
      </c>
      <c r="K583" s="87" t="str">
        <f>IF(P583="","",'SEB Sheet'!$F$11)</f>
        <v/>
      </c>
      <c r="L583" t="str">
        <f t="shared" si="67"/>
        <v/>
      </c>
      <c r="M583" t="str">
        <f>IF(P583="","",'SEB Sheet'!$F$10)</f>
        <v/>
      </c>
      <c r="N583" t="str">
        <f t="shared" si="68"/>
        <v/>
      </c>
      <c r="P583" t="str">
        <f>'PSS Sheet'!AL587</f>
        <v/>
      </c>
      <c r="Q583" t="str">
        <f>IF(P583="","",(VLOOKUP(P583,NSX!$B$4:$E$63,2,FALSE)))</f>
        <v/>
      </c>
      <c r="R583" t="str">
        <f>IF(P583="","",(VLOOKUP(P583,NSX!$B$4:$E$63,3,FALSE)))</f>
        <v/>
      </c>
      <c r="S583" t="str">
        <f>IF(P583="","",(VLOOKUP(P583,NSX!$B$4:$E$63,4,FALSE)))</f>
        <v/>
      </c>
      <c r="T583" t="str">
        <f t="shared" si="69"/>
        <v/>
      </c>
    </row>
    <row r="584" spans="1:20" x14ac:dyDescent="0.25">
      <c r="A584" t="str">
        <f t="shared" si="63"/>
        <v/>
      </c>
      <c r="B584" t="str">
        <f t="shared" si="64"/>
        <v/>
      </c>
      <c r="C584" t="str">
        <f>IF(P584="","",'PSS Sheet'!AK588)</f>
        <v/>
      </c>
      <c r="D584" t="str">
        <f>IF(P584="","",'PSS Sheet'!AI588)</f>
        <v/>
      </c>
      <c r="E584" t="str">
        <f>IF(P584="","",'PSS Sheet'!AJ588)</f>
        <v/>
      </c>
      <c r="H584" t="str">
        <f t="shared" si="65"/>
        <v/>
      </c>
      <c r="I584" t="str">
        <f>IF(P584="","",'SEB Sheet'!F$12)</f>
        <v/>
      </c>
      <c r="J584" t="str">
        <f t="shared" si="66"/>
        <v/>
      </c>
      <c r="K584" s="87" t="str">
        <f>IF(P584="","",'SEB Sheet'!$F$11)</f>
        <v/>
      </c>
      <c r="L584" t="str">
        <f t="shared" si="67"/>
        <v/>
      </c>
      <c r="M584" t="str">
        <f>IF(P584="","",'SEB Sheet'!$F$10)</f>
        <v/>
      </c>
      <c r="N584" t="str">
        <f t="shared" si="68"/>
        <v/>
      </c>
      <c r="P584" t="str">
        <f>'PSS Sheet'!AL588</f>
        <v/>
      </c>
      <c r="Q584" t="str">
        <f>IF(P584="","",(VLOOKUP(P584,NSX!$B$4:$E$63,2,FALSE)))</f>
        <v/>
      </c>
      <c r="R584" t="str">
        <f>IF(P584="","",(VLOOKUP(P584,NSX!$B$4:$E$63,3,FALSE)))</f>
        <v/>
      </c>
      <c r="S584" t="str">
        <f>IF(P584="","",(VLOOKUP(P584,NSX!$B$4:$E$63,4,FALSE)))</f>
        <v/>
      </c>
      <c r="T584" t="str">
        <f t="shared" si="69"/>
        <v/>
      </c>
    </row>
    <row r="585" spans="1:20" x14ac:dyDescent="0.25">
      <c r="A585" t="str">
        <f t="shared" si="63"/>
        <v/>
      </c>
      <c r="B585" t="str">
        <f t="shared" si="64"/>
        <v/>
      </c>
      <c r="C585" t="str">
        <f>IF(P585="","",'PSS Sheet'!AK589)</f>
        <v/>
      </c>
      <c r="D585" t="str">
        <f>IF(P585="","",'PSS Sheet'!AI589)</f>
        <v/>
      </c>
      <c r="E585" t="str">
        <f>IF(P585="","",'PSS Sheet'!AJ589)</f>
        <v/>
      </c>
      <c r="H585" t="str">
        <f t="shared" si="65"/>
        <v/>
      </c>
      <c r="I585" t="str">
        <f>IF(P585="","",'SEB Sheet'!F$12)</f>
        <v/>
      </c>
      <c r="J585" t="str">
        <f t="shared" si="66"/>
        <v/>
      </c>
      <c r="K585" s="87" t="str">
        <f>IF(P585="","",'SEB Sheet'!$F$11)</f>
        <v/>
      </c>
      <c r="L585" t="str">
        <f t="shared" si="67"/>
        <v/>
      </c>
      <c r="M585" t="str">
        <f>IF(P585="","",'SEB Sheet'!$F$10)</f>
        <v/>
      </c>
      <c r="N585" t="str">
        <f t="shared" si="68"/>
        <v/>
      </c>
      <c r="P585" t="str">
        <f>'PSS Sheet'!AL589</f>
        <v/>
      </c>
      <c r="Q585" t="str">
        <f>IF(P585="","",(VLOOKUP(P585,NSX!$B$4:$E$63,2,FALSE)))</f>
        <v/>
      </c>
      <c r="R585" t="str">
        <f>IF(P585="","",(VLOOKUP(P585,NSX!$B$4:$E$63,3,FALSE)))</f>
        <v/>
      </c>
      <c r="S585" t="str">
        <f>IF(P585="","",(VLOOKUP(P585,NSX!$B$4:$E$63,4,FALSE)))</f>
        <v/>
      </c>
      <c r="T585" t="str">
        <f t="shared" si="69"/>
        <v/>
      </c>
    </row>
    <row r="586" spans="1:20" x14ac:dyDescent="0.25">
      <c r="A586" t="str">
        <f t="shared" si="63"/>
        <v/>
      </c>
      <c r="B586" t="str">
        <f t="shared" si="64"/>
        <v/>
      </c>
      <c r="C586" t="str">
        <f>IF(P586="","",'PSS Sheet'!AK590)</f>
        <v/>
      </c>
      <c r="D586" t="str">
        <f>IF(P586="","",'PSS Sheet'!AI590)</f>
        <v/>
      </c>
      <c r="E586" t="str">
        <f>IF(P586="","",'PSS Sheet'!AJ590)</f>
        <v/>
      </c>
      <c r="H586" t="str">
        <f t="shared" si="65"/>
        <v/>
      </c>
      <c r="I586" t="str">
        <f>IF(P586="","",'SEB Sheet'!F$12)</f>
        <v/>
      </c>
      <c r="J586" t="str">
        <f t="shared" si="66"/>
        <v/>
      </c>
      <c r="K586" s="87" t="str">
        <f>IF(P586="","",'SEB Sheet'!$F$11)</f>
        <v/>
      </c>
      <c r="L586" t="str">
        <f t="shared" si="67"/>
        <v/>
      </c>
      <c r="M586" t="str">
        <f>IF(P586="","",'SEB Sheet'!$F$10)</f>
        <v/>
      </c>
      <c r="N586" t="str">
        <f t="shared" si="68"/>
        <v/>
      </c>
      <c r="P586" t="str">
        <f>'PSS Sheet'!AL590</f>
        <v/>
      </c>
      <c r="Q586" t="str">
        <f>IF(P586="","",(VLOOKUP(P586,NSX!$B$4:$E$63,2,FALSE)))</f>
        <v/>
      </c>
      <c r="R586" t="str">
        <f>IF(P586="","",(VLOOKUP(P586,NSX!$B$4:$E$63,3,FALSE)))</f>
        <v/>
      </c>
      <c r="S586" t="str">
        <f>IF(P586="","",(VLOOKUP(P586,NSX!$B$4:$E$63,4,FALSE)))</f>
        <v/>
      </c>
      <c r="T586" t="str">
        <f t="shared" si="69"/>
        <v/>
      </c>
    </row>
    <row r="587" spans="1:20" x14ac:dyDescent="0.25">
      <c r="A587" t="str">
        <f t="shared" si="63"/>
        <v/>
      </c>
      <c r="B587" t="str">
        <f t="shared" si="64"/>
        <v/>
      </c>
      <c r="C587" t="str">
        <f>IF(P587="","",'PSS Sheet'!AK591)</f>
        <v/>
      </c>
      <c r="D587" t="str">
        <f>IF(P587="","",'PSS Sheet'!AI591)</f>
        <v/>
      </c>
      <c r="E587" t="str">
        <f>IF(P587="","",'PSS Sheet'!AJ591)</f>
        <v/>
      </c>
      <c r="H587" t="str">
        <f t="shared" si="65"/>
        <v/>
      </c>
      <c r="I587" t="str">
        <f>IF(P587="","",'SEB Sheet'!F$12)</f>
        <v/>
      </c>
      <c r="J587" t="str">
        <f t="shared" si="66"/>
        <v/>
      </c>
      <c r="K587" s="87" t="str">
        <f>IF(P587="","",'SEB Sheet'!$F$11)</f>
        <v/>
      </c>
      <c r="L587" t="str">
        <f t="shared" si="67"/>
        <v/>
      </c>
      <c r="M587" t="str">
        <f>IF(P587="","",'SEB Sheet'!$F$10)</f>
        <v/>
      </c>
      <c r="N587" t="str">
        <f t="shared" si="68"/>
        <v/>
      </c>
      <c r="P587" t="str">
        <f>'PSS Sheet'!AL591</f>
        <v/>
      </c>
      <c r="Q587" t="str">
        <f>IF(P587="","",(VLOOKUP(P587,NSX!$B$4:$E$63,2,FALSE)))</f>
        <v/>
      </c>
      <c r="R587" t="str">
        <f>IF(P587="","",(VLOOKUP(P587,NSX!$B$4:$E$63,3,FALSE)))</f>
        <v/>
      </c>
      <c r="S587" t="str">
        <f>IF(P587="","",(VLOOKUP(P587,NSX!$B$4:$E$63,4,FALSE)))</f>
        <v/>
      </c>
      <c r="T587" t="str">
        <f t="shared" si="69"/>
        <v/>
      </c>
    </row>
    <row r="588" spans="1:20" x14ac:dyDescent="0.25">
      <c r="A588" t="str">
        <f t="shared" si="63"/>
        <v/>
      </c>
      <c r="B588" t="str">
        <f t="shared" si="64"/>
        <v/>
      </c>
      <c r="C588" t="str">
        <f>IF(P588="","",'PSS Sheet'!AK592)</f>
        <v/>
      </c>
      <c r="D588" t="str">
        <f>IF(P588="","",'PSS Sheet'!AI592)</f>
        <v/>
      </c>
      <c r="E588" t="str">
        <f>IF(P588="","",'PSS Sheet'!AJ592)</f>
        <v/>
      </c>
      <c r="H588" t="str">
        <f t="shared" si="65"/>
        <v/>
      </c>
      <c r="I588" t="str">
        <f>IF(P588="","",'SEB Sheet'!F$12)</f>
        <v/>
      </c>
      <c r="J588" t="str">
        <f t="shared" si="66"/>
        <v/>
      </c>
      <c r="K588" s="87" t="str">
        <f>IF(P588="","",'SEB Sheet'!$F$11)</f>
        <v/>
      </c>
      <c r="L588" t="str">
        <f t="shared" si="67"/>
        <v/>
      </c>
      <c r="M588" t="str">
        <f>IF(P588="","",'SEB Sheet'!$F$10)</f>
        <v/>
      </c>
      <c r="N588" t="str">
        <f t="shared" si="68"/>
        <v/>
      </c>
      <c r="P588" t="str">
        <f>'PSS Sheet'!AL592</f>
        <v/>
      </c>
      <c r="Q588" t="str">
        <f>IF(P588="","",(VLOOKUP(P588,NSX!$B$4:$E$63,2,FALSE)))</f>
        <v/>
      </c>
      <c r="R588" t="str">
        <f>IF(P588="","",(VLOOKUP(P588,NSX!$B$4:$E$63,3,FALSE)))</f>
        <v/>
      </c>
      <c r="S588" t="str">
        <f>IF(P588="","",(VLOOKUP(P588,NSX!$B$4:$E$63,4,FALSE)))</f>
        <v/>
      </c>
      <c r="T588" t="str">
        <f t="shared" si="69"/>
        <v/>
      </c>
    </row>
    <row r="589" spans="1:20" x14ac:dyDescent="0.25">
      <c r="A589" t="str">
        <f t="shared" si="63"/>
        <v/>
      </c>
      <c r="B589" t="str">
        <f t="shared" si="64"/>
        <v/>
      </c>
      <c r="C589" t="str">
        <f>IF(P589="","",'PSS Sheet'!AK593)</f>
        <v/>
      </c>
      <c r="D589" t="str">
        <f>IF(P589="","",'PSS Sheet'!AI593)</f>
        <v/>
      </c>
      <c r="E589" t="str">
        <f>IF(P589="","",'PSS Sheet'!AJ593)</f>
        <v/>
      </c>
      <c r="H589" t="str">
        <f t="shared" si="65"/>
        <v/>
      </c>
      <c r="I589" t="str">
        <f>IF(P589="","",'SEB Sheet'!F$12)</f>
        <v/>
      </c>
      <c r="J589" t="str">
        <f t="shared" si="66"/>
        <v/>
      </c>
      <c r="K589" s="87" t="str">
        <f>IF(P589="","",'SEB Sheet'!$F$11)</f>
        <v/>
      </c>
      <c r="L589" t="str">
        <f t="shared" si="67"/>
        <v/>
      </c>
      <c r="M589" t="str">
        <f>IF(P589="","",'SEB Sheet'!$F$10)</f>
        <v/>
      </c>
      <c r="N589" t="str">
        <f t="shared" si="68"/>
        <v/>
      </c>
      <c r="P589" t="str">
        <f>'PSS Sheet'!AL593</f>
        <v/>
      </c>
      <c r="Q589" t="str">
        <f>IF(P589="","",(VLOOKUP(P589,NSX!$B$4:$E$63,2,FALSE)))</f>
        <v/>
      </c>
      <c r="R589" t="str">
        <f>IF(P589="","",(VLOOKUP(P589,NSX!$B$4:$E$63,3,FALSE)))</f>
        <v/>
      </c>
      <c r="S589" t="str">
        <f>IF(P589="","",(VLOOKUP(P589,NSX!$B$4:$E$63,4,FALSE)))</f>
        <v/>
      </c>
      <c r="T589" t="str">
        <f t="shared" si="69"/>
        <v/>
      </c>
    </row>
    <row r="590" spans="1:20" x14ac:dyDescent="0.25">
      <c r="A590" t="str">
        <f t="shared" si="63"/>
        <v/>
      </c>
      <c r="B590" t="str">
        <f t="shared" si="64"/>
        <v/>
      </c>
      <c r="C590" t="str">
        <f>IF(P590="","",'PSS Sheet'!AK594)</f>
        <v/>
      </c>
      <c r="D590" t="str">
        <f>IF(P590="","",'PSS Sheet'!AI594)</f>
        <v/>
      </c>
      <c r="E590" t="str">
        <f>IF(P590="","",'PSS Sheet'!AJ594)</f>
        <v/>
      </c>
      <c r="H590" t="str">
        <f t="shared" si="65"/>
        <v/>
      </c>
      <c r="I590" t="str">
        <f>IF(P590="","",'SEB Sheet'!F$12)</f>
        <v/>
      </c>
      <c r="J590" t="str">
        <f t="shared" si="66"/>
        <v/>
      </c>
      <c r="K590" s="87" t="str">
        <f>IF(P590="","",'SEB Sheet'!$F$11)</f>
        <v/>
      </c>
      <c r="L590" t="str">
        <f t="shared" si="67"/>
        <v/>
      </c>
      <c r="M590" t="str">
        <f>IF(P590="","",'SEB Sheet'!$F$10)</f>
        <v/>
      </c>
      <c r="N590" t="str">
        <f t="shared" si="68"/>
        <v/>
      </c>
      <c r="P590" t="str">
        <f>'PSS Sheet'!AL594</f>
        <v/>
      </c>
      <c r="Q590" t="str">
        <f>IF(P590="","",(VLOOKUP(P590,NSX!$B$4:$E$63,2,FALSE)))</f>
        <v/>
      </c>
      <c r="R590" t="str">
        <f>IF(P590="","",(VLOOKUP(P590,NSX!$B$4:$E$63,3,FALSE)))</f>
        <v/>
      </c>
      <c r="S590" t="str">
        <f>IF(P590="","",(VLOOKUP(P590,NSX!$B$4:$E$63,4,FALSE)))</f>
        <v/>
      </c>
      <c r="T590" t="str">
        <f t="shared" si="69"/>
        <v/>
      </c>
    </row>
    <row r="591" spans="1:20" x14ac:dyDescent="0.25">
      <c r="A591" t="str">
        <f t="shared" si="63"/>
        <v/>
      </c>
      <c r="B591" t="str">
        <f t="shared" si="64"/>
        <v/>
      </c>
      <c r="C591" t="str">
        <f>IF(P591="","",'PSS Sheet'!AK595)</f>
        <v/>
      </c>
      <c r="D591" t="str">
        <f>IF(P591="","",'PSS Sheet'!AI595)</f>
        <v/>
      </c>
      <c r="E591" t="str">
        <f>IF(P591="","",'PSS Sheet'!AJ595)</f>
        <v/>
      </c>
      <c r="H591" t="str">
        <f t="shared" si="65"/>
        <v/>
      </c>
      <c r="I591" t="str">
        <f>IF(P591="","",'SEB Sheet'!F$12)</f>
        <v/>
      </c>
      <c r="J591" t="str">
        <f t="shared" si="66"/>
        <v/>
      </c>
      <c r="K591" s="87" t="str">
        <f>IF(P591="","",'SEB Sheet'!$F$11)</f>
        <v/>
      </c>
      <c r="L591" t="str">
        <f t="shared" si="67"/>
        <v/>
      </c>
      <c r="M591" t="str">
        <f>IF(P591="","",'SEB Sheet'!$F$10)</f>
        <v/>
      </c>
      <c r="N591" t="str">
        <f t="shared" si="68"/>
        <v/>
      </c>
      <c r="P591" t="str">
        <f>'PSS Sheet'!AL595</f>
        <v/>
      </c>
      <c r="Q591" t="str">
        <f>IF(P591="","",(VLOOKUP(P591,NSX!$B$4:$E$63,2,FALSE)))</f>
        <v/>
      </c>
      <c r="R591" t="str">
        <f>IF(P591="","",(VLOOKUP(P591,NSX!$B$4:$E$63,3,FALSE)))</f>
        <v/>
      </c>
      <c r="S591" t="str">
        <f>IF(P591="","",(VLOOKUP(P591,NSX!$B$4:$E$63,4,FALSE)))</f>
        <v/>
      </c>
      <c r="T591" t="str">
        <f t="shared" si="69"/>
        <v/>
      </c>
    </row>
    <row r="592" spans="1:20" x14ac:dyDescent="0.25">
      <c r="A592" t="str">
        <f t="shared" si="63"/>
        <v/>
      </c>
      <c r="B592" t="str">
        <f t="shared" si="64"/>
        <v/>
      </c>
      <c r="C592" t="str">
        <f>IF(P592="","",'PSS Sheet'!AK596)</f>
        <v/>
      </c>
      <c r="D592" t="str">
        <f>IF(P592="","",'PSS Sheet'!AI596)</f>
        <v/>
      </c>
      <c r="E592" t="str">
        <f>IF(P592="","",'PSS Sheet'!AJ596)</f>
        <v/>
      </c>
      <c r="H592" t="str">
        <f t="shared" si="65"/>
        <v/>
      </c>
      <c r="I592" t="str">
        <f>IF(P592="","",'SEB Sheet'!F$12)</f>
        <v/>
      </c>
      <c r="J592" t="str">
        <f t="shared" si="66"/>
        <v/>
      </c>
      <c r="K592" s="87" t="str">
        <f>IF(P592="","",'SEB Sheet'!$F$11)</f>
        <v/>
      </c>
      <c r="L592" t="str">
        <f t="shared" si="67"/>
        <v/>
      </c>
      <c r="M592" t="str">
        <f>IF(P592="","",'SEB Sheet'!$F$10)</f>
        <v/>
      </c>
      <c r="N592" t="str">
        <f t="shared" si="68"/>
        <v/>
      </c>
      <c r="P592" t="str">
        <f>'PSS Sheet'!AL596</f>
        <v/>
      </c>
      <c r="Q592" t="str">
        <f>IF(P592="","",(VLOOKUP(P592,NSX!$B$4:$E$63,2,FALSE)))</f>
        <v/>
      </c>
      <c r="R592" t="str">
        <f>IF(P592="","",(VLOOKUP(P592,NSX!$B$4:$E$63,3,FALSE)))</f>
        <v/>
      </c>
      <c r="S592" t="str">
        <f>IF(P592="","",(VLOOKUP(P592,NSX!$B$4:$E$63,4,FALSE)))</f>
        <v/>
      </c>
      <c r="T592" t="str">
        <f t="shared" si="69"/>
        <v/>
      </c>
    </row>
    <row r="593" spans="1:20" x14ac:dyDescent="0.25">
      <c r="A593" t="str">
        <f t="shared" si="63"/>
        <v/>
      </c>
      <c r="B593" t="str">
        <f t="shared" si="64"/>
        <v/>
      </c>
      <c r="C593" t="str">
        <f>IF(P593="","",'PSS Sheet'!AK597)</f>
        <v/>
      </c>
      <c r="D593" t="str">
        <f>IF(P593="","",'PSS Sheet'!AI597)</f>
        <v/>
      </c>
      <c r="E593" t="str">
        <f>IF(P593="","",'PSS Sheet'!AJ597)</f>
        <v/>
      </c>
      <c r="H593" t="str">
        <f t="shared" si="65"/>
        <v/>
      </c>
      <c r="I593" t="str">
        <f>IF(P593="","",'SEB Sheet'!F$12)</f>
        <v/>
      </c>
      <c r="J593" t="str">
        <f t="shared" si="66"/>
        <v/>
      </c>
      <c r="K593" s="87" t="str">
        <f>IF(P593="","",'SEB Sheet'!$F$11)</f>
        <v/>
      </c>
      <c r="L593" t="str">
        <f t="shared" si="67"/>
        <v/>
      </c>
      <c r="M593" t="str">
        <f>IF(P593="","",'SEB Sheet'!$F$10)</f>
        <v/>
      </c>
      <c r="N593" t="str">
        <f t="shared" si="68"/>
        <v/>
      </c>
      <c r="P593" t="str">
        <f>'PSS Sheet'!AL597</f>
        <v/>
      </c>
      <c r="Q593" t="str">
        <f>IF(P593="","",(VLOOKUP(P593,NSX!$B$4:$E$63,2,FALSE)))</f>
        <v/>
      </c>
      <c r="R593" t="str">
        <f>IF(P593="","",(VLOOKUP(P593,NSX!$B$4:$E$63,3,FALSE)))</f>
        <v/>
      </c>
      <c r="S593" t="str">
        <f>IF(P593="","",(VLOOKUP(P593,NSX!$B$4:$E$63,4,FALSE)))</f>
        <v/>
      </c>
      <c r="T593" t="str">
        <f t="shared" si="69"/>
        <v/>
      </c>
    </row>
    <row r="594" spans="1:20" x14ac:dyDescent="0.25">
      <c r="A594" t="str">
        <f t="shared" si="63"/>
        <v/>
      </c>
      <c r="B594" t="str">
        <f t="shared" si="64"/>
        <v/>
      </c>
      <c r="C594" t="str">
        <f>IF(P594="","",'PSS Sheet'!AK598)</f>
        <v/>
      </c>
      <c r="D594" t="str">
        <f>IF(P594="","",'PSS Sheet'!AI598)</f>
        <v/>
      </c>
      <c r="E594" t="str">
        <f>IF(P594="","",'PSS Sheet'!AJ598)</f>
        <v/>
      </c>
      <c r="H594" t="str">
        <f t="shared" si="65"/>
        <v/>
      </c>
      <c r="I594" t="str">
        <f>IF(P594="","",'SEB Sheet'!F$12)</f>
        <v/>
      </c>
      <c r="J594" t="str">
        <f t="shared" si="66"/>
        <v/>
      </c>
      <c r="K594" s="87" t="str">
        <f>IF(P594="","",'SEB Sheet'!$F$11)</f>
        <v/>
      </c>
      <c r="L594" t="str">
        <f t="shared" si="67"/>
        <v/>
      </c>
      <c r="M594" t="str">
        <f>IF(P594="","",'SEB Sheet'!$F$10)</f>
        <v/>
      </c>
      <c r="N594" t="str">
        <f t="shared" si="68"/>
        <v/>
      </c>
      <c r="P594" t="str">
        <f>'PSS Sheet'!AL598</f>
        <v/>
      </c>
      <c r="Q594" t="str">
        <f>IF(P594="","",(VLOOKUP(P594,NSX!$B$4:$E$63,2,FALSE)))</f>
        <v/>
      </c>
      <c r="R594" t="str">
        <f>IF(P594="","",(VLOOKUP(P594,NSX!$B$4:$E$63,3,FALSE)))</f>
        <v/>
      </c>
      <c r="S594" t="str">
        <f>IF(P594="","",(VLOOKUP(P594,NSX!$B$4:$E$63,4,FALSE)))</f>
        <v/>
      </c>
      <c r="T594" t="str">
        <f t="shared" si="69"/>
        <v/>
      </c>
    </row>
    <row r="595" spans="1:20" x14ac:dyDescent="0.25">
      <c r="A595" t="str">
        <f t="shared" si="63"/>
        <v/>
      </c>
      <c r="B595" t="str">
        <f t="shared" si="64"/>
        <v/>
      </c>
      <c r="C595" t="str">
        <f>IF(P595="","",'PSS Sheet'!AK599)</f>
        <v/>
      </c>
      <c r="D595" t="str">
        <f>IF(P595="","",'PSS Sheet'!AI599)</f>
        <v/>
      </c>
      <c r="E595" t="str">
        <f>IF(P595="","",'PSS Sheet'!AJ599)</f>
        <v/>
      </c>
      <c r="H595" t="str">
        <f t="shared" si="65"/>
        <v/>
      </c>
      <c r="I595" t="str">
        <f>IF(P595="","",'SEB Sheet'!F$12)</f>
        <v/>
      </c>
      <c r="J595" t="str">
        <f t="shared" si="66"/>
        <v/>
      </c>
      <c r="K595" s="87" t="str">
        <f>IF(P595="","",'SEB Sheet'!$F$11)</f>
        <v/>
      </c>
      <c r="L595" t="str">
        <f t="shared" si="67"/>
        <v/>
      </c>
      <c r="M595" t="str">
        <f>IF(P595="","",'SEB Sheet'!$F$10)</f>
        <v/>
      </c>
      <c r="N595" t="str">
        <f t="shared" si="68"/>
        <v/>
      </c>
      <c r="P595" t="str">
        <f>'PSS Sheet'!AL599</f>
        <v/>
      </c>
      <c r="Q595" t="str">
        <f>IF(P595="","",(VLOOKUP(P595,NSX!$B$4:$E$63,2,FALSE)))</f>
        <v/>
      </c>
      <c r="R595" t="str">
        <f>IF(P595="","",(VLOOKUP(P595,NSX!$B$4:$E$63,3,FALSE)))</f>
        <v/>
      </c>
      <c r="S595" t="str">
        <f>IF(P595="","",(VLOOKUP(P595,NSX!$B$4:$E$63,4,FALSE)))</f>
        <v/>
      </c>
      <c r="T595" t="str">
        <f t="shared" si="69"/>
        <v/>
      </c>
    </row>
    <row r="596" spans="1:20" x14ac:dyDescent="0.25">
      <c r="A596" t="str">
        <f t="shared" si="63"/>
        <v/>
      </c>
      <c r="B596" t="str">
        <f t="shared" si="64"/>
        <v/>
      </c>
      <c r="C596" t="str">
        <f>IF(P596="","",'PSS Sheet'!AK600)</f>
        <v/>
      </c>
      <c r="D596" t="str">
        <f>IF(P596="","",'PSS Sheet'!AI600)</f>
        <v/>
      </c>
      <c r="E596" t="str">
        <f>IF(P596="","",'PSS Sheet'!AJ600)</f>
        <v/>
      </c>
      <c r="H596" t="str">
        <f t="shared" si="65"/>
        <v/>
      </c>
      <c r="I596" t="str">
        <f>IF(P596="","",'SEB Sheet'!F$12)</f>
        <v/>
      </c>
      <c r="J596" t="str">
        <f t="shared" si="66"/>
        <v/>
      </c>
      <c r="K596" s="87" t="str">
        <f>IF(P596="","",'SEB Sheet'!$F$11)</f>
        <v/>
      </c>
      <c r="L596" t="str">
        <f t="shared" si="67"/>
        <v/>
      </c>
      <c r="M596" t="str">
        <f>IF(P596="","",'SEB Sheet'!$F$10)</f>
        <v/>
      </c>
      <c r="N596" t="str">
        <f t="shared" si="68"/>
        <v/>
      </c>
      <c r="P596" t="str">
        <f>'PSS Sheet'!AL600</f>
        <v/>
      </c>
      <c r="Q596" t="str">
        <f>IF(P596="","",(VLOOKUP(P596,NSX!$B$4:$E$63,2,FALSE)))</f>
        <v/>
      </c>
      <c r="R596" t="str">
        <f>IF(P596="","",(VLOOKUP(P596,NSX!$B$4:$E$63,3,FALSE)))</f>
        <v/>
      </c>
      <c r="S596" t="str">
        <f>IF(P596="","",(VLOOKUP(P596,NSX!$B$4:$E$63,4,FALSE)))</f>
        <v/>
      </c>
      <c r="T596" t="str">
        <f t="shared" si="69"/>
        <v/>
      </c>
    </row>
    <row r="597" spans="1:20" x14ac:dyDescent="0.25">
      <c r="A597" t="str">
        <f t="shared" si="63"/>
        <v/>
      </c>
      <c r="B597" t="str">
        <f t="shared" si="64"/>
        <v/>
      </c>
      <c r="C597" t="str">
        <f>IF(P597="","",'PSS Sheet'!AK601)</f>
        <v/>
      </c>
      <c r="D597" t="str">
        <f>IF(P597="","",'PSS Sheet'!AI601)</f>
        <v/>
      </c>
      <c r="E597" t="str">
        <f>IF(P597="","",'PSS Sheet'!AJ601)</f>
        <v/>
      </c>
      <c r="H597" t="str">
        <f t="shared" si="65"/>
        <v/>
      </c>
      <c r="I597" t="str">
        <f>IF(P597="","",'SEB Sheet'!F$12)</f>
        <v/>
      </c>
      <c r="J597" t="str">
        <f t="shared" si="66"/>
        <v/>
      </c>
      <c r="K597" s="87" t="str">
        <f>IF(P597="","",'SEB Sheet'!$F$11)</f>
        <v/>
      </c>
      <c r="L597" t="str">
        <f t="shared" si="67"/>
        <v/>
      </c>
      <c r="M597" t="str">
        <f>IF(P597="","",'SEB Sheet'!$F$10)</f>
        <v/>
      </c>
      <c r="N597" t="str">
        <f t="shared" si="68"/>
        <v/>
      </c>
      <c r="P597" t="str">
        <f>'PSS Sheet'!AL601</f>
        <v/>
      </c>
      <c r="Q597" t="str">
        <f>IF(P597="","",(VLOOKUP(P597,NSX!$B$4:$E$63,2,FALSE)))</f>
        <v/>
      </c>
      <c r="R597" t="str">
        <f>IF(P597="","",(VLOOKUP(P597,NSX!$B$4:$E$63,3,FALSE)))</f>
        <v/>
      </c>
      <c r="S597" t="str">
        <f>IF(P597="","",(VLOOKUP(P597,NSX!$B$4:$E$63,4,FALSE)))</f>
        <v/>
      </c>
      <c r="T597" t="str">
        <f t="shared" si="69"/>
        <v/>
      </c>
    </row>
    <row r="598" spans="1:20" x14ac:dyDescent="0.25">
      <c r="A598" t="str">
        <f t="shared" si="63"/>
        <v/>
      </c>
      <c r="B598" t="str">
        <f t="shared" si="64"/>
        <v/>
      </c>
      <c r="C598" t="str">
        <f>IF(P598="","",'PSS Sheet'!AK602)</f>
        <v/>
      </c>
      <c r="D598" t="str">
        <f>IF(P598="","",'PSS Sheet'!AI602)</f>
        <v/>
      </c>
      <c r="E598" t="str">
        <f>IF(P598="","",'PSS Sheet'!AJ602)</f>
        <v/>
      </c>
      <c r="H598" t="str">
        <f t="shared" si="65"/>
        <v/>
      </c>
      <c r="I598" t="str">
        <f>IF(P598="","",'SEB Sheet'!F$12)</f>
        <v/>
      </c>
      <c r="J598" t="str">
        <f t="shared" si="66"/>
        <v/>
      </c>
      <c r="K598" s="87" t="str">
        <f>IF(P598="","",'SEB Sheet'!$F$11)</f>
        <v/>
      </c>
      <c r="L598" t="str">
        <f t="shared" si="67"/>
        <v/>
      </c>
      <c r="M598" t="str">
        <f>IF(P598="","",'SEB Sheet'!$F$10)</f>
        <v/>
      </c>
      <c r="N598" t="str">
        <f t="shared" si="68"/>
        <v/>
      </c>
      <c r="P598" t="str">
        <f>'PSS Sheet'!AL602</f>
        <v/>
      </c>
      <c r="Q598" t="str">
        <f>IF(P598="","",(VLOOKUP(P598,NSX!$B$4:$E$63,2,FALSE)))</f>
        <v/>
      </c>
      <c r="R598" t="str">
        <f>IF(P598="","",(VLOOKUP(P598,NSX!$B$4:$E$63,3,FALSE)))</f>
        <v/>
      </c>
      <c r="S598" t="str">
        <f>IF(P598="","",(VLOOKUP(P598,NSX!$B$4:$E$63,4,FALSE)))</f>
        <v/>
      </c>
      <c r="T598" t="str">
        <f t="shared" si="69"/>
        <v/>
      </c>
    </row>
    <row r="599" spans="1:20" x14ac:dyDescent="0.25">
      <c r="A599" t="str">
        <f t="shared" si="63"/>
        <v/>
      </c>
      <c r="B599" t="str">
        <f t="shared" si="64"/>
        <v/>
      </c>
      <c r="C599" t="str">
        <f>IF(P599="","",'PSS Sheet'!AK603)</f>
        <v/>
      </c>
      <c r="D599" t="str">
        <f>IF(P599="","",'PSS Sheet'!AI603)</f>
        <v/>
      </c>
      <c r="E599" t="str">
        <f>IF(P599="","",'PSS Sheet'!AJ603)</f>
        <v/>
      </c>
      <c r="H599" t="str">
        <f t="shared" si="65"/>
        <v/>
      </c>
      <c r="I599" t="str">
        <f>IF(P599="","",'SEB Sheet'!F$12)</f>
        <v/>
      </c>
      <c r="J599" t="str">
        <f t="shared" si="66"/>
        <v/>
      </c>
      <c r="K599" s="87" t="str">
        <f>IF(P599="","",'SEB Sheet'!$F$11)</f>
        <v/>
      </c>
      <c r="L599" t="str">
        <f t="shared" si="67"/>
        <v/>
      </c>
      <c r="M599" t="str">
        <f>IF(P599="","",'SEB Sheet'!$F$10)</f>
        <v/>
      </c>
      <c r="N599" t="str">
        <f t="shared" si="68"/>
        <v/>
      </c>
      <c r="P599" t="str">
        <f>'PSS Sheet'!AL603</f>
        <v/>
      </c>
      <c r="Q599" t="str">
        <f>IF(P599="","",(VLOOKUP(P599,NSX!$B$4:$E$63,2,FALSE)))</f>
        <v/>
      </c>
      <c r="R599" t="str">
        <f>IF(P599="","",(VLOOKUP(P599,NSX!$B$4:$E$63,3,FALSE)))</f>
        <v/>
      </c>
      <c r="S599" t="str">
        <f>IF(P599="","",(VLOOKUP(P599,NSX!$B$4:$E$63,4,FALSE)))</f>
        <v/>
      </c>
      <c r="T599" t="str">
        <f t="shared" si="69"/>
        <v/>
      </c>
    </row>
    <row r="600" spans="1:20" x14ac:dyDescent="0.25">
      <c r="A600" t="str">
        <f t="shared" si="63"/>
        <v/>
      </c>
      <c r="B600" t="str">
        <f t="shared" si="64"/>
        <v/>
      </c>
      <c r="C600" t="str">
        <f>IF(P600="","",'PSS Sheet'!AK604)</f>
        <v/>
      </c>
      <c r="D600" t="str">
        <f>IF(P600="","",'PSS Sheet'!AI604)</f>
        <v/>
      </c>
      <c r="E600" t="str">
        <f>IF(P600="","",'PSS Sheet'!AJ604)</f>
        <v/>
      </c>
      <c r="H600" t="str">
        <f t="shared" si="65"/>
        <v/>
      </c>
      <c r="I600" t="str">
        <f>IF(P600="","",'SEB Sheet'!F$12)</f>
        <v/>
      </c>
      <c r="J600" t="str">
        <f t="shared" si="66"/>
        <v/>
      </c>
      <c r="K600" s="87" t="str">
        <f>IF(P600="","",'SEB Sheet'!$F$11)</f>
        <v/>
      </c>
      <c r="L600" t="str">
        <f t="shared" si="67"/>
        <v/>
      </c>
      <c r="M600" t="str">
        <f>IF(P600="","",'SEB Sheet'!$F$10)</f>
        <v/>
      </c>
      <c r="N600" t="str">
        <f t="shared" si="68"/>
        <v/>
      </c>
      <c r="P600" t="str">
        <f>'PSS Sheet'!AL604</f>
        <v/>
      </c>
      <c r="Q600" t="str">
        <f>IF(P600="","",(VLOOKUP(P600,NSX!$B$4:$E$63,2,FALSE)))</f>
        <v/>
      </c>
      <c r="R600" t="str">
        <f>IF(P600="","",(VLOOKUP(P600,NSX!$B$4:$E$63,3,FALSE)))</f>
        <v/>
      </c>
      <c r="S600" t="str">
        <f>IF(P600="","",(VLOOKUP(P600,NSX!$B$4:$E$63,4,FALSE)))</f>
        <v/>
      </c>
      <c r="T600" t="str">
        <f t="shared" si="69"/>
        <v/>
      </c>
    </row>
    <row r="601" spans="1:20" x14ac:dyDescent="0.25">
      <c r="A601" t="str">
        <f t="shared" si="63"/>
        <v/>
      </c>
      <c r="B601" t="str">
        <f t="shared" si="64"/>
        <v/>
      </c>
      <c r="C601" t="str">
        <f>IF(P601="","",'PSS Sheet'!AK605)</f>
        <v/>
      </c>
      <c r="D601" t="str">
        <f>IF(P601="","",'PSS Sheet'!AI605)</f>
        <v/>
      </c>
      <c r="E601" t="str">
        <f>IF(P601="","",'PSS Sheet'!AJ605)</f>
        <v/>
      </c>
      <c r="H601" t="str">
        <f t="shared" si="65"/>
        <v/>
      </c>
      <c r="I601" t="str">
        <f>IF(P601="","",'SEB Sheet'!F$12)</f>
        <v/>
      </c>
      <c r="J601" t="str">
        <f t="shared" si="66"/>
        <v/>
      </c>
      <c r="K601" s="87" t="str">
        <f>IF(P601="","",'SEB Sheet'!$F$11)</f>
        <v/>
      </c>
      <c r="L601" t="str">
        <f t="shared" si="67"/>
        <v/>
      </c>
      <c r="M601" t="str">
        <f>IF(P601="","",'SEB Sheet'!$F$10)</f>
        <v/>
      </c>
      <c r="N601" t="str">
        <f t="shared" si="68"/>
        <v/>
      </c>
      <c r="P601" t="str">
        <f>'PSS Sheet'!AL605</f>
        <v/>
      </c>
      <c r="Q601" t="str">
        <f>IF(P601="","",(VLOOKUP(P601,NSX!$B$4:$E$63,2,FALSE)))</f>
        <v/>
      </c>
      <c r="R601" t="str">
        <f>IF(P601="","",(VLOOKUP(P601,NSX!$B$4:$E$63,3,FALSE)))</f>
        <v/>
      </c>
      <c r="S601" t="str">
        <f>IF(P601="","",(VLOOKUP(P601,NSX!$B$4:$E$63,4,FALSE)))</f>
        <v/>
      </c>
      <c r="T601" t="str">
        <f t="shared" si="69"/>
        <v/>
      </c>
    </row>
    <row r="602" spans="1:20" x14ac:dyDescent="0.25">
      <c r="A602" t="str">
        <f t="shared" si="63"/>
        <v/>
      </c>
      <c r="B602" t="str">
        <f t="shared" si="64"/>
        <v/>
      </c>
      <c r="C602" t="str">
        <f>IF(P602="","",'PSS Sheet'!AK606)</f>
        <v/>
      </c>
      <c r="D602" t="str">
        <f>IF(P602="","",'PSS Sheet'!AI606)</f>
        <v/>
      </c>
      <c r="E602" t="str">
        <f>IF(P602="","",'PSS Sheet'!AJ606)</f>
        <v/>
      </c>
      <c r="H602" t="str">
        <f t="shared" si="65"/>
        <v/>
      </c>
      <c r="I602" t="str">
        <f>IF(P602="","",'SEB Sheet'!F$12)</f>
        <v/>
      </c>
      <c r="J602" t="str">
        <f t="shared" si="66"/>
        <v/>
      </c>
      <c r="K602" s="87" t="str">
        <f>IF(P602="","",'SEB Sheet'!$F$11)</f>
        <v/>
      </c>
      <c r="L602" t="str">
        <f t="shared" si="67"/>
        <v/>
      </c>
      <c r="M602" t="str">
        <f>IF(P602="","",'SEB Sheet'!$F$10)</f>
        <v/>
      </c>
      <c r="N602" t="str">
        <f t="shared" si="68"/>
        <v/>
      </c>
      <c r="P602" t="str">
        <f>'PSS Sheet'!AL606</f>
        <v/>
      </c>
      <c r="Q602" t="str">
        <f>IF(P602="","",(VLOOKUP(P602,NSX!$B$4:$E$63,2,FALSE)))</f>
        <v/>
      </c>
      <c r="R602" t="str">
        <f>IF(P602="","",(VLOOKUP(P602,NSX!$B$4:$E$63,3,FALSE)))</f>
        <v/>
      </c>
      <c r="S602" t="str">
        <f>IF(P602="","",(VLOOKUP(P602,NSX!$B$4:$E$63,4,FALSE)))</f>
        <v/>
      </c>
      <c r="T602" t="str">
        <f t="shared" si="69"/>
        <v/>
      </c>
    </row>
    <row r="603" spans="1:20" x14ac:dyDescent="0.25">
      <c r="A603" t="str">
        <f t="shared" si="63"/>
        <v/>
      </c>
      <c r="B603" t="str">
        <f t="shared" si="64"/>
        <v/>
      </c>
      <c r="C603" t="str">
        <f>IF(P603="","",'PSS Sheet'!AK607)</f>
        <v/>
      </c>
      <c r="D603" t="str">
        <f>IF(P603="","",'PSS Sheet'!AI607)</f>
        <v/>
      </c>
      <c r="E603" t="str">
        <f>IF(P603="","",'PSS Sheet'!AJ607)</f>
        <v/>
      </c>
      <c r="H603" t="str">
        <f t="shared" si="65"/>
        <v/>
      </c>
      <c r="I603" t="str">
        <f>IF(P603="","",'SEB Sheet'!F$12)</f>
        <v/>
      </c>
      <c r="J603" t="str">
        <f t="shared" si="66"/>
        <v/>
      </c>
      <c r="K603" s="87" t="str">
        <f>IF(P603="","",'SEB Sheet'!$F$11)</f>
        <v/>
      </c>
      <c r="L603" t="str">
        <f t="shared" si="67"/>
        <v/>
      </c>
      <c r="M603" t="str">
        <f>IF(P603="","",'SEB Sheet'!$F$10)</f>
        <v/>
      </c>
      <c r="N603" t="str">
        <f t="shared" si="68"/>
        <v/>
      </c>
      <c r="P603" t="str">
        <f>'PSS Sheet'!AL607</f>
        <v/>
      </c>
      <c r="Q603" t="str">
        <f>IF(P603="","",(VLOOKUP(P603,NSX!$B$4:$E$63,2,FALSE)))</f>
        <v/>
      </c>
      <c r="R603" t="str">
        <f>IF(P603="","",(VLOOKUP(P603,NSX!$B$4:$E$63,3,FALSE)))</f>
        <v/>
      </c>
      <c r="S603" t="str">
        <f>IF(P603="","",(VLOOKUP(P603,NSX!$B$4:$E$63,4,FALSE)))</f>
        <v/>
      </c>
      <c r="T603" t="str">
        <f t="shared" si="69"/>
        <v/>
      </c>
    </row>
    <row r="604" spans="1:20" x14ac:dyDescent="0.25">
      <c r="A604" t="str">
        <f t="shared" si="63"/>
        <v/>
      </c>
      <c r="B604" t="str">
        <f t="shared" si="64"/>
        <v/>
      </c>
      <c r="C604" t="str">
        <f>IF(P604="","",'PSS Sheet'!AK608)</f>
        <v/>
      </c>
      <c r="D604" t="str">
        <f>IF(P604="","",'PSS Sheet'!AI608)</f>
        <v/>
      </c>
      <c r="E604" t="str">
        <f>IF(P604="","",'PSS Sheet'!AJ608)</f>
        <v/>
      </c>
      <c r="H604" t="str">
        <f t="shared" si="65"/>
        <v/>
      </c>
      <c r="I604" t="str">
        <f>IF(P604="","",'SEB Sheet'!F$12)</f>
        <v/>
      </c>
      <c r="J604" t="str">
        <f t="shared" si="66"/>
        <v/>
      </c>
      <c r="K604" s="87" t="str">
        <f>IF(P604="","",'SEB Sheet'!$F$11)</f>
        <v/>
      </c>
      <c r="L604" t="str">
        <f t="shared" si="67"/>
        <v/>
      </c>
      <c r="M604" t="str">
        <f>IF(P604="","",'SEB Sheet'!$F$10)</f>
        <v/>
      </c>
      <c r="N604" t="str">
        <f t="shared" si="68"/>
        <v/>
      </c>
      <c r="P604" t="str">
        <f>'PSS Sheet'!AL608</f>
        <v/>
      </c>
      <c r="Q604" t="str">
        <f>IF(P604="","",(VLOOKUP(P604,NSX!$B$4:$E$63,2,FALSE)))</f>
        <v/>
      </c>
      <c r="R604" t="str">
        <f>IF(P604="","",(VLOOKUP(P604,NSX!$B$4:$E$63,3,FALSE)))</f>
        <v/>
      </c>
      <c r="S604" t="str">
        <f>IF(P604="","",(VLOOKUP(P604,NSX!$B$4:$E$63,4,FALSE)))</f>
        <v/>
      </c>
      <c r="T604" t="str">
        <f t="shared" si="69"/>
        <v/>
      </c>
    </row>
    <row r="605" spans="1:20" x14ac:dyDescent="0.25">
      <c r="A605" t="str">
        <f t="shared" si="63"/>
        <v/>
      </c>
      <c r="B605" t="str">
        <f t="shared" si="64"/>
        <v/>
      </c>
      <c r="C605" t="str">
        <f>IF(P605="","",'PSS Sheet'!AK609)</f>
        <v/>
      </c>
      <c r="D605" t="str">
        <f>IF(P605="","",'PSS Sheet'!AI609)</f>
        <v/>
      </c>
      <c r="E605" t="str">
        <f>IF(P605="","",'PSS Sheet'!AJ609)</f>
        <v/>
      </c>
      <c r="H605" t="str">
        <f t="shared" si="65"/>
        <v/>
      </c>
      <c r="I605" t="str">
        <f>IF(P605="","",'SEB Sheet'!F$12)</f>
        <v/>
      </c>
      <c r="J605" t="str">
        <f t="shared" si="66"/>
        <v/>
      </c>
      <c r="K605" s="87" t="str">
        <f>IF(P605="","",'SEB Sheet'!$F$11)</f>
        <v/>
      </c>
      <c r="L605" t="str">
        <f t="shared" si="67"/>
        <v/>
      </c>
      <c r="M605" t="str">
        <f>IF(P605="","",'SEB Sheet'!$F$10)</f>
        <v/>
      </c>
      <c r="N605" t="str">
        <f t="shared" si="68"/>
        <v/>
      </c>
      <c r="P605" t="str">
        <f>'PSS Sheet'!AL609</f>
        <v/>
      </c>
      <c r="Q605" t="str">
        <f>IF(P605="","",(VLOOKUP(P605,NSX!$B$4:$E$63,2,FALSE)))</f>
        <v/>
      </c>
      <c r="R605" t="str">
        <f>IF(P605="","",(VLOOKUP(P605,NSX!$B$4:$E$63,3,FALSE)))</f>
        <v/>
      </c>
      <c r="S605" t="str">
        <f>IF(P605="","",(VLOOKUP(P605,NSX!$B$4:$E$63,4,FALSE)))</f>
        <v/>
      </c>
      <c r="T605" t="str">
        <f t="shared" si="69"/>
        <v/>
      </c>
    </row>
    <row r="606" spans="1:20" x14ac:dyDescent="0.25">
      <c r="A606" t="str">
        <f t="shared" si="63"/>
        <v/>
      </c>
      <c r="B606" t="str">
        <f t="shared" si="64"/>
        <v/>
      </c>
      <c r="C606" t="str">
        <f>IF(P606="","",'PSS Sheet'!AK610)</f>
        <v/>
      </c>
      <c r="D606" t="str">
        <f>IF(P606="","",'PSS Sheet'!AI610)</f>
        <v/>
      </c>
      <c r="E606" t="str">
        <f>IF(P606="","",'PSS Sheet'!AJ610)</f>
        <v/>
      </c>
      <c r="H606" t="str">
        <f t="shared" si="65"/>
        <v/>
      </c>
      <c r="I606" t="str">
        <f>IF(P606="","",'SEB Sheet'!F$12)</f>
        <v/>
      </c>
      <c r="J606" t="str">
        <f t="shared" si="66"/>
        <v/>
      </c>
      <c r="K606" s="87" t="str">
        <f>IF(P606="","",'SEB Sheet'!$F$11)</f>
        <v/>
      </c>
      <c r="L606" t="str">
        <f t="shared" si="67"/>
        <v/>
      </c>
      <c r="M606" t="str">
        <f>IF(P606="","",'SEB Sheet'!$F$10)</f>
        <v/>
      </c>
      <c r="N606" t="str">
        <f t="shared" si="68"/>
        <v/>
      </c>
      <c r="P606" t="str">
        <f>'PSS Sheet'!AL610</f>
        <v/>
      </c>
      <c r="Q606" t="str">
        <f>IF(P606="","",(VLOOKUP(P606,NSX!$B$4:$E$63,2,FALSE)))</f>
        <v/>
      </c>
      <c r="R606" t="str">
        <f>IF(P606="","",(VLOOKUP(P606,NSX!$B$4:$E$63,3,FALSE)))</f>
        <v/>
      </c>
      <c r="S606" t="str">
        <f>IF(P606="","",(VLOOKUP(P606,NSX!$B$4:$E$63,4,FALSE)))</f>
        <v/>
      </c>
      <c r="T606" t="str">
        <f t="shared" si="69"/>
        <v/>
      </c>
    </row>
    <row r="607" spans="1:20" x14ac:dyDescent="0.25">
      <c r="A607" t="str">
        <f t="shared" si="63"/>
        <v/>
      </c>
      <c r="B607" t="str">
        <f t="shared" si="64"/>
        <v/>
      </c>
      <c r="C607" t="str">
        <f>IF(P607="","",'PSS Sheet'!AK611)</f>
        <v/>
      </c>
      <c r="D607" t="str">
        <f>IF(P607="","",'PSS Sheet'!AI611)</f>
        <v/>
      </c>
      <c r="E607" t="str">
        <f>IF(P607="","",'PSS Sheet'!AJ611)</f>
        <v/>
      </c>
      <c r="H607" t="str">
        <f t="shared" si="65"/>
        <v/>
      </c>
      <c r="I607" t="str">
        <f>IF(P607="","",'SEB Sheet'!F$12)</f>
        <v/>
      </c>
      <c r="J607" t="str">
        <f t="shared" si="66"/>
        <v/>
      </c>
      <c r="K607" s="87" t="str">
        <f>IF(P607="","",'SEB Sheet'!$F$11)</f>
        <v/>
      </c>
      <c r="L607" t="str">
        <f t="shared" si="67"/>
        <v/>
      </c>
      <c r="M607" t="str">
        <f>IF(P607="","",'SEB Sheet'!$F$10)</f>
        <v/>
      </c>
      <c r="N607" t="str">
        <f t="shared" si="68"/>
        <v/>
      </c>
      <c r="P607" t="str">
        <f>'PSS Sheet'!AL611</f>
        <v/>
      </c>
      <c r="Q607" t="str">
        <f>IF(P607="","",(VLOOKUP(P607,NSX!$B$4:$E$63,2,FALSE)))</f>
        <v/>
      </c>
      <c r="R607" t="str">
        <f>IF(P607="","",(VLOOKUP(P607,NSX!$B$4:$E$63,3,FALSE)))</f>
        <v/>
      </c>
      <c r="S607" t="str">
        <f>IF(P607="","",(VLOOKUP(P607,NSX!$B$4:$E$63,4,FALSE)))</f>
        <v/>
      </c>
      <c r="T607" t="str">
        <f t="shared" si="69"/>
        <v/>
      </c>
    </row>
    <row r="608" spans="1:20" x14ac:dyDescent="0.25">
      <c r="A608" t="str">
        <f t="shared" si="63"/>
        <v/>
      </c>
      <c r="B608" t="str">
        <f t="shared" si="64"/>
        <v/>
      </c>
      <c r="C608" t="str">
        <f>IF(P608="","",'PSS Sheet'!AK612)</f>
        <v/>
      </c>
      <c r="D608" t="str">
        <f>IF(P608="","",'PSS Sheet'!AI612)</f>
        <v/>
      </c>
      <c r="E608" t="str">
        <f>IF(P608="","",'PSS Sheet'!AJ612)</f>
        <v/>
      </c>
      <c r="H608" t="str">
        <f t="shared" si="65"/>
        <v/>
      </c>
      <c r="I608" t="str">
        <f>IF(P608="","",'SEB Sheet'!F$12)</f>
        <v/>
      </c>
      <c r="J608" t="str">
        <f t="shared" si="66"/>
        <v/>
      </c>
      <c r="K608" s="87" t="str">
        <f>IF(P608="","",'SEB Sheet'!$F$11)</f>
        <v/>
      </c>
      <c r="L608" t="str">
        <f t="shared" si="67"/>
        <v/>
      </c>
      <c r="M608" t="str">
        <f>IF(P608="","",'SEB Sheet'!$F$10)</f>
        <v/>
      </c>
      <c r="N608" t="str">
        <f t="shared" si="68"/>
        <v/>
      </c>
      <c r="P608" t="str">
        <f>'PSS Sheet'!AL612</f>
        <v/>
      </c>
      <c r="Q608" t="str">
        <f>IF(P608="","",(VLOOKUP(P608,NSX!$B$4:$E$63,2,FALSE)))</f>
        <v/>
      </c>
      <c r="R608" t="str">
        <f>IF(P608="","",(VLOOKUP(P608,NSX!$B$4:$E$63,3,FALSE)))</f>
        <v/>
      </c>
      <c r="S608" t="str">
        <f>IF(P608="","",(VLOOKUP(P608,NSX!$B$4:$E$63,4,FALSE)))</f>
        <v/>
      </c>
      <c r="T608" t="str">
        <f t="shared" si="69"/>
        <v/>
      </c>
    </row>
    <row r="609" spans="1:20" x14ac:dyDescent="0.25">
      <c r="A609" t="str">
        <f t="shared" si="63"/>
        <v/>
      </c>
      <c r="B609" t="str">
        <f t="shared" si="64"/>
        <v/>
      </c>
      <c r="C609" t="str">
        <f>IF(P609="","",'PSS Sheet'!AK613)</f>
        <v/>
      </c>
      <c r="D609" t="str">
        <f>IF(P609="","",'PSS Sheet'!AI613)</f>
        <v/>
      </c>
      <c r="E609" t="str">
        <f>IF(P609="","",'PSS Sheet'!AJ613)</f>
        <v/>
      </c>
      <c r="H609" t="str">
        <f t="shared" si="65"/>
        <v/>
      </c>
      <c r="I609" t="str">
        <f>IF(P609="","",'SEB Sheet'!F$12)</f>
        <v/>
      </c>
      <c r="J609" t="str">
        <f t="shared" si="66"/>
        <v/>
      </c>
      <c r="K609" s="87" t="str">
        <f>IF(P609="","",'SEB Sheet'!$F$11)</f>
        <v/>
      </c>
      <c r="L609" t="str">
        <f t="shared" si="67"/>
        <v/>
      </c>
      <c r="M609" t="str">
        <f>IF(P609="","",'SEB Sheet'!$F$10)</f>
        <v/>
      </c>
      <c r="N609" t="str">
        <f t="shared" si="68"/>
        <v/>
      </c>
      <c r="P609" t="str">
        <f>'PSS Sheet'!AL613</f>
        <v/>
      </c>
      <c r="Q609" t="str">
        <f>IF(P609="","",(VLOOKUP(P609,NSX!$B$4:$E$63,2,FALSE)))</f>
        <v/>
      </c>
      <c r="R609" t="str">
        <f>IF(P609="","",(VLOOKUP(P609,NSX!$B$4:$E$63,3,FALSE)))</f>
        <v/>
      </c>
      <c r="S609" t="str">
        <f>IF(P609="","",(VLOOKUP(P609,NSX!$B$4:$E$63,4,FALSE)))</f>
        <v/>
      </c>
      <c r="T609" t="str">
        <f t="shared" si="69"/>
        <v/>
      </c>
    </row>
    <row r="610" spans="1:20" x14ac:dyDescent="0.25">
      <c r="A610" t="str">
        <f t="shared" si="63"/>
        <v/>
      </c>
      <c r="B610" t="str">
        <f t="shared" si="64"/>
        <v/>
      </c>
      <c r="C610" t="str">
        <f>IF(P610="","",'PSS Sheet'!AK614)</f>
        <v/>
      </c>
      <c r="D610" t="str">
        <f>IF(P610="","",'PSS Sheet'!AI614)</f>
        <v/>
      </c>
      <c r="E610" t="str">
        <f>IF(P610="","",'PSS Sheet'!AJ614)</f>
        <v/>
      </c>
      <c r="H610" t="str">
        <f t="shared" si="65"/>
        <v/>
      </c>
      <c r="I610" t="str">
        <f>IF(P610="","",'SEB Sheet'!F$12)</f>
        <v/>
      </c>
      <c r="J610" t="str">
        <f t="shared" si="66"/>
        <v/>
      </c>
      <c r="K610" s="87" t="str">
        <f>IF(P610="","",'SEB Sheet'!$F$11)</f>
        <v/>
      </c>
      <c r="L610" t="str">
        <f t="shared" si="67"/>
        <v/>
      </c>
      <c r="M610" t="str">
        <f>IF(P610="","",'SEB Sheet'!$F$10)</f>
        <v/>
      </c>
      <c r="N610" t="str">
        <f t="shared" si="68"/>
        <v/>
      </c>
      <c r="P610" t="str">
        <f>'PSS Sheet'!AL614</f>
        <v/>
      </c>
      <c r="Q610" t="str">
        <f>IF(P610="","",(VLOOKUP(P610,NSX!$B$4:$E$63,2,FALSE)))</f>
        <v/>
      </c>
      <c r="R610" t="str">
        <f>IF(P610="","",(VLOOKUP(P610,NSX!$B$4:$E$63,3,FALSE)))</f>
        <v/>
      </c>
      <c r="S610" t="str">
        <f>IF(P610="","",(VLOOKUP(P610,NSX!$B$4:$E$63,4,FALSE)))</f>
        <v/>
      </c>
      <c r="T610" t="str">
        <f t="shared" si="69"/>
        <v/>
      </c>
    </row>
    <row r="611" spans="1:20" x14ac:dyDescent="0.25">
      <c r="A611" t="str">
        <f t="shared" si="63"/>
        <v/>
      </c>
      <c r="B611" t="str">
        <f t="shared" si="64"/>
        <v/>
      </c>
      <c r="C611" t="str">
        <f>IF(P611="","",'PSS Sheet'!AK615)</f>
        <v/>
      </c>
      <c r="D611" t="str">
        <f>IF(P611="","",'PSS Sheet'!AI615)</f>
        <v/>
      </c>
      <c r="E611" t="str">
        <f>IF(P611="","",'PSS Sheet'!AJ615)</f>
        <v/>
      </c>
      <c r="H611" t="str">
        <f t="shared" si="65"/>
        <v/>
      </c>
      <c r="I611" t="str">
        <f>IF(P611="","",'SEB Sheet'!F$12)</f>
        <v/>
      </c>
      <c r="J611" t="str">
        <f t="shared" si="66"/>
        <v/>
      </c>
      <c r="K611" s="87" t="str">
        <f>IF(P611="","",'SEB Sheet'!$F$11)</f>
        <v/>
      </c>
      <c r="L611" t="str">
        <f t="shared" si="67"/>
        <v/>
      </c>
      <c r="M611" t="str">
        <f>IF(P611="","",'SEB Sheet'!$F$10)</f>
        <v/>
      </c>
      <c r="N611" t="str">
        <f t="shared" si="68"/>
        <v/>
      </c>
      <c r="P611" t="str">
        <f>'PSS Sheet'!AL615</f>
        <v/>
      </c>
      <c r="Q611" t="str">
        <f>IF(P611="","",(VLOOKUP(P611,NSX!$B$4:$E$63,2,FALSE)))</f>
        <v/>
      </c>
      <c r="R611" t="str">
        <f>IF(P611="","",(VLOOKUP(P611,NSX!$B$4:$E$63,3,FALSE)))</f>
        <v/>
      </c>
      <c r="S611" t="str">
        <f>IF(P611="","",(VLOOKUP(P611,NSX!$B$4:$E$63,4,FALSE)))</f>
        <v/>
      </c>
      <c r="T611" t="str">
        <f t="shared" si="69"/>
        <v/>
      </c>
    </row>
    <row r="612" spans="1:20" x14ac:dyDescent="0.25">
      <c r="A612" t="str">
        <f t="shared" si="63"/>
        <v/>
      </c>
      <c r="B612" t="str">
        <f t="shared" si="64"/>
        <v/>
      </c>
      <c r="C612" t="str">
        <f>IF(P612="","",'PSS Sheet'!AK616)</f>
        <v/>
      </c>
      <c r="D612" t="str">
        <f>IF(P612="","",'PSS Sheet'!AI616)</f>
        <v/>
      </c>
      <c r="E612" t="str">
        <f>IF(P612="","",'PSS Sheet'!AJ616)</f>
        <v/>
      </c>
      <c r="H612" t="str">
        <f t="shared" si="65"/>
        <v/>
      </c>
      <c r="I612" t="str">
        <f>IF(P612="","",'SEB Sheet'!F$12)</f>
        <v/>
      </c>
      <c r="J612" t="str">
        <f t="shared" si="66"/>
        <v/>
      </c>
      <c r="K612" s="87" t="str">
        <f>IF(P612="","",'SEB Sheet'!$F$11)</f>
        <v/>
      </c>
      <c r="L612" t="str">
        <f t="shared" si="67"/>
        <v/>
      </c>
      <c r="M612" t="str">
        <f>IF(P612="","",'SEB Sheet'!$F$10)</f>
        <v/>
      </c>
      <c r="N612" t="str">
        <f t="shared" si="68"/>
        <v/>
      </c>
      <c r="P612" t="str">
        <f>'PSS Sheet'!AL616</f>
        <v/>
      </c>
      <c r="Q612" t="str">
        <f>IF(P612="","",(VLOOKUP(P612,NSX!$B$4:$E$63,2,FALSE)))</f>
        <v/>
      </c>
      <c r="R612" t="str">
        <f>IF(P612="","",(VLOOKUP(P612,NSX!$B$4:$E$63,3,FALSE)))</f>
        <v/>
      </c>
      <c r="S612" t="str">
        <f>IF(P612="","",(VLOOKUP(P612,NSX!$B$4:$E$63,4,FALSE)))</f>
        <v/>
      </c>
      <c r="T612" t="str">
        <f t="shared" si="69"/>
        <v/>
      </c>
    </row>
    <row r="613" spans="1:20" x14ac:dyDescent="0.25">
      <c r="A613" t="str">
        <f t="shared" si="63"/>
        <v/>
      </c>
      <c r="B613" t="str">
        <f t="shared" si="64"/>
        <v/>
      </c>
      <c r="C613" t="str">
        <f>IF(P613="","",'PSS Sheet'!AK617)</f>
        <v/>
      </c>
      <c r="D613" t="str">
        <f>IF(P613="","",'PSS Sheet'!AI617)</f>
        <v/>
      </c>
      <c r="E613" t="str">
        <f>IF(P613="","",'PSS Sheet'!AJ617)</f>
        <v/>
      </c>
      <c r="H613" t="str">
        <f t="shared" si="65"/>
        <v/>
      </c>
      <c r="I613" t="str">
        <f>IF(P613="","",'SEB Sheet'!F$12)</f>
        <v/>
      </c>
      <c r="J613" t="str">
        <f t="shared" si="66"/>
        <v/>
      </c>
      <c r="K613" s="87" t="str">
        <f>IF(P613="","",'SEB Sheet'!$F$11)</f>
        <v/>
      </c>
      <c r="L613" t="str">
        <f t="shared" si="67"/>
        <v/>
      </c>
      <c r="M613" t="str">
        <f>IF(P613="","",'SEB Sheet'!$F$10)</f>
        <v/>
      </c>
      <c r="N613" t="str">
        <f t="shared" si="68"/>
        <v/>
      </c>
      <c r="P613" t="str">
        <f>'PSS Sheet'!AL617</f>
        <v/>
      </c>
      <c r="Q613" t="str">
        <f>IF(P613="","",(VLOOKUP(P613,NSX!$B$4:$E$63,2,FALSE)))</f>
        <v/>
      </c>
      <c r="R613" t="str">
        <f>IF(P613="","",(VLOOKUP(P613,NSX!$B$4:$E$63,3,FALSE)))</f>
        <v/>
      </c>
      <c r="S613" t="str">
        <f>IF(P613="","",(VLOOKUP(P613,NSX!$B$4:$E$63,4,FALSE)))</f>
        <v/>
      </c>
      <c r="T613" t="str">
        <f t="shared" si="69"/>
        <v/>
      </c>
    </row>
    <row r="614" spans="1:20" x14ac:dyDescent="0.25">
      <c r="A614" t="str">
        <f t="shared" si="63"/>
        <v/>
      </c>
      <c r="B614" t="str">
        <f t="shared" si="64"/>
        <v/>
      </c>
      <c r="C614" t="str">
        <f>IF(P614="","",'PSS Sheet'!AK618)</f>
        <v/>
      </c>
      <c r="D614" t="str">
        <f>IF(P614="","",'PSS Sheet'!AI618)</f>
        <v/>
      </c>
      <c r="E614" t="str">
        <f>IF(P614="","",'PSS Sheet'!AJ618)</f>
        <v/>
      </c>
      <c r="H614" t="str">
        <f t="shared" si="65"/>
        <v/>
      </c>
      <c r="I614" t="str">
        <f>IF(P614="","",'SEB Sheet'!F$12)</f>
        <v/>
      </c>
      <c r="J614" t="str">
        <f t="shared" si="66"/>
        <v/>
      </c>
      <c r="K614" s="87" t="str">
        <f>IF(P614="","",'SEB Sheet'!$F$11)</f>
        <v/>
      </c>
      <c r="L614" t="str">
        <f t="shared" si="67"/>
        <v/>
      </c>
      <c r="M614" t="str">
        <f>IF(P614="","",'SEB Sheet'!$F$10)</f>
        <v/>
      </c>
      <c r="N614" t="str">
        <f t="shared" si="68"/>
        <v/>
      </c>
      <c r="P614" t="str">
        <f>'PSS Sheet'!AL618</f>
        <v/>
      </c>
      <c r="Q614" t="str">
        <f>IF(P614="","",(VLOOKUP(P614,NSX!$B$4:$E$63,2,FALSE)))</f>
        <v/>
      </c>
      <c r="R614" t="str">
        <f>IF(P614="","",(VLOOKUP(P614,NSX!$B$4:$E$63,3,FALSE)))</f>
        <v/>
      </c>
      <c r="S614" t="str">
        <f>IF(P614="","",(VLOOKUP(P614,NSX!$B$4:$E$63,4,FALSE)))</f>
        <v/>
      </c>
      <c r="T614" t="str">
        <f t="shared" si="69"/>
        <v/>
      </c>
    </row>
    <row r="615" spans="1:20" x14ac:dyDescent="0.25">
      <c r="A615" t="str">
        <f t="shared" si="63"/>
        <v/>
      </c>
      <c r="B615" t="str">
        <f t="shared" si="64"/>
        <v/>
      </c>
      <c r="C615" t="str">
        <f>IF(P615="","",'PSS Sheet'!AK619)</f>
        <v/>
      </c>
      <c r="D615" t="str">
        <f>IF(P615="","",'PSS Sheet'!AI619)</f>
        <v/>
      </c>
      <c r="E615" t="str">
        <f>IF(P615="","",'PSS Sheet'!AJ619)</f>
        <v/>
      </c>
      <c r="H615" t="str">
        <f t="shared" si="65"/>
        <v/>
      </c>
      <c r="I615" t="str">
        <f>IF(P615="","",'SEB Sheet'!F$12)</f>
        <v/>
      </c>
      <c r="J615" t="str">
        <f t="shared" si="66"/>
        <v/>
      </c>
      <c r="K615" s="87" t="str">
        <f>IF(P615="","",'SEB Sheet'!$F$11)</f>
        <v/>
      </c>
      <c r="L615" t="str">
        <f t="shared" si="67"/>
        <v/>
      </c>
      <c r="M615" t="str">
        <f>IF(P615="","",'SEB Sheet'!$F$10)</f>
        <v/>
      </c>
      <c r="N615" t="str">
        <f t="shared" si="68"/>
        <v/>
      </c>
      <c r="P615" t="str">
        <f>'PSS Sheet'!AL619</f>
        <v/>
      </c>
      <c r="Q615" t="str">
        <f>IF(P615="","",(VLOOKUP(P615,NSX!$B$4:$E$63,2,FALSE)))</f>
        <v/>
      </c>
      <c r="R615" t="str">
        <f>IF(P615="","",(VLOOKUP(P615,NSX!$B$4:$E$63,3,FALSE)))</f>
        <v/>
      </c>
      <c r="S615" t="str">
        <f>IF(P615="","",(VLOOKUP(P615,NSX!$B$4:$E$63,4,FALSE)))</f>
        <v/>
      </c>
      <c r="T615" t="str">
        <f t="shared" si="69"/>
        <v/>
      </c>
    </row>
    <row r="616" spans="1:20" x14ac:dyDescent="0.25">
      <c r="A616" t="str">
        <f t="shared" si="63"/>
        <v/>
      </c>
      <c r="B616" t="str">
        <f t="shared" si="64"/>
        <v/>
      </c>
      <c r="C616" t="str">
        <f>IF(P616="","",'PSS Sheet'!AK620)</f>
        <v/>
      </c>
      <c r="D616" t="str">
        <f>IF(P616="","",'PSS Sheet'!AI620)</f>
        <v/>
      </c>
      <c r="E616" t="str">
        <f>IF(P616="","",'PSS Sheet'!AJ620)</f>
        <v/>
      </c>
      <c r="H616" t="str">
        <f t="shared" si="65"/>
        <v/>
      </c>
      <c r="I616" t="str">
        <f>IF(P616="","",'SEB Sheet'!F$12)</f>
        <v/>
      </c>
      <c r="J616" t="str">
        <f t="shared" si="66"/>
        <v/>
      </c>
      <c r="K616" s="87" t="str">
        <f>IF(P616="","",'SEB Sheet'!$F$11)</f>
        <v/>
      </c>
      <c r="L616" t="str">
        <f t="shared" si="67"/>
        <v/>
      </c>
      <c r="M616" t="str">
        <f>IF(P616="","",'SEB Sheet'!$F$10)</f>
        <v/>
      </c>
      <c r="N616" t="str">
        <f t="shared" si="68"/>
        <v/>
      </c>
      <c r="P616" t="str">
        <f>'PSS Sheet'!AL620</f>
        <v/>
      </c>
      <c r="Q616" t="str">
        <f>IF(P616="","",(VLOOKUP(P616,NSX!$B$4:$E$63,2,FALSE)))</f>
        <v/>
      </c>
      <c r="R616" t="str">
        <f>IF(P616="","",(VLOOKUP(P616,NSX!$B$4:$E$63,3,FALSE)))</f>
        <v/>
      </c>
      <c r="S616" t="str">
        <f>IF(P616="","",(VLOOKUP(P616,NSX!$B$4:$E$63,4,FALSE)))</f>
        <v/>
      </c>
      <c r="T616" t="str">
        <f t="shared" si="69"/>
        <v/>
      </c>
    </row>
    <row r="617" spans="1:20" x14ac:dyDescent="0.25">
      <c r="A617" t="str">
        <f t="shared" si="63"/>
        <v/>
      </c>
      <c r="B617" t="str">
        <f t="shared" si="64"/>
        <v/>
      </c>
      <c r="C617" t="str">
        <f>IF(P617="","",'PSS Sheet'!AK621)</f>
        <v/>
      </c>
      <c r="D617" t="str">
        <f>IF(P617="","",'PSS Sheet'!AI621)</f>
        <v/>
      </c>
      <c r="E617" t="str">
        <f>IF(P617="","",'PSS Sheet'!AJ621)</f>
        <v/>
      </c>
      <c r="H617" t="str">
        <f t="shared" si="65"/>
        <v/>
      </c>
      <c r="I617" t="str">
        <f>IF(P617="","",'SEB Sheet'!F$12)</f>
        <v/>
      </c>
      <c r="J617" t="str">
        <f t="shared" si="66"/>
        <v/>
      </c>
      <c r="K617" s="87" t="str">
        <f>IF(P617="","",'SEB Sheet'!$F$11)</f>
        <v/>
      </c>
      <c r="L617" t="str">
        <f t="shared" si="67"/>
        <v/>
      </c>
      <c r="M617" t="str">
        <f>IF(P617="","",'SEB Sheet'!$F$10)</f>
        <v/>
      </c>
      <c r="N617" t="str">
        <f t="shared" si="68"/>
        <v/>
      </c>
      <c r="P617" t="str">
        <f>'PSS Sheet'!AL621</f>
        <v/>
      </c>
      <c r="Q617" t="str">
        <f>IF(P617="","",(VLOOKUP(P617,NSX!$B$4:$E$63,2,FALSE)))</f>
        <v/>
      </c>
      <c r="R617" t="str">
        <f>IF(P617="","",(VLOOKUP(P617,NSX!$B$4:$E$63,3,FALSE)))</f>
        <v/>
      </c>
      <c r="S617" t="str">
        <f>IF(P617="","",(VLOOKUP(P617,NSX!$B$4:$E$63,4,FALSE)))</f>
        <v/>
      </c>
      <c r="T617" t="str">
        <f t="shared" si="69"/>
        <v/>
      </c>
    </row>
    <row r="618" spans="1:20" x14ac:dyDescent="0.25">
      <c r="A618" t="str">
        <f t="shared" si="63"/>
        <v/>
      </c>
      <c r="B618" t="str">
        <f t="shared" si="64"/>
        <v/>
      </c>
      <c r="C618" t="str">
        <f>IF(P618="","",'PSS Sheet'!AK622)</f>
        <v/>
      </c>
      <c r="D618" t="str">
        <f>IF(P618="","",'PSS Sheet'!AI622)</f>
        <v/>
      </c>
      <c r="E618" t="str">
        <f>IF(P618="","",'PSS Sheet'!AJ622)</f>
        <v/>
      </c>
      <c r="H618" t="str">
        <f t="shared" si="65"/>
        <v/>
      </c>
      <c r="I618" t="str">
        <f>IF(P618="","",'SEB Sheet'!F$12)</f>
        <v/>
      </c>
      <c r="J618" t="str">
        <f t="shared" si="66"/>
        <v/>
      </c>
      <c r="K618" s="87" t="str">
        <f>IF(P618="","",'SEB Sheet'!$F$11)</f>
        <v/>
      </c>
      <c r="L618" t="str">
        <f t="shared" si="67"/>
        <v/>
      </c>
      <c r="M618" t="str">
        <f>IF(P618="","",'SEB Sheet'!$F$10)</f>
        <v/>
      </c>
      <c r="N618" t="str">
        <f t="shared" si="68"/>
        <v/>
      </c>
      <c r="P618" t="str">
        <f>'PSS Sheet'!AL622</f>
        <v/>
      </c>
      <c r="Q618" t="str">
        <f>IF(P618="","",(VLOOKUP(P618,NSX!$B$4:$E$63,2,FALSE)))</f>
        <v/>
      </c>
      <c r="R618" t="str">
        <f>IF(P618="","",(VLOOKUP(P618,NSX!$B$4:$E$63,3,FALSE)))</f>
        <v/>
      </c>
      <c r="S618" t="str">
        <f>IF(P618="","",(VLOOKUP(P618,NSX!$B$4:$E$63,4,FALSE)))</f>
        <v/>
      </c>
      <c r="T618" t="str">
        <f t="shared" si="69"/>
        <v/>
      </c>
    </row>
    <row r="619" spans="1:20" x14ac:dyDescent="0.25">
      <c r="A619" t="str">
        <f t="shared" si="63"/>
        <v/>
      </c>
      <c r="B619" t="str">
        <f t="shared" si="64"/>
        <v/>
      </c>
      <c r="C619" t="str">
        <f>IF(P619="","",'PSS Sheet'!AK623)</f>
        <v/>
      </c>
      <c r="D619" t="str">
        <f>IF(P619="","",'PSS Sheet'!AI623)</f>
        <v/>
      </c>
      <c r="E619" t="str">
        <f>IF(P619="","",'PSS Sheet'!AJ623)</f>
        <v/>
      </c>
      <c r="H619" t="str">
        <f t="shared" si="65"/>
        <v/>
      </c>
      <c r="I619" t="str">
        <f>IF(P619="","",'SEB Sheet'!F$12)</f>
        <v/>
      </c>
      <c r="J619" t="str">
        <f t="shared" si="66"/>
        <v/>
      </c>
      <c r="K619" s="87" t="str">
        <f>IF(P619="","",'SEB Sheet'!$F$11)</f>
        <v/>
      </c>
      <c r="L619" t="str">
        <f t="shared" si="67"/>
        <v/>
      </c>
      <c r="M619" t="str">
        <f>IF(P619="","",'SEB Sheet'!$F$10)</f>
        <v/>
      </c>
      <c r="N619" t="str">
        <f t="shared" si="68"/>
        <v/>
      </c>
      <c r="P619" t="str">
        <f>'PSS Sheet'!AL623</f>
        <v/>
      </c>
      <c r="Q619" t="str">
        <f>IF(P619="","",(VLOOKUP(P619,NSX!$B$4:$E$63,2,FALSE)))</f>
        <v/>
      </c>
      <c r="R619" t="str">
        <f>IF(P619="","",(VLOOKUP(P619,NSX!$B$4:$E$63,3,FALSE)))</f>
        <v/>
      </c>
      <c r="S619" t="str">
        <f>IF(P619="","",(VLOOKUP(P619,NSX!$B$4:$E$63,4,FALSE)))</f>
        <v/>
      </c>
      <c r="T619" t="str">
        <f t="shared" si="69"/>
        <v/>
      </c>
    </row>
    <row r="620" spans="1:20" x14ac:dyDescent="0.25">
      <c r="A620" t="str">
        <f t="shared" si="63"/>
        <v/>
      </c>
      <c r="B620" t="str">
        <f t="shared" si="64"/>
        <v/>
      </c>
      <c r="C620" t="str">
        <f>IF(P620="","",'PSS Sheet'!AK624)</f>
        <v/>
      </c>
      <c r="D620" t="str">
        <f>IF(P620="","",'PSS Sheet'!AI624)</f>
        <v/>
      </c>
      <c r="E620" t="str">
        <f>IF(P620="","",'PSS Sheet'!AJ624)</f>
        <v/>
      </c>
      <c r="H620" t="str">
        <f t="shared" si="65"/>
        <v/>
      </c>
      <c r="I620" t="str">
        <f>IF(P620="","",'SEB Sheet'!F$12)</f>
        <v/>
      </c>
      <c r="J620" t="str">
        <f t="shared" si="66"/>
        <v/>
      </c>
      <c r="K620" s="87" t="str">
        <f>IF(P620="","",'SEB Sheet'!$F$11)</f>
        <v/>
      </c>
      <c r="L620" t="str">
        <f t="shared" si="67"/>
        <v/>
      </c>
      <c r="M620" t="str">
        <f>IF(P620="","",'SEB Sheet'!$F$10)</f>
        <v/>
      </c>
      <c r="N620" t="str">
        <f t="shared" si="68"/>
        <v/>
      </c>
      <c r="P620" t="str">
        <f>'PSS Sheet'!AL624</f>
        <v/>
      </c>
      <c r="Q620" t="str">
        <f>IF(P620="","",(VLOOKUP(P620,NSX!$B$4:$E$63,2,FALSE)))</f>
        <v/>
      </c>
      <c r="R620" t="str">
        <f>IF(P620="","",(VLOOKUP(P620,NSX!$B$4:$E$63,3,FALSE)))</f>
        <v/>
      </c>
      <c r="S620" t="str">
        <f>IF(P620="","",(VLOOKUP(P620,NSX!$B$4:$E$63,4,FALSE)))</f>
        <v/>
      </c>
      <c r="T620" t="str">
        <f t="shared" si="69"/>
        <v/>
      </c>
    </row>
    <row r="621" spans="1:20" x14ac:dyDescent="0.25">
      <c r="A621" t="str">
        <f t="shared" si="63"/>
        <v/>
      </c>
      <c r="B621" t="str">
        <f t="shared" si="64"/>
        <v/>
      </c>
      <c r="C621" t="str">
        <f>IF(P621="","",'PSS Sheet'!AK625)</f>
        <v/>
      </c>
      <c r="D621" t="str">
        <f>IF(P621="","",'PSS Sheet'!AI625)</f>
        <v/>
      </c>
      <c r="E621" t="str">
        <f>IF(P621="","",'PSS Sheet'!AJ625)</f>
        <v/>
      </c>
      <c r="H621" t="str">
        <f t="shared" si="65"/>
        <v/>
      </c>
      <c r="I621" t="str">
        <f>IF(P621="","",'SEB Sheet'!F$12)</f>
        <v/>
      </c>
      <c r="J621" t="str">
        <f t="shared" si="66"/>
        <v/>
      </c>
      <c r="K621" s="87" t="str">
        <f>IF(P621="","",'SEB Sheet'!$F$11)</f>
        <v/>
      </c>
      <c r="L621" t="str">
        <f t="shared" si="67"/>
        <v/>
      </c>
      <c r="M621" t="str">
        <f>IF(P621="","",'SEB Sheet'!$F$10)</f>
        <v/>
      </c>
      <c r="N621" t="str">
        <f t="shared" si="68"/>
        <v/>
      </c>
      <c r="P621" t="str">
        <f>'PSS Sheet'!AL625</f>
        <v/>
      </c>
      <c r="Q621" t="str">
        <f>IF(P621="","",(VLOOKUP(P621,NSX!$B$4:$E$63,2,FALSE)))</f>
        <v/>
      </c>
      <c r="R621" t="str">
        <f>IF(P621="","",(VLOOKUP(P621,NSX!$B$4:$E$63,3,FALSE)))</f>
        <v/>
      </c>
      <c r="S621" t="str">
        <f>IF(P621="","",(VLOOKUP(P621,NSX!$B$4:$E$63,4,FALSE)))</f>
        <v/>
      </c>
      <c r="T621" t="str">
        <f t="shared" si="69"/>
        <v/>
      </c>
    </row>
    <row r="622" spans="1:20" x14ac:dyDescent="0.25">
      <c r="A622" t="str">
        <f t="shared" si="63"/>
        <v/>
      </c>
      <c r="B622" t="str">
        <f t="shared" si="64"/>
        <v/>
      </c>
      <c r="C622" t="str">
        <f>IF(P622="","",'PSS Sheet'!AK626)</f>
        <v/>
      </c>
      <c r="D622" t="str">
        <f>IF(P622="","",'PSS Sheet'!AI626)</f>
        <v/>
      </c>
      <c r="E622" t="str">
        <f>IF(P622="","",'PSS Sheet'!AJ626)</f>
        <v/>
      </c>
      <c r="H622" t="str">
        <f t="shared" si="65"/>
        <v/>
      </c>
      <c r="I622" t="str">
        <f>IF(P622="","",'SEB Sheet'!F$12)</f>
        <v/>
      </c>
      <c r="J622" t="str">
        <f t="shared" si="66"/>
        <v/>
      </c>
      <c r="K622" s="87" t="str">
        <f>IF(P622="","",'SEB Sheet'!$F$11)</f>
        <v/>
      </c>
      <c r="L622" t="str">
        <f t="shared" si="67"/>
        <v/>
      </c>
      <c r="M622" t="str">
        <f>IF(P622="","",'SEB Sheet'!$F$10)</f>
        <v/>
      </c>
      <c r="N622" t="str">
        <f t="shared" si="68"/>
        <v/>
      </c>
      <c r="P622" t="str">
        <f>'PSS Sheet'!AL626</f>
        <v/>
      </c>
      <c r="Q622" t="str">
        <f>IF(P622="","",(VLOOKUP(P622,NSX!$B$4:$E$63,2,FALSE)))</f>
        <v/>
      </c>
      <c r="R622" t="str">
        <f>IF(P622="","",(VLOOKUP(P622,NSX!$B$4:$E$63,3,FALSE)))</f>
        <v/>
      </c>
      <c r="S622" t="str">
        <f>IF(P622="","",(VLOOKUP(P622,NSX!$B$4:$E$63,4,FALSE)))</f>
        <v/>
      </c>
      <c r="T622" t="str">
        <f t="shared" si="69"/>
        <v/>
      </c>
    </row>
    <row r="623" spans="1:20" x14ac:dyDescent="0.25">
      <c r="A623" t="str">
        <f t="shared" si="63"/>
        <v/>
      </c>
      <c r="B623" t="str">
        <f t="shared" si="64"/>
        <v/>
      </c>
      <c r="C623" t="str">
        <f>IF(P623="","",'PSS Sheet'!AK627)</f>
        <v/>
      </c>
      <c r="D623" t="str">
        <f>IF(P623="","",'PSS Sheet'!AI627)</f>
        <v/>
      </c>
      <c r="E623" t="str">
        <f>IF(P623="","",'PSS Sheet'!AJ627)</f>
        <v/>
      </c>
      <c r="H623" t="str">
        <f t="shared" si="65"/>
        <v/>
      </c>
      <c r="I623" t="str">
        <f>IF(P623="","",'SEB Sheet'!F$12)</f>
        <v/>
      </c>
      <c r="J623" t="str">
        <f t="shared" si="66"/>
        <v/>
      </c>
      <c r="K623" s="87" t="str">
        <f>IF(P623="","",'SEB Sheet'!$F$11)</f>
        <v/>
      </c>
      <c r="L623" t="str">
        <f t="shared" si="67"/>
        <v/>
      </c>
      <c r="M623" t="str">
        <f>IF(P623="","",'SEB Sheet'!$F$10)</f>
        <v/>
      </c>
      <c r="N623" t="str">
        <f t="shared" si="68"/>
        <v/>
      </c>
      <c r="P623" t="str">
        <f>'PSS Sheet'!AL627</f>
        <v/>
      </c>
      <c r="Q623" t="str">
        <f>IF(P623="","",(VLOOKUP(P623,NSX!$B$4:$E$63,2,FALSE)))</f>
        <v/>
      </c>
      <c r="R623" t="str">
        <f>IF(P623="","",(VLOOKUP(P623,NSX!$B$4:$E$63,3,FALSE)))</f>
        <v/>
      </c>
      <c r="S623" t="str">
        <f>IF(P623="","",(VLOOKUP(P623,NSX!$B$4:$E$63,4,FALSE)))</f>
        <v/>
      </c>
      <c r="T623" t="str">
        <f t="shared" si="69"/>
        <v/>
      </c>
    </row>
    <row r="624" spans="1:20" x14ac:dyDescent="0.25">
      <c r="A624" t="str">
        <f t="shared" si="63"/>
        <v/>
      </c>
      <c r="B624" t="str">
        <f t="shared" si="64"/>
        <v/>
      </c>
      <c r="C624" t="str">
        <f>IF(P624="","",'PSS Sheet'!AK628)</f>
        <v/>
      </c>
      <c r="D624" t="str">
        <f>IF(P624="","",'PSS Sheet'!AI628)</f>
        <v/>
      </c>
      <c r="E624" t="str">
        <f>IF(P624="","",'PSS Sheet'!AJ628)</f>
        <v/>
      </c>
      <c r="H624" t="str">
        <f t="shared" si="65"/>
        <v/>
      </c>
      <c r="I624" t="str">
        <f>IF(P624="","",'SEB Sheet'!F$12)</f>
        <v/>
      </c>
      <c r="J624" t="str">
        <f t="shared" si="66"/>
        <v/>
      </c>
      <c r="K624" s="87" t="str">
        <f>IF(P624="","",'SEB Sheet'!$F$11)</f>
        <v/>
      </c>
      <c r="L624" t="str">
        <f t="shared" si="67"/>
        <v/>
      </c>
      <c r="M624" t="str">
        <f>IF(P624="","",'SEB Sheet'!$F$10)</f>
        <v/>
      </c>
      <c r="N624" t="str">
        <f t="shared" si="68"/>
        <v/>
      </c>
      <c r="P624" t="str">
        <f>'PSS Sheet'!AL628</f>
        <v/>
      </c>
      <c r="Q624" t="str">
        <f>IF(P624="","",(VLOOKUP(P624,NSX!$B$4:$E$63,2,FALSE)))</f>
        <v/>
      </c>
      <c r="R624" t="str">
        <f>IF(P624="","",(VLOOKUP(P624,NSX!$B$4:$E$63,3,FALSE)))</f>
        <v/>
      </c>
      <c r="S624" t="str">
        <f>IF(P624="","",(VLOOKUP(P624,NSX!$B$4:$E$63,4,FALSE)))</f>
        <v/>
      </c>
      <c r="T624" t="str">
        <f t="shared" si="69"/>
        <v/>
      </c>
    </row>
    <row r="625" spans="1:20" x14ac:dyDescent="0.25">
      <c r="A625" t="str">
        <f t="shared" si="63"/>
        <v/>
      </c>
      <c r="B625" t="str">
        <f t="shared" si="64"/>
        <v/>
      </c>
      <c r="C625" t="str">
        <f>IF(P625="","",'PSS Sheet'!AK629)</f>
        <v/>
      </c>
      <c r="D625" t="str">
        <f>IF(P625="","",'PSS Sheet'!AI629)</f>
        <v/>
      </c>
      <c r="E625" t="str">
        <f>IF(P625="","",'PSS Sheet'!AJ629)</f>
        <v/>
      </c>
      <c r="H625" t="str">
        <f t="shared" si="65"/>
        <v/>
      </c>
      <c r="I625" t="str">
        <f>IF(P625="","",'SEB Sheet'!F$12)</f>
        <v/>
      </c>
      <c r="J625" t="str">
        <f t="shared" si="66"/>
        <v/>
      </c>
      <c r="K625" s="87" t="str">
        <f>IF(P625="","",'SEB Sheet'!$F$11)</f>
        <v/>
      </c>
      <c r="L625" t="str">
        <f t="shared" si="67"/>
        <v/>
      </c>
      <c r="M625" t="str">
        <f>IF(P625="","",'SEB Sheet'!$F$10)</f>
        <v/>
      </c>
      <c r="N625" t="str">
        <f t="shared" si="68"/>
        <v/>
      </c>
      <c r="P625" t="str">
        <f>'PSS Sheet'!AL629</f>
        <v/>
      </c>
      <c r="Q625" t="str">
        <f>IF(P625="","",(VLOOKUP(P625,NSX!$B$4:$E$63,2,FALSE)))</f>
        <v/>
      </c>
      <c r="R625" t="str">
        <f>IF(P625="","",(VLOOKUP(P625,NSX!$B$4:$E$63,3,FALSE)))</f>
        <v/>
      </c>
      <c r="S625" t="str">
        <f>IF(P625="","",(VLOOKUP(P625,NSX!$B$4:$E$63,4,FALSE)))</f>
        <v/>
      </c>
      <c r="T625" t="str">
        <f t="shared" si="69"/>
        <v/>
      </c>
    </row>
    <row r="626" spans="1:20" x14ac:dyDescent="0.25">
      <c r="A626" t="str">
        <f t="shared" si="63"/>
        <v/>
      </c>
      <c r="B626" t="str">
        <f t="shared" si="64"/>
        <v/>
      </c>
      <c r="C626" t="str">
        <f>IF(P626="","",'PSS Sheet'!AK630)</f>
        <v/>
      </c>
      <c r="D626" t="str">
        <f>IF(P626="","",'PSS Sheet'!AI630)</f>
        <v/>
      </c>
      <c r="E626" t="str">
        <f>IF(P626="","",'PSS Sheet'!AJ630)</f>
        <v/>
      </c>
      <c r="H626" t="str">
        <f t="shared" si="65"/>
        <v/>
      </c>
      <c r="I626" t="str">
        <f>IF(P626="","",'SEB Sheet'!F$12)</f>
        <v/>
      </c>
      <c r="J626" t="str">
        <f t="shared" si="66"/>
        <v/>
      </c>
      <c r="K626" s="87" t="str">
        <f>IF(P626="","",'SEB Sheet'!$F$11)</f>
        <v/>
      </c>
      <c r="L626" t="str">
        <f t="shared" si="67"/>
        <v/>
      </c>
      <c r="M626" t="str">
        <f>IF(P626="","",'SEB Sheet'!$F$10)</f>
        <v/>
      </c>
      <c r="N626" t="str">
        <f t="shared" si="68"/>
        <v/>
      </c>
      <c r="P626" t="str">
        <f>'PSS Sheet'!AL630</f>
        <v/>
      </c>
      <c r="Q626" t="str">
        <f>IF(P626="","",(VLOOKUP(P626,NSX!$B$4:$E$63,2,FALSE)))</f>
        <v/>
      </c>
      <c r="R626" t="str">
        <f>IF(P626="","",(VLOOKUP(P626,NSX!$B$4:$E$63,3,FALSE)))</f>
        <v/>
      </c>
      <c r="S626" t="str">
        <f>IF(P626="","",(VLOOKUP(P626,NSX!$B$4:$E$63,4,FALSE)))</f>
        <v/>
      </c>
      <c r="T626" t="str">
        <f t="shared" si="69"/>
        <v/>
      </c>
    </row>
    <row r="627" spans="1:20" x14ac:dyDescent="0.25">
      <c r="A627" t="str">
        <f t="shared" si="63"/>
        <v/>
      </c>
      <c r="B627" t="str">
        <f t="shared" si="64"/>
        <v/>
      </c>
      <c r="C627" t="str">
        <f>IF(P627="","",'PSS Sheet'!AK631)</f>
        <v/>
      </c>
      <c r="D627" t="str">
        <f>IF(P627="","",'PSS Sheet'!AI631)</f>
        <v/>
      </c>
      <c r="E627" t="str">
        <f>IF(P627="","",'PSS Sheet'!AJ631)</f>
        <v/>
      </c>
      <c r="H627" t="str">
        <f t="shared" si="65"/>
        <v/>
      </c>
      <c r="I627" t="str">
        <f>IF(P627="","",'SEB Sheet'!F$12)</f>
        <v/>
      </c>
      <c r="J627" t="str">
        <f t="shared" si="66"/>
        <v/>
      </c>
      <c r="K627" s="87" t="str">
        <f>IF(P627="","",'SEB Sheet'!$F$11)</f>
        <v/>
      </c>
      <c r="L627" t="str">
        <f t="shared" si="67"/>
        <v/>
      </c>
      <c r="M627" t="str">
        <f>IF(P627="","",'SEB Sheet'!$F$10)</f>
        <v/>
      </c>
      <c r="N627" t="str">
        <f t="shared" si="68"/>
        <v/>
      </c>
      <c r="P627" t="str">
        <f>'PSS Sheet'!AL631</f>
        <v/>
      </c>
      <c r="Q627" t="str">
        <f>IF(P627="","",(VLOOKUP(P627,NSX!$B$4:$E$63,2,FALSE)))</f>
        <v/>
      </c>
      <c r="R627" t="str">
        <f>IF(P627="","",(VLOOKUP(P627,NSX!$B$4:$E$63,3,FALSE)))</f>
        <v/>
      </c>
      <c r="S627" t="str">
        <f>IF(P627="","",(VLOOKUP(P627,NSX!$B$4:$E$63,4,FALSE)))</f>
        <v/>
      </c>
      <c r="T627" t="str">
        <f t="shared" si="69"/>
        <v/>
      </c>
    </row>
    <row r="628" spans="1:20" x14ac:dyDescent="0.25">
      <c r="A628" t="str">
        <f t="shared" si="63"/>
        <v/>
      </c>
      <c r="B628" t="str">
        <f t="shared" si="64"/>
        <v/>
      </c>
      <c r="C628" t="str">
        <f>IF(P628="","",'PSS Sheet'!AK632)</f>
        <v/>
      </c>
      <c r="D628" t="str">
        <f>IF(P628="","",'PSS Sheet'!AI632)</f>
        <v/>
      </c>
      <c r="E628" t="str">
        <f>IF(P628="","",'PSS Sheet'!AJ632)</f>
        <v/>
      </c>
      <c r="H628" t="str">
        <f t="shared" si="65"/>
        <v/>
      </c>
      <c r="I628" t="str">
        <f>IF(P628="","",'SEB Sheet'!F$12)</f>
        <v/>
      </c>
      <c r="J628" t="str">
        <f t="shared" si="66"/>
        <v/>
      </c>
      <c r="K628" s="87" t="str">
        <f>IF(P628="","",'SEB Sheet'!$F$11)</f>
        <v/>
      </c>
      <c r="L628" t="str">
        <f t="shared" si="67"/>
        <v/>
      </c>
      <c r="M628" t="str">
        <f>IF(P628="","",'SEB Sheet'!$F$10)</f>
        <v/>
      </c>
      <c r="N628" t="str">
        <f t="shared" si="68"/>
        <v/>
      </c>
      <c r="P628" t="str">
        <f>'PSS Sheet'!AL632</f>
        <v/>
      </c>
      <c r="Q628" t="str">
        <f>IF(P628="","",(VLOOKUP(P628,NSX!$B$4:$E$63,2,FALSE)))</f>
        <v/>
      </c>
      <c r="R628" t="str">
        <f>IF(P628="","",(VLOOKUP(P628,NSX!$B$4:$E$63,3,FALSE)))</f>
        <v/>
      </c>
      <c r="S628" t="str">
        <f>IF(P628="","",(VLOOKUP(P628,NSX!$B$4:$E$63,4,FALSE)))</f>
        <v/>
      </c>
      <c r="T628" t="str">
        <f t="shared" si="69"/>
        <v/>
      </c>
    </row>
    <row r="629" spans="1:20" x14ac:dyDescent="0.25">
      <c r="A629" t="str">
        <f t="shared" si="63"/>
        <v/>
      </c>
      <c r="B629" t="str">
        <f t="shared" si="64"/>
        <v/>
      </c>
      <c r="C629" t="str">
        <f>IF(P629="","",'PSS Sheet'!AK633)</f>
        <v/>
      </c>
      <c r="D629" t="str">
        <f>IF(P629="","",'PSS Sheet'!AI633)</f>
        <v/>
      </c>
      <c r="E629" t="str">
        <f>IF(P629="","",'PSS Sheet'!AJ633)</f>
        <v/>
      </c>
      <c r="H629" t="str">
        <f t="shared" si="65"/>
        <v/>
      </c>
      <c r="I629" t="str">
        <f>IF(P629="","",'SEB Sheet'!F$12)</f>
        <v/>
      </c>
      <c r="J629" t="str">
        <f t="shared" si="66"/>
        <v/>
      </c>
      <c r="K629" s="87" t="str">
        <f>IF(P629="","",'SEB Sheet'!$F$11)</f>
        <v/>
      </c>
      <c r="L629" t="str">
        <f t="shared" si="67"/>
        <v/>
      </c>
      <c r="M629" t="str">
        <f>IF(P629="","",'SEB Sheet'!$F$10)</f>
        <v/>
      </c>
      <c r="N629" t="str">
        <f t="shared" si="68"/>
        <v/>
      </c>
      <c r="P629" t="str">
        <f>'PSS Sheet'!AL633</f>
        <v/>
      </c>
      <c r="Q629" t="str">
        <f>IF(P629="","",(VLOOKUP(P629,NSX!$B$4:$E$63,2,FALSE)))</f>
        <v/>
      </c>
      <c r="R629" t="str">
        <f>IF(P629="","",(VLOOKUP(P629,NSX!$B$4:$E$63,3,FALSE)))</f>
        <v/>
      </c>
      <c r="S629" t="str">
        <f>IF(P629="","",(VLOOKUP(P629,NSX!$B$4:$E$63,4,FALSE)))</f>
        <v/>
      </c>
      <c r="T629" t="str">
        <f t="shared" si="69"/>
        <v/>
      </c>
    </row>
    <row r="630" spans="1:20" x14ac:dyDescent="0.25">
      <c r="A630" t="str">
        <f t="shared" si="63"/>
        <v/>
      </c>
      <c r="B630" t="str">
        <f t="shared" si="64"/>
        <v/>
      </c>
      <c r="C630" t="str">
        <f>IF(P630="","",'PSS Sheet'!AK634)</f>
        <v/>
      </c>
      <c r="D630" t="str">
        <f>IF(P630="","",'PSS Sheet'!AI634)</f>
        <v/>
      </c>
      <c r="E630" t="str">
        <f>IF(P630="","",'PSS Sheet'!AJ634)</f>
        <v/>
      </c>
      <c r="H630" t="str">
        <f t="shared" si="65"/>
        <v/>
      </c>
      <c r="I630" t="str">
        <f>IF(P630="","",'SEB Sheet'!F$12)</f>
        <v/>
      </c>
      <c r="J630" t="str">
        <f t="shared" si="66"/>
        <v/>
      </c>
      <c r="K630" s="87" t="str">
        <f>IF(P630="","",'SEB Sheet'!$F$11)</f>
        <v/>
      </c>
      <c r="L630" t="str">
        <f t="shared" si="67"/>
        <v/>
      </c>
      <c r="M630" t="str">
        <f>IF(P630="","",'SEB Sheet'!$F$10)</f>
        <v/>
      </c>
      <c r="N630" t="str">
        <f t="shared" si="68"/>
        <v/>
      </c>
      <c r="P630" t="str">
        <f>'PSS Sheet'!AL634</f>
        <v/>
      </c>
      <c r="Q630" t="str">
        <f>IF(P630="","",(VLOOKUP(P630,NSX!$B$4:$E$63,2,FALSE)))</f>
        <v/>
      </c>
      <c r="R630" t="str">
        <f>IF(P630="","",(VLOOKUP(P630,NSX!$B$4:$E$63,3,FALSE)))</f>
        <v/>
      </c>
      <c r="S630" t="str">
        <f>IF(P630="","",(VLOOKUP(P630,NSX!$B$4:$E$63,4,FALSE)))</f>
        <v/>
      </c>
      <c r="T630" t="str">
        <f t="shared" si="69"/>
        <v/>
      </c>
    </row>
    <row r="631" spans="1:20" x14ac:dyDescent="0.25">
      <c r="A631" t="str">
        <f t="shared" si="63"/>
        <v/>
      </c>
      <c r="B631" t="str">
        <f t="shared" si="64"/>
        <v/>
      </c>
      <c r="C631" t="str">
        <f>IF(P631="","",'PSS Sheet'!AK635)</f>
        <v/>
      </c>
      <c r="D631" t="str">
        <f>IF(P631="","",'PSS Sheet'!AI635)</f>
        <v/>
      </c>
      <c r="E631" t="str">
        <f>IF(P631="","",'PSS Sheet'!AJ635)</f>
        <v/>
      </c>
      <c r="H631" t="str">
        <f t="shared" si="65"/>
        <v/>
      </c>
      <c r="I631" t="str">
        <f>IF(P631="","",'SEB Sheet'!F$12)</f>
        <v/>
      </c>
      <c r="J631" t="str">
        <f t="shared" si="66"/>
        <v/>
      </c>
      <c r="K631" s="87" t="str">
        <f>IF(P631="","",'SEB Sheet'!$F$11)</f>
        <v/>
      </c>
      <c r="L631" t="str">
        <f t="shared" si="67"/>
        <v/>
      </c>
      <c r="M631" t="str">
        <f>IF(P631="","",'SEB Sheet'!$F$10)</f>
        <v/>
      </c>
      <c r="N631" t="str">
        <f t="shared" si="68"/>
        <v/>
      </c>
      <c r="P631" t="str">
        <f>'PSS Sheet'!AL635</f>
        <v/>
      </c>
      <c r="Q631" t="str">
        <f>IF(P631="","",(VLOOKUP(P631,NSX!$B$4:$E$63,2,FALSE)))</f>
        <v/>
      </c>
      <c r="R631" t="str">
        <f>IF(P631="","",(VLOOKUP(P631,NSX!$B$4:$E$63,3,FALSE)))</f>
        <v/>
      </c>
      <c r="S631" t="str">
        <f>IF(P631="","",(VLOOKUP(P631,NSX!$B$4:$E$63,4,FALSE)))</f>
        <v/>
      </c>
      <c r="T631" t="str">
        <f t="shared" si="69"/>
        <v/>
      </c>
    </row>
    <row r="632" spans="1:20" x14ac:dyDescent="0.25">
      <c r="A632" t="str">
        <f t="shared" si="63"/>
        <v/>
      </c>
      <c r="B632" t="str">
        <f t="shared" si="64"/>
        <v/>
      </c>
      <c r="C632" t="str">
        <f>IF(P632="","",'PSS Sheet'!AK636)</f>
        <v/>
      </c>
      <c r="D632" t="str">
        <f>IF(P632="","",'PSS Sheet'!AI636)</f>
        <v/>
      </c>
      <c r="E632" t="str">
        <f>IF(P632="","",'PSS Sheet'!AJ636)</f>
        <v/>
      </c>
      <c r="H632" t="str">
        <f t="shared" si="65"/>
        <v/>
      </c>
      <c r="I632" t="str">
        <f>IF(P632="","",'SEB Sheet'!F$12)</f>
        <v/>
      </c>
      <c r="J632" t="str">
        <f t="shared" si="66"/>
        <v/>
      </c>
      <c r="K632" s="87" t="str">
        <f>IF(P632="","",'SEB Sheet'!$F$11)</f>
        <v/>
      </c>
      <c r="L632" t="str">
        <f t="shared" si="67"/>
        <v/>
      </c>
      <c r="M632" t="str">
        <f>IF(P632="","",'SEB Sheet'!$F$10)</f>
        <v/>
      </c>
      <c r="N632" t="str">
        <f t="shared" si="68"/>
        <v/>
      </c>
      <c r="P632" t="str">
        <f>'PSS Sheet'!AL636</f>
        <v/>
      </c>
      <c r="Q632" t="str">
        <f>IF(P632="","",(VLOOKUP(P632,NSX!$B$4:$E$63,2,FALSE)))</f>
        <v/>
      </c>
      <c r="R632" t="str">
        <f>IF(P632="","",(VLOOKUP(P632,NSX!$B$4:$E$63,3,FALSE)))</f>
        <v/>
      </c>
      <c r="S632" t="str">
        <f>IF(P632="","",(VLOOKUP(P632,NSX!$B$4:$E$63,4,FALSE)))</f>
        <v/>
      </c>
      <c r="T632" t="str">
        <f t="shared" si="69"/>
        <v/>
      </c>
    </row>
    <row r="633" spans="1:20" x14ac:dyDescent="0.25">
      <c r="A633" t="str">
        <f t="shared" si="63"/>
        <v/>
      </c>
      <c r="B633" t="str">
        <f t="shared" si="64"/>
        <v/>
      </c>
      <c r="C633" t="str">
        <f>IF(P633="","",'PSS Sheet'!AK637)</f>
        <v/>
      </c>
      <c r="D633" t="str">
        <f>IF(P633="","",'PSS Sheet'!AI637)</f>
        <v/>
      </c>
      <c r="E633" t="str">
        <f>IF(P633="","",'PSS Sheet'!AJ637)</f>
        <v/>
      </c>
      <c r="H633" t="str">
        <f t="shared" si="65"/>
        <v/>
      </c>
      <c r="I633" t="str">
        <f>IF(P633="","",'SEB Sheet'!F$12)</f>
        <v/>
      </c>
      <c r="J633" t="str">
        <f t="shared" si="66"/>
        <v/>
      </c>
      <c r="K633" s="87" t="str">
        <f>IF(P633="","",'SEB Sheet'!$F$11)</f>
        <v/>
      </c>
      <c r="L633" t="str">
        <f t="shared" si="67"/>
        <v/>
      </c>
      <c r="M633" t="str">
        <f>IF(P633="","",'SEB Sheet'!$F$10)</f>
        <v/>
      </c>
      <c r="N633" t="str">
        <f t="shared" si="68"/>
        <v/>
      </c>
      <c r="P633" t="str">
        <f>'PSS Sheet'!AL637</f>
        <v/>
      </c>
      <c r="Q633" t="str">
        <f>IF(P633="","",(VLOOKUP(P633,NSX!$B$4:$E$63,2,FALSE)))</f>
        <v/>
      </c>
      <c r="R633" t="str">
        <f>IF(P633="","",(VLOOKUP(P633,NSX!$B$4:$E$63,3,FALSE)))</f>
        <v/>
      </c>
      <c r="S633" t="str">
        <f>IF(P633="","",(VLOOKUP(P633,NSX!$B$4:$E$63,4,FALSE)))</f>
        <v/>
      </c>
      <c r="T633" t="str">
        <f t="shared" si="69"/>
        <v/>
      </c>
    </row>
    <row r="634" spans="1:20" x14ac:dyDescent="0.25">
      <c r="A634" t="str">
        <f t="shared" si="63"/>
        <v/>
      </c>
      <c r="B634" t="str">
        <f t="shared" si="64"/>
        <v/>
      </c>
      <c r="C634" t="str">
        <f>IF(P634="","",'PSS Sheet'!AK638)</f>
        <v/>
      </c>
      <c r="D634" t="str">
        <f>IF(P634="","",'PSS Sheet'!AI638)</f>
        <v/>
      </c>
      <c r="E634" t="str">
        <f>IF(P634="","",'PSS Sheet'!AJ638)</f>
        <v/>
      </c>
      <c r="H634" t="str">
        <f t="shared" si="65"/>
        <v/>
      </c>
      <c r="I634" t="str">
        <f>IF(P634="","",'SEB Sheet'!F$12)</f>
        <v/>
      </c>
      <c r="J634" t="str">
        <f t="shared" si="66"/>
        <v/>
      </c>
      <c r="K634" s="87" t="str">
        <f>IF(P634="","",'SEB Sheet'!$F$11)</f>
        <v/>
      </c>
      <c r="L634" t="str">
        <f t="shared" si="67"/>
        <v/>
      </c>
      <c r="M634" t="str">
        <f>IF(P634="","",'SEB Sheet'!$F$10)</f>
        <v/>
      </c>
      <c r="N634" t="str">
        <f t="shared" si="68"/>
        <v/>
      </c>
      <c r="P634" t="str">
        <f>'PSS Sheet'!AL638</f>
        <v/>
      </c>
      <c r="Q634" t="str">
        <f>IF(P634="","",(VLOOKUP(P634,NSX!$B$4:$E$63,2,FALSE)))</f>
        <v/>
      </c>
      <c r="R634" t="str">
        <f>IF(P634="","",(VLOOKUP(P634,NSX!$B$4:$E$63,3,FALSE)))</f>
        <v/>
      </c>
      <c r="S634" t="str">
        <f>IF(P634="","",(VLOOKUP(P634,NSX!$B$4:$E$63,4,FALSE)))</f>
        <v/>
      </c>
      <c r="T634" t="str">
        <f t="shared" si="69"/>
        <v/>
      </c>
    </row>
    <row r="635" spans="1:20" x14ac:dyDescent="0.25">
      <c r="A635" t="str">
        <f t="shared" si="63"/>
        <v/>
      </c>
      <c r="B635" t="str">
        <f t="shared" si="64"/>
        <v/>
      </c>
      <c r="C635" t="str">
        <f>IF(P635="","",'PSS Sheet'!AK639)</f>
        <v/>
      </c>
      <c r="D635" t="str">
        <f>IF(P635="","",'PSS Sheet'!AI639)</f>
        <v/>
      </c>
      <c r="E635" t="str">
        <f>IF(P635="","",'PSS Sheet'!AJ639)</f>
        <v/>
      </c>
      <c r="H635" t="str">
        <f t="shared" si="65"/>
        <v/>
      </c>
      <c r="I635" t="str">
        <f>IF(P635="","",'SEB Sheet'!F$12)</f>
        <v/>
      </c>
      <c r="J635" t="str">
        <f t="shared" si="66"/>
        <v/>
      </c>
      <c r="K635" s="87" t="str">
        <f>IF(P635="","",'SEB Sheet'!$F$11)</f>
        <v/>
      </c>
      <c r="L635" t="str">
        <f t="shared" si="67"/>
        <v/>
      </c>
      <c r="M635" t="str">
        <f>IF(P635="","",'SEB Sheet'!$F$10)</f>
        <v/>
      </c>
      <c r="N635" t="str">
        <f t="shared" si="68"/>
        <v/>
      </c>
      <c r="P635" t="str">
        <f>'PSS Sheet'!AL639</f>
        <v/>
      </c>
      <c r="Q635" t="str">
        <f>IF(P635="","",(VLOOKUP(P635,NSX!$B$4:$E$63,2,FALSE)))</f>
        <v/>
      </c>
      <c r="R635" t="str">
        <f>IF(P635="","",(VLOOKUP(P635,NSX!$B$4:$E$63,3,FALSE)))</f>
        <v/>
      </c>
      <c r="S635" t="str">
        <f>IF(P635="","",(VLOOKUP(P635,NSX!$B$4:$E$63,4,FALSE)))</f>
        <v/>
      </c>
      <c r="T635" t="str">
        <f t="shared" si="69"/>
        <v/>
      </c>
    </row>
    <row r="636" spans="1:20" x14ac:dyDescent="0.25">
      <c r="A636" t="str">
        <f t="shared" si="63"/>
        <v/>
      </c>
      <c r="B636" t="str">
        <f t="shared" si="64"/>
        <v/>
      </c>
      <c r="C636" t="str">
        <f>IF(P636="","",'PSS Sheet'!AK640)</f>
        <v/>
      </c>
      <c r="D636" t="str">
        <f>IF(P636="","",'PSS Sheet'!AI640)</f>
        <v/>
      </c>
      <c r="E636" t="str">
        <f>IF(P636="","",'PSS Sheet'!AJ640)</f>
        <v/>
      </c>
      <c r="H636" t="str">
        <f t="shared" si="65"/>
        <v/>
      </c>
      <c r="I636" t="str">
        <f>IF(P636="","",'SEB Sheet'!F$12)</f>
        <v/>
      </c>
      <c r="J636" t="str">
        <f t="shared" si="66"/>
        <v/>
      </c>
      <c r="K636" s="87" t="str">
        <f>IF(P636="","",'SEB Sheet'!$F$11)</f>
        <v/>
      </c>
      <c r="L636" t="str">
        <f t="shared" si="67"/>
        <v/>
      </c>
      <c r="M636" t="str">
        <f>IF(P636="","",'SEB Sheet'!$F$10)</f>
        <v/>
      </c>
      <c r="N636" t="str">
        <f t="shared" si="68"/>
        <v/>
      </c>
      <c r="P636" t="str">
        <f>'PSS Sheet'!AL640</f>
        <v/>
      </c>
      <c r="Q636" t="str">
        <f>IF(P636="","",(VLOOKUP(P636,NSX!$B$4:$E$63,2,FALSE)))</f>
        <v/>
      </c>
      <c r="R636" t="str">
        <f>IF(P636="","",(VLOOKUP(P636,NSX!$B$4:$E$63,3,FALSE)))</f>
        <v/>
      </c>
      <c r="S636" t="str">
        <f>IF(P636="","",(VLOOKUP(P636,NSX!$B$4:$E$63,4,FALSE)))</f>
        <v/>
      </c>
      <c r="T636" t="str">
        <f t="shared" si="69"/>
        <v/>
      </c>
    </row>
    <row r="637" spans="1:20" x14ac:dyDescent="0.25">
      <c r="A637" t="str">
        <f t="shared" si="63"/>
        <v/>
      </c>
      <c r="B637" t="str">
        <f t="shared" si="64"/>
        <v/>
      </c>
      <c r="C637" t="str">
        <f>IF(P637="","",'PSS Sheet'!AK641)</f>
        <v/>
      </c>
      <c r="D637" t="str">
        <f>IF(P637="","",'PSS Sheet'!AI641)</f>
        <v/>
      </c>
      <c r="E637" t="str">
        <f>IF(P637="","",'PSS Sheet'!AJ641)</f>
        <v/>
      </c>
      <c r="H637" t="str">
        <f t="shared" si="65"/>
        <v/>
      </c>
      <c r="I637" t="str">
        <f>IF(P637="","",'SEB Sheet'!F$12)</f>
        <v/>
      </c>
      <c r="J637" t="str">
        <f t="shared" si="66"/>
        <v/>
      </c>
      <c r="K637" s="87" t="str">
        <f>IF(P637="","",'SEB Sheet'!$F$11)</f>
        <v/>
      </c>
      <c r="L637" t="str">
        <f t="shared" si="67"/>
        <v/>
      </c>
      <c r="M637" t="str">
        <f>IF(P637="","",'SEB Sheet'!$F$10)</f>
        <v/>
      </c>
      <c r="N637" t="str">
        <f t="shared" si="68"/>
        <v/>
      </c>
      <c r="P637" t="str">
        <f>'PSS Sheet'!AL641</f>
        <v/>
      </c>
      <c r="Q637" t="str">
        <f>IF(P637="","",(VLOOKUP(P637,NSX!$B$4:$E$63,2,FALSE)))</f>
        <v/>
      </c>
      <c r="R637" t="str">
        <f>IF(P637="","",(VLOOKUP(P637,NSX!$B$4:$E$63,3,FALSE)))</f>
        <v/>
      </c>
      <c r="S637" t="str">
        <f>IF(P637="","",(VLOOKUP(P637,NSX!$B$4:$E$63,4,FALSE)))</f>
        <v/>
      </c>
      <c r="T637" t="str">
        <f t="shared" si="69"/>
        <v/>
      </c>
    </row>
    <row r="638" spans="1:20" x14ac:dyDescent="0.25">
      <c r="A638" t="str">
        <f t="shared" si="63"/>
        <v/>
      </c>
      <c r="B638" t="str">
        <f t="shared" si="64"/>
        <v/>
      </c>
      <c r="C638" t="str">
        <f>IF(P638="","",'PSS Sheet'!AK642)</f>
        <v/>
      </c>
      <c r="D638" t="str">
        <f>IF(P638="","",'PSS Sheet'!AI642)</f>
        <v/>
      </c>
      <c r="E638" t="str">
        <f>IF(P638="","",'PSS Sheet'!AJ642)</f>
        <v/>
      </c>
      <c r="H638" t="str">
        <f t="shared" si="65"/>
        <v/>
      </c>
      <c r="I638" t="str">
        <f>IF(P638="","",'SEB Sheet'!F$12)</f>
        <v/>
      </c>
      <c r="J638" t="str">
        <f t="shared" si="66"/>
        <v/>
      </c>
      <c r="K638" s="87" t="str">
        <f>IF(P638="","",'SEB Sheet'!$F$11)</f>
        <v/>
      </c>
      <c r="L638" t="str">
        <f t="shared" si="67"/>
        <v/>
      </c>
      <c r="M638" t="str">
        <f>IF(P638="","",'SEB Sheet'!$F$10)</f>
        <v/>
      </c>
      <c r="N638" t="str">
        <f t="shared" si="68"/>
        <v/>
      </c>
      <c r="P638" t="str">
        <f>'PSS Sheet'!AL642</f>
        <v/>
      </c>
      <c r="Q638" t="str">
        <f>IF(P638="","",(VLOOKUP(P638,NSX!$B$4:$E$63,2,FALSE)))</f>
        <v/>
      </c>
      <c r="R638" t="str">
        <f>IF(P638="","",(VLOOKUP(P638,NSX!$B$4:$E$63,3,FALSE)))</f>
        <v/>
      </c>
      <c r="S638" t="str">
        <f>IF(P638="","",(VLOOKUP(P638,NSX!$B$4:$E$63,4,FALSE)))</f>
        <v/>
      </c>
      <c r="T638" t="str">
        <f t="shared" si="69"/>
        <v/>
      </c>
    </row>
    <row r="639" spans="1:20" x14ac:dyDescent="0.25">
      <c r="A639" t="str">
        <f t="shared" si="63"/>
        <v/>
      </c>
      <c r="B639" t="str">
        <f t="shared" si="64"/>
        <v/>
      </c>
      <c r="C639" t="str">
        <f>IF(P639="","",'PSS Sheet'!AK643)</f>
        <v/>
      </c>
      <c r="D639" t="str">
        <f>IF(P639="","",'PSS Sheet'!AI643)</f>
        <v/>
      </c>
      <c r="E639" t="str">
        <f>IF(P639="","",'PSS Sheet'!AJ643)</f>
        <v/>
      </c>
      <c r="H639" t="str">
        <f t="shared" si="65"/>
        <v/>
      </c>
      <c r="I639" t="str">
        <f>IF(P639="","",'SEB Sheet'!F$12)</f>
        <v/>
      </c>
      <c r="J639" t="str">
        <f t="shared" si="66"/>
        <v/>
      </c>
      <c r="K639" s="87" t="str">
        <f>IF(P639="","",'SEB Sheet'!$F$11)</f>
        <v/>
      </c>
      <c r="L639" t="str">
        <f t="shared" si="67"/>
        <v/>
      </c>
      <c r="M639" t="str">
        <f>IF(P639="","",'SEB Sheet'!$F$10)</f>
        <v/>
      </c>
      <c r="N639" t="str">
        <f t="shared" si="68"/>
        <v/>
      </c>
      <c r="P639" t="str">
        <f>'PSS Sheet'!AL643</f>
        <v/>
      </c>
      <c r="Q639" t="str">
        <f>IF(P639="","",(VLOOKUP(P639,NSX!$B$4:$E$63,2,FALSE)))</f>
        <v/>
      </c>
      <c r="R639" t="str">
        <f>IF(P639="","",(VLOOKUP(P639,NSX!$B$4:$E$63,3,FALSE)))</f>
        <v/>
      </c>
      <c r="S639" t="str">
        <f>IF(P639="","",(VLOOKUP(P639,NSX!$B$4:$E$63,4,FALSE)))</f>
        <v/>
      </c>
      <c r="T639" t="str">
        <f t="shared" si="69"/>
        <v/>
      </c>
    </row>
    <row r="640" spans="1:20" x14ac:dyDescent="0.25">
      <c r="A640" t="str">
        <f t="shared" si="63"/>
        <v/>
      </c>
      <c r="B640" t="str">
        <f t="shared" si="64"/>
        <v/>
      </c>
      <c r="C640" t="str">
        <f>IF(P640="","",'PSS Sheet'!AK644)</f>
        <v/>
      </c>
      <c r="D640" t="str">
        <f>IF(P640="","",'PSS Sheet'!AI644)</f>
        <v/>
      </c>
      <c r="E640" t="str">
        <f>IF(P640="","",'PSS Sheet'!AJ644)</f>
        <v/>
      </c>
      <c r="H640" t="str">
        <f t="shared" si="65"/>
        <v/>
      </c>
      <c r="I640" t="str">
        <f>IF(P640="","",'SEB Sheet'!F$12)</f>
        <v/>
      </c>
      <c r="J640" t="str">
        <f t="shared" si="66"/>
        <v/>
      </c>
      <c r="K640" s="87" t="str">
        <f>IF(P640="","",'SEB Sheet'!$F$11)</f>
        <v/>
      </c>
      <c r="L640" t="str">
        <f t="shared" si="67"/>
        <v/>
      </c>
      <c r="M640" t="str">
        <f>IF(P640="","",'SEB Sheet'!$F$10)</f>
        <v/>
      </c>
      <c r="N640" t="str">
        <f t="shared" si="68"/>
        <v/>
      </c>
      <c r="P640" t="str">
        <f>'PSS Sheet'!AL644</f>
        <v/>
      </c>
      <c r="Q640" t="str">
        <f>IF(P640="","",(VLOOKUP(P640,NSX!$B$4:$E$63,2,FALSE)))</f>
        <v/>
      </c>
      <c r="R640" t="str">
        <f>IF(P640="","",(VLOOKUP(P640,NSX!$B$4:$E$63,3,FALSE)))</f>
        <v/>
      </c>
      <c r="S640" t="str">
        <f>IF(P640="","",(VLOOKUP(P640,NSX!$B$4:$E$63,4,FALSE)))</f>
        <v/>
      </c>
      <c r="T640" t="str">
        <f t="shared" si="69"/>
        <v/>
      </c>
    </row>
    <row r="641" spans="1:20" x14ac:dyDescent="0.25">
      <c r="A641" t="str">
        <f t="shared" si="63"/>
        <v/>
      </c>
      <c r="B641" t="str">
        <f t="shared" si="64"/>
        <v/>
      </c>
      <c r="C641" t="str">
        <f>IF(P641="","",'PSS Sheet'!AK645)</f>
        <v/>
      </c>
      <c r="D641" t="str">
        <f>IF(P641="","",'PSS Sheet'!AI645)</f>
        <v/>
      </c>
      <c r="E641" t="str">
        <f>IF(P641="","",'PSS Sheet'!AJ645)</f>
        <v/>
      </c>
      <c r="H641" t="str">
        <f t="shared" si="65"/>
        <v/>
      </c>
      <c r="I641" t="str">
        <f>IF(P641="","",'SEB Sheet'!F$12)</f>
        <v/>
      </c>
      <c r="J641" t="str">
        <f t="shared" si="66"/>
        <v/>
      </c>
      <c r="K641" s="87" t="str">
        <f>IF(P641="","",'SEB Sheet'!$F$11)</f>
        <v/>
      </c>
      <c r="L641" t="str">
        <f t="shared" si="67"/>
        <v/>
      </c>
      <c r="M641" t="str">
        <f>IF(P641="","",'SEB Sheet'!$F$10)</f>
        <v/>
      </c>
      <c r="N641" t="str">
        <f t="shared" si="68"/>
        <v/>
      </c>
      <c r="P641" t="str">
        <f>'PSS Sheet'!AL645</f>
        <v/>
      </c>
      <c r="Q641" t="str">
        <f>IF(P641="","",(VLOOKUP(P641,NSX!$B$4:$E$63,2,FALSE)))</f>
        <v/>
      </c>
      <c r="R641" t="str">
        <f>IF(P641="","",(VLOOKUP(P641,NSX!$B$4:$E$63,3,FALSE)))</f>
        <v/>
      </c>
      <c r="S641" t="str">
        <f>IF(P641="","",(VLOOKUP(P641,NSX!$B$4:$E$63,4,FALSE)))</f>
        <v/>
      </c>
      <c r="T641" t="str">
        <f t="shared" si="69"/>
        <v/>
      </c>
    </row>
    <row r="642" spans="1:20" x14ac:dyDescent="0.25">
      <c r="A642" t="str">
        <f t="shared" si="63"/>
        <v/>
      </c>
      <c r="B642" t="str">
        <f t="shared" si="64"/>
        <v/>
      </c>
      <c r="C642" t="str">
        <f>IF(P642="","",'PSS Sheet'!AK646)</f>
        <v/>
      </c>
      <c r="D642" t="str">
        <f>IF(P642="","",'PSS Sheet'!AI646)</f>
        <v/>
      </c>
      <c r="E642" t="str">
        <f>IF(P642="","",'PSS Sheet'!AJ646)</f>
        <v/>
      </c>
      <c r="H642" t="str">
        <f t="shared" si="65"/>
        <v/>
      </c>
      <c r="I642" t="str">
        <f>IF(P642="","",'SEB Sheet'!F$12)</f>
        <v/>
      </c>
      <c r="J642" t="str">
        <f t="shared" si="66"/>
        <v/>
      </c>
      <c r="K642" s="87" t="str">
        <f>IF(P642="","",'SEB Sheet'!$F$11)</f>
        <v/>
      </c>
      <c r="L642" t="str">
        <f t="shared" si="67"/>
        <v/>
      </c>
      <c r="M642" t="str">
        <f>IF(P642="","",'SEB Sheet'!$F$10)</f>
        <v/>
      </c>
      <c r="N642" t="str">
        <f t="shared" si="68"/>
        <v/>
      </c>
      <c r="P642" t="str">
        <f>'PSS Sheet'!AL646</f>
        <v/>
      </c>
      <c r="Q642" t="str">
        <f>IF(P642="","",(VLOOKUP(P642,NSX!$B$4:$E$63,2,FALSE)))</f>
        <v/>
      </c>
      <c r="R642" t="str">
        <f>IF(P642="","",(VLOOKUP(P642,NSX!$B$4:$E$63,3,FALSE)))</f>
        <v/>
      </c>
      <c r="S642" t="str">
        <f>IF(P642="","",(VLOOKUP(P642,NSX!$B$4:$E$63,4,FALSE)))</f>
        <v/>
      </c>
      <c r="T642" t="str">
        <f t="shared" si="69"/>
        <v/>
      </c>
    </row>
    <row r="643" spans="1:20" x14ac:dyDescent="0.25">
      <c r="A643" t="str">
        <f t="shared" si="63"/>
        <v/>
      </c>
      <c r="B643" t="str">
        <f t="shared" si="64"/>
        <v/>
      </c>
      <c r="C643" t="str">
        <f>IF(P643="","",'PSS Sheet'!AK647)</f>
        <v/>
      </c>
      <c r="D643" t="str">
        <f>IF(P643="","",'PSS Sheet'!AI647)</f>
        <v/>
      </c>
      <c r="E643" t="str">
        <f>IF(P643="","",'PSS Sheet'!AJ647)</f>
        <v/>
      </c>
      <c r="H643" t="str">
        <f t="shared" si="65"/>
        <v/>
      </c>
      <c r="I643" t="str">
        <f>IF(P643="","",'SEB Sheet'!F$12)</f>
        <v/>
      </c>
      <c r="J643" t="str">
        <f t="shared" si="66"/>
        <v/>
      </c>
      <c r="K643" s="87" t="str">
        <f>IF(P643="","",'SEB Sheet'!$F$11)</f>
        <v/>
      </c>
      <c r="L643" t="str">
        <f t="shared" si="67"/>
        <v/>
      </c>
      <c r="M643" t="str">
        <f>IF(P643="","",'SEB Sheet'!$F$10)</f>
        <v/>
      </c>
      <c r="N643" t="str">
        <f t="shared" si="68"/>
        <v/>
      </c>
      <c r="P643" t="str">
        <f>'PSS Sheet'!AL647</f>
        <v/>
      </c>
      <c r="Q643" t="str">
        <f>IF(P643="","",(VLOOKUP(P643,NSX!$B$4:$E$63,2,FALSE)))</f>
        <v/>
      </c>
      <c r="R643" t="str">
        <f>IF(P643="","",(VLOOKUP(P643,NSX!$B$4:$E$63,3,FALSE)))</f>
        <v/>
      </c>
      <c r="S643" t="str">
        <f>IF(P643="","",(VLOOKUP(P643,NSX!$B$4:$E$63,4,FALSE)))</f>
        <v/>
      </c>
      <c r="T643" t="str">
        <f t="shared" si="69"/>
        <v/>
      </c>
    </row>
    <row r="644" spans="1:20" x14ac:dyDescent="0.25">
      <c r="A644" t="str">
        <f t="shared" ref="A644:A707" si="70">IF(P644="","","approved")</f>
        <v/>
      </c>
      <c r="B644" t="str">
        <f t="shared" ref="B644:B707" si="71">IF(P644="","","823")</f>
        <v/>
      </c>
      <c r="C644" t="str">
        <f>IF(P644="","",'PSS Sheet'!AK648)</f>
        <v/>
      </c>
      <c r="D644" t="str">
        <f>IF(P644="","",'PSS Sheet'!AI648)</f>
        <v/>
      </c>
      <c r="E644" t="str">
        <f>IF(P644="","",'PSS Sheet'!AJ648)</f>
        <v/>
      </c>
      <c r="H644" t="str">
        <f t="shared" ref="H644:H707" si="72">IF(P644="","","GPS")</f>
        <v/>
      </c>
      <c r="I644" t="str">
        <f>IF(P644="","",'SEB Sheet'!F$12)</f>
        <v/>
      </c>
      <c r="J644" t="str">
        <f t="shared" ref="J644:J707" si="73">IF(P644="","","5-50m")</f>
        <v/>
      </c>
      <c r="K644" s="87" t="str">
        <f>IF(P644="","",'SEB Sheet'!$F$11)</f>
        <v/>
      </c>
      <c r="L644" t="str">
        <f t="shared" ref="L644:L707" si="74">IF(P644="","","D")</f>
        <v/>
      </c>
      <c r="M644" t="str">
        <f>IF(P644="","",'SEB Sheet'!$F$10)</f>
        <v/>
      </c>
      <c r="N644" t="str">
        <f t="shared" ref="N644:N707" si="75">IF(P644="","","P")</f>
        <v/>
      </c>
      <c r="P644" t="str">
        <f>'PSS Sheet'!AL648</f>
        <v/>
      </c>
      <c r="Q644" t="str">
        <f>IF(P644="","",(VLOOKUP(P644,NSX!$B$4:$E$63,2,FALSE)))</f>
        <v/>
      </c>
      <c r="R644" t="str">
        <f>IF(P644="","",(VLOOKUP(P644,NSX!$B$4:$E$63,3,FALSE)))</f>
        <v/>
      </c>
      <c r="S644" t="str">
        <f>IF(P644="","",(VLOOKUP(P644,NSX!$B$4:$E$63,4,FALSE)))</f>
        <v/>
      </c>
      <c r="T644" t="str">
        <f t="shared" ref="T644:T707" si="76">IF(P644="","","1")</f>
        <v/>
      </c>
    </row>
    <row r="645" spans="1:20" x14ac:dyDescent="0.25">
      <c r="A645" t="str">
        <f t="shared" si="70"/>
        <v/>
      </c>
      <c r="B645" t="str">
        <f t="shared" si="71"/>
        <v/>
      </c>
      <c r="C645" t="str">
        <f>IF(P645="","",'PSS Sheet'!AK649)</f>
        <v/>
      </c>
      <c r="D645" t="str">
        <f>IF(P645="","",'PSS Sheet'!AI649)</f>
        <v/>
      </c>
      <c r="E645" t="str">
        <f>IF(P645="","",'PSS Sheet'!AJ649)</f>
        <v/>
      </c>
      <c r="H645" t="str">
        <f t="shared" si="72"/>
        <v/>
      </c>
      <c r="I645" t="str">
        <f>IF(P645="","",'SEB Sheet'!F$12)</f>
        <v/>
      </c>
      <c r="J645" t="str">
        <f t="shared" si="73"/>
        <v/>
      </c>
      <c r="K645" s="87" t="str">
        <f>IF(P645="","",'SEB Sheet'!$F$11)</f>
        <v/>
      </c>
      <c r="L645" t="str">
        <f t="shared" si="74"/>
        <v/>
      </c>
      <c r="M645" t="str">
        <f>IF(P645="","",'SEB Sheet'!$F$10)</f>
        <v/>
      </c>
      <c r="N645" t="str">
        <f t="shared" si="75"/>
        <v/>
      </c>
      <c r="P645" t="str">
        <f>'PSS Sheet'!AL649</f>
        <v/>
      </c>
      <c r="Q645" t="str">
        <f>IF(P645="","",(VLOOKUP(P645,NSX!$B$4:$E$63,2,FALSE)))</f>
        <v/>
      </c>
      <c r="R645" t="str">
        <f>IF(P645="","",(VLOOKUP(P645,NSX!$B$4:$E$63,3,FALSE)))</f>
        <v/>
      </c>
      <c r="S645" t="str">
        <f>IF(P645="","",(VLOOKUP(P645,NSX!$B$4:$E$63,4,FALSE)))</f>
        <v/>
      </c>
      <c r="T645" t="str">
        <f t="shared" si="76"/>
        <v/>
      </c>
    </row>
    <row r="646" spans="1:20" x14ac:dyDescent="0.25">
      <c r="A646" t="str">
        <f t="shared" si="70"/>
        <v/>
      </c>
      <c r="B646" t="str">
        <f t="shared" si="71"/>
        <v/>
      </c>
      <c r="C646" t="str">
        <f>IF(P646="","",'PSS Sheet'!AK650)</f>
        <v/>
      </c>
      <c r="D646" t="str">
        <f>IF(P646="","",'PSS Sheet'!AI650)</f>
        <v/>
      </c>
      <c r="E646" t="str">
        <f>IF(P646="","",'PSS Sheet'!AJ650)</f>
        <v/>
      </c>
      <c r="H646" t="str">
        <f t="shared" si="72"/>
        <v/>
      </c>
      <c r="I646" t="str">
        <f>IF(P646="","",'SEB Sheet'!F$12)</f>
        <v/>
      </c>
      <c r="J646" t="str">
        <f t="shared" si="73"/>
        <v/>
      </c>
      <c r="K646" s="87" t="str">
        <f>IF(P646="","",'SEB Sheet'!$F$11)</f>
        <v/>
      </c>
      <c r="L646" t="str">
        <f t="shared" si="74"/>
        <v/>
      </c>
      <c r="M646" t="str">
        <f>IF(P646="","",'SEB Sheet'!$F$10)</f>
        <v/>
      </c>
      <c r="N646" t="str">
        <f t="shared" si="75"/>
        <v/>
      </c>
      <c r="P646" t="str">
        <f>'PSS Sheet'!AL650</f>
        <v/>
      </c>
      <c r="Q646" t="str">
        <f>IF(P646="","",(VLOOKUP(P646,NSX!$B$4:$E$63,2,FALSE)))</f>
        <v/>
      </c>
      <c r="R646" t="str">
        <f>IF(P646="","",(VLOOKUP(P646,NSX!$B$4:$E$63,3,FALSE)))</f>
        <v/>
      </c>
      <c r="S646" t="str">
        <f>IF(P646="","",(VLOOKUP(P646,NSX!$B$4:$E$63,4,FALSE)))</f>
        <v/>
      </c>
      <c r="T646" t="str">
        <f t="shared" si="76"/>
        <v/>
      </c>
    </row>
    <row r="647" spans="1:20" x14ac:dyDescent="0.25">
      <c r="A647" t="str">
        <f t="shared" si="70"/>
        <v/>
      </c>
      <c r="B647" t="str">
        <f t="shared" si="71"/>
        <v/>
      </c>
      <c r="C647" t="str">
        <f>IF(P647="","",'PSS Sheet'!AK651)</f>
        <v/>
      </c>
      <c r="D647" t="str">
        <f>IF(P647="","",'PSS Sheet'!AI651)</f>
        <v/>
      </c>
      <c r="E647" t="str">
        <f>IF(P647="","",'PSS Sheet'!AJ651)</f>
        <v/>
      </c>
      <c r="H647" t="str">
        <f t="shared" si="72"/>
        <v/>
      </c>
      <c r="I647" t="str">
        <f>IF(P647="","",'SEB Sheet'!F$12)</f>
        <v/>
      </c>
      <c r="J647" t="str">
        <f t="shared" si="73"/>
        <v/>
      </c>
      <c r="K647" s="87" t="str">
        <f>IF(P647="","",'SEB Sheet'!$F$11)</f>
        <v/>
      </c>
      <c r="L647" t="str">
        <f t="shared" si="74"/>
        <v/>
      </c>
      <c r="M647" t="str">
        <f>IF(P647="","",'SEB Sheet'!$F$10)</f>
        <v/>
      </c>
      <c r="N647" t="str">
        <f t="shared" si="75"/>
        <v/>
      </c>
      <c r="P647" t="str">
        <f>'PSS Sheet'!AL651</f>
        <v/>
      </c>
      <c r="Q647" t="str">
        <f>IF(P647="","",(VLOOKUP(P647,NSX!$B$4:$E$63,2,FALSE)))</f>
        <v/>
      </c>
      <c r="R647" t="str">
        <f>IF(P647="","",(VLOOKUP(P647,NSX!$B$4:$E$63,3,FALSE)))</f>
        <v/>
      </c>
      <c r="S647" t="str">
        <f>IF(P647="","",(VLOOKUP(P647,NSX!$B$4:$E$63,4,FALSE)))</f>
        <v/>
      </c>
      <c r="T647" t="str">
        <f t="shared" si="76"/>
        <v/>
      </c>
    </row>
    <row r="648" spans="1:20" x14ac:dyDescent="0.25">
      <c r="A648" t="str">
        <f t="shared" si="70"/>
        <v/>
      </c>
      <c r="B648" t="str">
        <f t="shared" si="71"/>
        <v/>
      </c>
      <c r="C648" t="str">
        <f>IF(P648="","",'PSS Sheet'!AK652)</f>
        <v/>
      </c>
      <c r="D648" t="str">
        <f>IF(P648="","",'PSS Sheet'!AI652)</f>
        <v/>
      </c>
      <c r="E648" t="str">
        <f>IF(P648="","",'PSS Sheet'!AJ652)</f>
        <v/>
      </c>
      <c r="H648" t="str">
        <f t="shared" si="72"/>
        <v/>
      </c>
      <c r="I648" t="str">
        <f>IF(P648="","",'SEB Sheet'!F$12)</f>
        <v/>
      </c>
      <c r="J648" t="str">
        <f t="shared" si="73"/>
        <v/>
      </c>
      <c r="K648" s="87" t="str">
        <f>IF(P648="","",'SEB Sheet'!$F$11)</f>
        <v/>
      </c>
      <c r="L648" t="str">
        <f t="shared" si="74"/>
        <v/>
      </c>
      <c r="M648" t="str">
        <f>IF(P648="","",'SEB Sheet'!$F$10)</f>
        <v/>
      </c>
      <c r="N648" t="str">
        <f t="shared" si="75"/>
        <v/>
      </c>
      <c r="P648" t="str">
        <f>'PSS Sheet'!AL652</f>
        <v/>
      </c>
      <c r="Q648" t="str">
        <f>IF(P648="","",(VLOOKUP(P648,NSX!$B$4:$E$63,2,FALSE)))</f>
        <v/>
      </c>
      <c r="R648" t="str">
        <f>IF(P648="","",(VLOOKUP(P648,NSX!$B$4:$E$63,3,FALSE)))</f>
        <v/>
      </c>
      <c r="S648" t="str">
        <f>IF(P648="","",(VLOOKUP(P648,NSX!$B$4:$E$63,4,FALSE)))</f>
        <v/>
      </c>
      <c r="T648" t="str">
        <f t="shared" si="76"/>
        <v/>
      </c>
    </row>
    <row r="649" spans="1:20" x14ac:dyDescent="0.25">
      <c r="A649" t="str">
        <f t="shared" si="70"/>
        <v/>
      </c>
      <c r="B649" t="str">
        <f t="shared" si="71"/>
        <v/>
      </c>
      <c r="C649" t="str">
        <f>IF(P649="","",'PSS Sheet'!AK653)</f>
        <v/>
      </c>
      <c r="D649" t="str">
        <f>IF(P649="","",'PSS Sheet'!AI653)</f>
        <v/>
      </c>
      <c r="E649" t="str">
        <f>IF(P649="","",'PSS Sheet'!AJ653)</f>
        <v/>
      </c>
      <c r="H649" t="str">
        <f t="shared" si="72"/>
        <v/>
      </c>
      <c r="I649" t="str">
        <f>IF(P649="","",'SEB Sheet'!F$12)</f>
        <v/>
      </c>
      <c r="J649" t="str">
        <f t="shared" si="73"/>
        <v/>
      </c>
      <c r="K649" s="87" t="str">
        <f>IF(P649="","",'SEB Sheet'!$F$11)</f>
        <v/>
      </c>
      <c r="L649" t="str">
        <f t="shared" si="74"/>
        <v/>
      </c>
      <c r="M649" t="str">
        <f>IF(P649="","",'SEB Sheet'!$F$10)</f>
        <v/>
      </c>
      <c r="N649" t="str">
        <f t="shared" si="75"/>
        <v/>
      </c>
      <c r="P649" t="str">
        <f>'PSS Sheet'!AL653</f>
        <v/>
      </c>
      <c r="Q649" t="str">
        <f>IF(P649="","",(VLOOKUP(P649,NSX!$B$4:$E$63,2,FALSE)))</f>
        <v/>
      </c>
      <c r="R649" t="str">
        <f>IF(P649="","",(VLOOKUP(P649,NSX!$B$4:$E$63,3,FALSE)))</f>
        <v/>
      </c>
      <c r="S649" t="str">
        <f>IF(P649="","",(VLOOKUP(P649,NSX!$B$4:$E$63,4,FALSE)))</f>
        <v/>
      </c>
      <c r="T649" t="str">
        <f t="shared" si="76"/>
        <v/>
      </c>
    </row>
    <row r="650" spans="1:20" x14ac:dyDescent="0.25">
      <c r="A650" t="str">
        <f t="shared" si="70"/>
        <v/>
      </c>
      <c r="B650" t="str">
        <f t="shared" si="71"/>
        <v/>
      </c>
      <c r="C650" t="str">
        <f>IF(P650="","",'PSS Sheet'!AK654)</f>
        <v/>
      </c>
      <c r="D650" t="str">
        <f>IF(P650="","",'PSS Sheet'!AI654)</f>
        <v/>
      </c>
      <c r="E650" t="str">
        <f>IF(P650="","",'PSS Sheet'!AJ654)</f>
        <v/>
      </c>
      <c r="H650" t="str">
        <f t="shared" si="72"/>
        <v/>
      </c>
      <c r="I650" t="str">
        <f>IF(P650="","",'SEB Sheet'!F$12)</f>
        <v/>
      </c>
      <c r="J650" t="str">
        <f t="shared" si="73"/>
        <v/>
      </c>
      <c r="K650" s="87" t="str">
        <f>IF(P650="","",'SEB Sheet'!$F$11)</f>
        <v/>
      </c>
      <c r="L650" t="str">
        <f t="shared" si="74"/>
        <v/>
      </c>
      <c r="M650" t="str">
        <f>IF(P650="","",'SEB Sheet'!$F$10)</f>
        <v/>
      </c>
      <c r="N650" t="str">
        <f t="shared" si="75"/>
        <v/>
      </c>
      <c r="P650" t="str">
        <f>'PSS Sheet'!AL654</f>
        <v/>
      </c>
      <c r="Q650" t="str">
        <f>IF(P650="","",(VLOOKUP(P650,NSX!$B$4:$E$63,2,FALSE)))</f>
        <v/>
      </c>
      <c r="R650" t="str">
        <f>IF(P650="","",(VLOOKUP(P650,NSX!$B$4:$E$63,3,FALSE)))</f>
        <v/>
      </c>
      <c r="S650" t="str">
        <f>IF(P650="","",(VLOOKUP(P650,NSX!$B$4:$E$63,4,FALSE)))</f>
        <v/>
      </c>
      <c r="T650" t="str">
        <f t="shared" si="76"/>
        <v/>
      </c>
    </row>
    <row r="651" spans="1:20" x14ac:dyDescent="0.25">
      <c r="A651" t="str">
        <f t="shared" si="70"/>
        <v/>
      </c>
      <c r="B651" t="str">
        <f t="shared" si="71"/>
        <v/>
      </c>
      <c r="C651" t="str">
        <f>IF(P651="","",'PSS Sheet'!AK655)</f>
        <v/>
      </c>
      <c r="D651" t="str">
        <f>IF(P651="","",'PSS Sheet'!AI655)</f>
        <v/>
      </c>
      <c r="E651" t="str">
        <f>IF(P651="","",'PSS Sheet'!AJ655)</f>
        <v/>
      </c>
      <c r="H651" t="str">
        <f t="shared" si="72"/>
        <v/>
      </c>
      <c r="I651" t="str">
        <f>IF(P651="","",'SEB Sheet'!F$12)</f>
        <v/>
      </c>
      <c r="J651" t="str">
        <f t="shared" si="73"/>
        <v/>
      </c>
      <c r="K651" s="87" t="str">
        <f>IF(P651="","",'SEB Sheet'!$F$11)</f>
        <v/>
      </c>
      <c r="L651" t="str">
        <f t="shared" si="74"/>
        <v/>
      </c>
      <c r="M651" t="str">
        <f>IF(P651="","",'SEB Sheet'!$F$10)</f>
        <v/>
      </c>
      <c r="N651" t="str">
        <f t="shared" si="75"/>
        <v/>
      </c>
      <c r="P651" t="str">
        <f>'PSS Sheet'!AL655</f>
        <v/>
      </c>
      <c r="Q651" t="str">
        <f>IF(P651="","",(VLOOKUP(P651,NSX!$B$4:$E$63,2,FALSE)))</f>
        <v/>
      </c>
      <c r="R651" t="str">
        <f>IF(P651="","",(VLOOKUP(P651,NSX!$B$4:$E$63,3,FALSE)))</f>
        <v/>
      </c>
      <c r="S651" t="str">
        <f>IF(P651="","",(VLOOKUP(P651,NSX!$B$4:$E$63,4,FALSE)))</f>
        <v/>
      </c>
      <c r="T651" t="str">
        <f t="shared" si="76"/>
        <v/>
      </c>
    </row>
    <row r="652" spans="1:20" x14ac:dyDescent="0.25">
      <c r="A652" t="str">
        <f t="shared" si="70"/>
        <v/>
      </c>
      <c r="B652" t="str">
        <f t="shared" si="71"/>
        <v/>
      </c>
      <c r="C652" t="str">
        <f>IF(P652="","",'PSS Sheet'!AK656)</f>
        <v/>
      </c>
      <c r="D652" t="str">
        <f>IF(P652="","",'PSS Sheet'!AI656)</f>
        <v/>
      </c>
      <c r="E652" t="str">
        <f>IF(P652="","",'PSS Sheet'!AJ656)</f>
        <v/>
      </c>
      <c r="H652" t="str">
        <f t="shared" si="72"/>
        <v/>
      </c>
      <c r="I652" t="str">
        <f>IF(P652="","",'SEB Sheet'!F$12)</f>
        <v/>
      </c>
      <c r="J652" t="str">
        <f t="shared" si="73"/>
        <v/>
      </c>
      <c r="K652" s="87" t="str">
        <f>IF(P652="","",'SEB Sheet'!$F$11)</f>
        <v/>
      </c>
      <c r="L652" t="str">
        <f t="shared" si="74"/>
        <v/>
      </c>
      <c r="M652" t="str">
        <f>IF(P652="","",'SEB Sheet'!$F$10)</f>
        <v/>
      </c>
      <c r="N652" t="str">
        <f t="shared" si="75"/>
        <v/>
      </c>
      <c r="P652" t="str">
        <f>'PSS Sheet'!AL656</f>
        <v/>
      </c>
      <c r="Q652" t="str">
        <f>IF(P652="","",(VLOOKUP(P652,NSX!$B$4:$E$63,2,FALSE)))</f>
        <v/>
      </c>
      <c r="R652" t="str">
        <f>IF(P652="","",(VLOOKUP(P652,NSX!$B$4:$E$63,3,FALSE)))</f>
        <v/>
      </c>
      <c r="S652" t="str">
        <f>IF(P652="","",(VLOOKUP(P652,NSX!$B$4:$E$63,4,FALSE)))</f>
        <v/>
      </c>
      <c r="T652" t="str">
        <f t="shared" si="76"/>
        <v/>
      </c>
    </row>
    <row r="653" spans="1:20" x14ac:dyDescent="0.25">
      <c r="A653" t="str">
        <f t="shared" si="70"/>
        <v/>
      </c>
      <c r="B653" t="str">
        <f t="shared" si="71"/>
        <v/>
      </c>
      <c r="C653" t="str">
        <f>IF(P653="","",'PSS Sheet'!AK657)</f>
        <v/>
      </c>
      <c r="D653" t="str">
        <f>IF(P653="","",'PSS Sheet'!AI657)</f>
        <v/>
      </c>
      <c r="E653" t="str">
        <f>IF(P653="","",'PSS Sheet'!AJ657)</f>
        <v/>
      </c>
      <c r="H653" t="str">
        <f t="shared" si="72"/>
        <v/>
      </c>
      <c r="I653" t="str">
        <f>IF(P653="","",'SEB Sheet'!F$12)</f>
        <v/>
      </c>
      <c r="J653" t="str">
        <f t="shared" si="73"/>
        <v/>
      </c>
      <c r="K653" s="87" t="str">
        <f>IF(P653="","",'SEB Sheet'!$F$11)</f>
        <v/>
      </c>
      <c r="L653" t="str">
        <f t="shared" si="74"/>
        <v/>
      </c>
      <c r="M653" t="str">
        <f>IF(P653="","",'SEB Sheet'!$F$10)</f>
        <v/>
      </c>
      <c r="N653" t="str">
        <f t="shared" si="75"/>
        <v/>
      </c>
      <c r="P653" t="str">
        <f>'PSS Sheet'!AL657</f>
        <v/>
      </c>
      <c r="Q653" t="str">
        <f>IF(P653="","",(VLOOKUP(P653,NSX!$B$4:$E$63,2,FALSE)))</f>
        <v/>
      </c>
      <c r="R653" t="str">
        <f>IF(P653="","",(VLOOKUP(P653,NSX!$B$4:$E$63,3,FALSE)))</f>
        <v/>
      </c>
      <c r="S653" t="str">
        <f>IF(P653="","",(VLOOKUP(P653,NSX!$B$4:$E$63,4,FALSE)))</f>
        <v/>
      </c>
      <c r="T653" t="str">
        <f t="shared" si="76"/>
        <v/>
      </c>
    </row>
    <row r="654" spans="1:20" x14ac:dyDescent="0.25">
      <c r="A654" t="str">
        <f t="shared" si="70"/>
        <v/>
      </c>
      <c r="B654" t="str">
        <f t="shared" si="71"/>
        <v/>
      </c>
      <c r="C654" t="str">
        <f>IF(P654="","",'PSS Sheet'!AK658)</f>
        <v/>
      </c>
      <c r="D654" t="str">
        <f>IF(P654="","",'PSS Sheet'!AI658)</f>
        <v/>
      </c>
      <c r="E654" t="str">
        <f>IF(P654="","",'PSS Sheet'!AJ658)</f>
        <v/>
      </c>
      <c r="H654" t="str">
        <f t="shared" si="72"/>
        <v/>
      </c>
      <c r="I654" t="str">
        <f>IF(P654="","",'SEB Sheet'!F$12)</f>
        <v/>
      </c>
      <c r="J654" t="str">
        <f t="shared" si="73"/>
        <v/>
      </c>
      <c r="K654" s="87" t="str">
        <f>IF(P654="","",'SEB Sheet'!$F$11)</f>
        <v/>
      </c>
      <c r="L654" t="str">
        <f t="shared" si="74"/>
        <v/>
      </c>
      <c r="M654" t="str">
        <f>IF(P654="","",'SEB Sheet'!$F$10)</f>
        <v/>
      </c>
      <c r="N654" t="str">
        <f t="shared" si="75"/>
        <v/>
      </c>
      <c r="P654" t="str">
        <f>'PSS Sheet'!AL658</f>
        <v/>
      </c>
      <c r="Q654" t="str">
        <f>IF(P654="","",(VLOOKUP(P654,NSX!$B$4:$E$63,2,FALSE)))</f>
        <v/>
      </c>
      <c r="R654" t="str">
        <f>IF(P654="","",(VLOOKUP(P654,NSX!$B$4:$E$63,3,FALSE)))</f>
        <v/>
      </c>
      <c r="S654" t="str">
        <f>IF(P654="","",(VLOOKUP(P654,NSX!$B$4:$E$63,4,FALSE)))</f>
        <v/>
      </c>
      <c r="T654" t="str">
        <f t="shared" si="76"/>
        <v/>
      </c>
    </row>
    <row r="655" spans="1:20" x14ac:dyDescent="0.25">
      <c r="A655" t="str">
        <f t="shared" si="70"/>
        <v/>
      </c>
      <c r="B655" t="str">
        <f t="shared" si="71"/>
        <v/>
      </c>
      <c r="C655" t="str">
        <f>IF(P655="","",'PSS Sheet'!AK659)</f>
        <v/>
      </c>
      <c r="D655" t="str">
        <f>IF(P655="","",'PSS Sheet'!AI659)</f>
        <v/>
      </c>
      <c r="E655" t="str">
        <f>IF(P655="","",'PSS Sheet'!AJ659)</f>
        <v/>
      </c>
      <c r="H655" t="str">
        <f t="shared" si="72"/>
        <v/>
      </c>
      <c r="I655" t="str">
        <f>IF(P655="","",'SEB Sheet'!F$12)</f>
        <v/>
      </c>
      <c r="J655" t="str">
        <f t="shared" si="73"/>
        <v/>
      </c>
      <c r="K655" s="87" t="str">
        <f>IF(P655="","",'SEB Sheet'!$F$11)</f>
        <v/>
      </c>
      <c r="L655" t="str">
        <f t="shared" si="74"/>
        <v/>
      </c>
      <c r="M655" t="str">
        <f>IF(P655="","",'SEB Sheet'!$F$10)</f>
        <v/>
      </c>
      <c r="N655" t="str">
        <f t="shared" si="75"/>
        <v/>
      </c>
      <c r="P655" t="str">
        <f>'PSS Sheet'!AL659</f>
        <v/>
      </c>
      <c r="Q655" t="str">
        <f>IF(P655="","",(VLOOKUP(P655,NSX!$B$4:$E$63,2,FALSE)))</f>
        <v/>
      </c>
      <c r="R655" t="str">
        <f>IF(P655="","",(VLOOKUP(P655,NSX!$B$4:$E$63,3,FALSE)))</f>
        <v/>
      </c>
      <c r="S655" t="str">
        <f>IF(P655="","",(VLOOKUP(P655,NSX!$B$4:$E$63,4,FALSE)))</f>
        <v/>
      </c>
      <c r="T655" t="str">
        <f t="shared" si="76"/>
        <v/>
      </c>
    </row>
    <row r="656" spans="1:20" x14ac:dyDescent="0.25">
      <c r="A656" t="str">
        <f t="shared" si="70"/>
        <v/>
      </c>
      <c r="B656" t="str">
        <f t="shared" si="71"/>
        <v/>
      </c>
      <c r="C656" t="str">
        <f>IF(P656="","",'PSS Sheet'!AK660)</f>
        <v/>
      </c>
      <c r="D656" t="str">
        <f>IF(P656="","",'PSS Sheet'!AI660)</f>
        <v/>
      </c>
      <c r="E656" t="str">
        <f>IF(P656="","",'PSS Sheet'!AJ660)</f>
        <v/>
      </c>
      <c r="H656" t="str">
        <f t="shared" si="72"/>
        <v/>
      </c>
      <c r="I656" t="str">
        <f>IF(P656="","",'SEB Sheet'!F$12)</f>
        <v/>
      </c>
      <c r="J656" t="str">
        <f t="shared" si="73"/>
        <v/>
      </c>
      <c r="K656" s="87" t="str">
        <f>IF(P656="","",'SEB Sheet'!$F$11)</f>
        <v/>
      </c>
      <c r="L656" t="str">
        <f t="shared" si="74"/>
        <v/>
      </c>
      <c r="M656" t="str">
        <f>IF(P656="","",'SEB Sheet'!$F$10)</f>
        <v/>
      </c>
      <c r="N656" t="str">
        <f t="shared" si="75"/>
        <v/>
      </c>
      <c r="P656" t="str">
        <f>'PSS Sheet'!AL660</f>
        <v/>
      </c>
      <c r="Q656" t="str">
        <f>IF(P656="","",(VLOOKUP(P656,NSX!$B$4:$E$63,2,FALSE)))</f>
        <v/>
      </c>
      <c r="R656" t="str">
        <f>IF(P656="","",(VLOOKUP(P656,NSX!$B$4:$E$63,3,FALSE)))</f>
        <v/>
      </c>
      <c r="S656" t="str">
        <f>IF(P656="","",(VLOOKUP(P656,NSX!$B$4:$E$63,4,FALSE)))</f>
        <v/>
      </c>
      <c r="T656" t="str">
        <f t="shared" si="76"/>
        <v/>
      </c>
    </row>
    <row r="657" spans="1:20" x14ac:dyDescent="0.25">
      <c r="A657" t="str">
        <f t="shared" si="70"/>
        <v/>
      </c>
      <c r="B657" t="str">
        <f t="shared" si="71"/>
        <v/>
      </c>
      <c r="C657" t="str">
        <f>IF(P657="","",'PSS Sheet'!AK661)</f>
        <v/>
      </c>
      <c r="D657" t="str">
        <f>IF(P657="","",'PSS Sheet'!AI661)</f>
        <v/>
      </c>
      <c r="E657" t="str">
        <f>IF(P657="","",'PSS Sheet'!AJ661)</f>
        <v/>
      </c>
      <c r="H657" t="str">
        <f t="shared" si="72"/>
        <v/>
      </c>
      <c r="I657" t="str">
        <f>IF(P657="","",'SEB Sheet'!F$12)</f>
        <v/>
      </c>
      <c r="J657" t="str">
        <f t="shared" si="73"/>
        <v/>
      </c>
      <c r="K657" s="87" t="str">
        <f>IF(P657="","",'SEB Sheet'!$F$11)</f>
        <v/>
      </c>
      <c r="L657" t="str">
        <f t="shared" si="74"/>
        <v/>
      </c>
      <c r="M657" t="str">
        <f>IF(P657="","",'SEB Sheet'!$F$10)</f>
        <v/>
      </c>
      <c r="N657" t="str">
        <f t="shared" si="75"/>
        <v/>
      </c>
      <c r="P657" t="str">
        <f>'PSS Sheet'!AL661</f>
        <v/>
      </c>
      <c r="Q657" t="str">
        <f>IF(P657="","",(VLOOKUP(P657,NSX!$B$4:$E$63,2,FALSE)))</f>
        <v/>
      </c>
      <c r="R657" t="str">
        <f>IF(P657="","",(VLOOKUP(P657,NSX!$B$4:$E$63,3,FALSE)))</f>
        <v/>
      </c>
      <c r="S657" t="str">
        <f>IF(P657="","",(VLOOKUP(P657,NSX!$B$4:$E$63,4,FALSE)))</f>
        <v/>
      </c>
      <c r="T657" t="str">
        <f t="shared" si="76"/>
        <v/>
      </c>
    </row>
    <row r="658" spans="1:20" x14ac:dyDescent="0.25">
      <c r="A658" t="str">
        <f t="shared" si="70"/>
        <v/>
      </c>
      <c r="B658" t="str">
        <f t="shared" si="71"/>
        <v/>
      </c>
      <c r="C658" t="str">
        <f>IF(P658="","",'PSS Sheet'!AK662)</f>
        <v/>
      </c>
      <c r="D658" t="str">
        <f>IF(P658="","",'PSS Sheet'!AI662)</f>
        <v/>
      </c>
      <c r="E658" t="str">
        <f>IF(P658="","",'PSS Sheet'!AJ662)</f>
        <v/>
      </c>
      <c r="H658" t="str">
        <f t="shared" si="72"/>
        <v/>
      </c>
      <c r="I658" t="str">
        <f>IF(P658="","",'SEB Sheet'!F$12)</f>
        <v/>
      </c>
      <c r="J658" t="str">
        <f t="shared" si="73"/>
        <v/>
      </c>
      <c r="K658" s="87" t="str">
        <f>IF(P658="","",'SEB Sheet'!$F$11)</f>
        <v/>
      </c>
      <c r="L658" t="str">
        <f t="shared" si="74"/>
        <v/>
      </c>
      <c r="M658" t="str">
        <f>IF(P658="","",'SEB Sheet'!$F$10)</f>
        <v/>
      </c>
      <c r="N658" t="str">
        <f t="shared" si="75"/>
        <v/>
      </c>
      <c r="P658" t="str">
        <f>'PSS Sheet'!AL662</f>
        <v/>
      </c>
      <c r="Q658" t="str">
        <f>IF(P658="","",(VLOOKUP(P658,NSX!$B$4:$E$63,2,FALSE)))</f>
        <v/>
      </c>
      <c r="R658" t="str">
        <f>IF(P658="","",(VLOOKUP(P658,NSX!$B$4:$E$63,3,FALSE)))</f>
        <v/>
      </c>
      <c r="S658" t="str">
        <f>IF(P658="","",(VLOOKUP(P658,NSX!$B$4:$E$63,4,FALSE)))</f>
        <v/>
      </c>
      <c r="T658" t="str">
        <f t="shared" si="76"/>
        <v/>
      </c>
    </row>
    <row r="659" spans="1:20" x14ac:dyDescent="0.25">
      <c r="A659" t="str">
        <f t="shared" si="70"/>
        <v/>
      </c>
      <c r="B659" t="str">
        <f t="shared" si="71"/>
        <v/>
      </c>
      <c r="C659" t="str">
        <f>IF(P659="","",'PSS Sheet'!AK663)</f>
        <v/>
      </c>
      <c r="D659" t="str">
        <f>IF(P659="","",'PSS Sheet'!AI663)</f>
        <v/>
      </c>
      <c r="E659" t="str">
        <f>IF(P659="","",'PSS Sheet'!AJ663)</f>
        <v/>
      </c>
      <c r="H659" t="str">
        <f t="shared" si="72"/>
        <v/>
      </c>
      <c r="I659" t="str">
        <f>IF(P659="","",'SEB Sheet'!F$12)</f>
        <v/>
      </c>
      <c r="J659" t="str">
        <f t="shared" si="73"/>
        <v/>
      </c>
      <c r="K659" s="87" t="str">
        <f>IF(P659="","",'SEB Sheet'!$F$11)</f>
        <v/>
      </c>
      <c r="L659" t="str">
        <f t="shared" si="74"/>
        <v/>
      </c>
      <c r="M659" t="str">
        <f>IF(P659="","",'SEB Sheet'!$F$10)</f>
        <v/>
      </c>
      <c r="N659" t="str">
        <f t="shared" si="75"/>
        <v/>
      </c>
      <c r="P659" t="str">
        <f>'PSS Sheet'!AL663</f>
        <v/>
      </c>
      <c r="Q659" t="str">
        <f>IF(P659="","",(VLOOKUP(P659,NSX!$B$4:$E$63,2,FALSE)))</f>
        <v/>
      </c>
      <c r="R659" t="str">
        <f>IF(P659="","",(VLOOKUP(P659,NSX!$B$4:$E$63,3,FALSE)))</f>
        <v/>
      </c>
      <c r="S659" t="str">
        <f>IF(P659="","",(VLOOKUP(P659,NSX!$B$4:$E$63,4,FALSE)))</f>
        <v/>
      </c>
      <c r="T659" t="str">
        <f t="shared" si="76"/>
        <v/>
      </c>
    </row>
    <row r="660" spans="1:20" x14ac:dyDescent="0.25">
      <c r="A660" t="str">
        <f t="shared" si="70"/>
        <v/>
      </c>
      <c r="B660" t="str">
        <f t="shared" si="71"/>
        <v/>
      </c>
      <c r="C660" t="str">
        <f>IF(P660="","",'PSS Sheet'!AK664)</f>
        <v/>
      </c>
      <c r="D660" t="str">
        <f>IF(P660="","",'PSS Sheet'!AI664)</f>
        <v/>
      </c>
      <c r="E660" t="str">
        <f>IF(P660="","",'PSS Sheet'!AJ664)</f>
        <v/>
      </c>
      <c r="H660" t="str">
        <f t="shared" si="72"/>
        <v/>
      </c>
      <c r="I660" t="str">
        <f>IF(P660="","",'SEB Sheet'!F$12)</f>
        <v/>
      </c>
      <c r="J660" t="str">
        <f t="shared" si="73"/>
        <v/>
      </c>
      <c r="K660" s="87" t="str">
        <f>IF(P660="","",'SEB Sheet'!$F$11)</f>
        <v/>
      </c>
      <c r="L660" t="str">
        <f t="shared" si="74"/>
        <v/>
      </c>
      <c r="M660" t="str">
        <f>IF(P660="","",'SEB Sheet'!$F$10)</f>
        <v/>
      </c>
      <c r="N660" t="str">
        <f t="shared" si="75"/>
        <v/>
      </c>
      <c r="P660" t="str">
        <f>'PSS Sheet'!AL664</f>
        <v/>
      </c>
      <c r="Q660" t="str">
        <f>IF(P660="","",(VLOOKUP(P660,NSX!$B$4:$E$63,2,FALSE)))</f>
        <v/>
      </c>
      <c r="R660" t="str">
        <f>IF(P660="","",(VLOOKUP(P660,NSX!$B$4:$E$63,3,FALSE)))</f>
        <v/>
      </c>
      <c r="S660" t="str">
        <f>IF(P660="","",(VLOOKUP(P660,NSX!$B$4:$E$63,4,FALSE)))</f>
        <v/>
      </c>
      <c r="T660" t="str">
        <f t="shared" si="76"/>
        <v/>
      </c>
    </row>
    <row r="661" spans="1:20" x14ac:dyDescent="0.25">
      <c r="A661" t="str">
        <f t="shared" si="70"/>
        <v/>
      </c>
      <c r="B661" t="str">
        <f t="shared" si="71"/>
        <v/>
      </c>
      <c r="C661" t="str">
        <f>IF(P661="","",'PSS Sheet'!AK665)</f>
        <v/>
      </c>
      <c r="D661" t="str">
        <f>IF(P661="","",'PSS Sheet'!AI665)</f>
        <v/>
      </c>
      <c r="E661" t="str">
        <f>IF(P661="","",'PSS Sheet'!AJ665)</f>
        <v/>
      </c>
      <c r="H661" t="str">
        <f t="shared" si="72"/>
        <v/>
      </c>
      <c r="I661" t="str">
        <f>IF(P661="","",'SEB Sheet'!F$12)</f>
        <v/>
      </c>
      <c r="J661" t="str">
        <f t="shared" si="73"/>
        <v/>
      </c>
      <c r="K661" s="87" t="str">
        <f>IF(P661="","",'SEB Sheet'!$F$11)</f>
        <v/>
      </c>
      <c r="L661" t="str">
        <f t="shared" si="74"/>
        <v/>
      </c>
      <c r="M661" t="str">
        <f>IF(P661="","",'SEB Sheet'!$F$10)</f>
        <v/>
      </c>
      <c r="N661" t="str">
        <f t="shared" si="75"/>
        <v/>
      </c>
      <c r="P661" t="str">
        <f>'PSS Sheet'!AL665</f>
        <v/>
      </c>
      <c r="Q661" t="str">
        <f>IF(P661="","",(VLOOKUP(P661,NSX!$B$4:$E$63,2,FALSE)))</f>
        <v/>
      </c>
      <c r="R661" t="str">
        <f>IF(P661="","",(VLOOKUP(P661,NSX!$B$4:$E$63,3,FALSE)))</f>
        <v/>
      </c>
      <c r="S661" t="str">
        <f>IF(P661="","",(VLOOKUP(P661,NSX!$B$4:$E$63,4,FALSE)))</f>
        <v/>
      </c>
      <c r="T661" t="str">
        <f t="shared" si="76"/>
        <v/>
      </c>
    </row>
    <row r="662" spans="1:20" x14ac:dyDescent="0.25">
      <c r="A662" t="str">
        <f t="shared" si="70"/>
        <v/>
      </c>
      <c r="B662" t="str">
        <f t="shared" si="71"/>
        <v/>
      </c>
      <c r="C662" t="str">
        <f>IF(P662="","",'PSS Sheet'!AK666)</f>
        <v/>
      </c>
      <c r="D662" t="str">
        <f>IF(P662="","",'PSS Sheet'!AI666)</f>
        <v/>
      </c>
      <c r="E662" t="str">
        <f>IF(P662="","",'PSS Sheet'!AJ666)</f>
        <v/>
      </c>
      <c r="H662" t="str">
        <f t="shared" si="72"/>
        <v/>
      </c>
      <c r="I662" t="str">
        <f>IF(P662="","",'SEB Sheet'!F$12)</f>
        <v/>
      </c>
      <c r="J662" t="str">
        <f t="shared" si="73"/>
        <v/>
      </c>
      <c r="K662" s="87" t="str">
        <f>IF(P662="","",'SEB Sheet'!$F$11)</f>
        <v/>
      </c>
      <c r="L662" t="str">
        <f t="shared" si="74"/>
        <v/>
      </c>
      <c r="M662" t="str">
        <f>IF(P662="","",'SEB Sheet'!$F$10)</f>
        <v/>
      </c>
      <c r="N662" t="str">
        <f t="shared" si="75"/>
        <v/>
      </c>
      <c r="P662" t="str">
        <f>'PSS Sheet'!AL666</f>
        <v/>
      </c>
      <c r="Q662" t="str">
        <f>IF(P662="","",(VLOOKUP(P662,NSX!$B$4:$E$63,2,FALSE)))</f>
        <v/>
      </c>
      <c r="R662" t="str">
        <f>IF(P662="","",(VLOOKUP(P662,NSX!$B$4:$E$63,3,FALSE)))</f>
        <v/>
      </c>
      <c r="S662" t="str">
        <f>IF(P662="","",(VLOOKUP(P662,NSX!$B$4:$E$63,4,FALSE)))</f>
        <v/>
      </c>
      <c r="T662" t="str">
        <f t="shared" si="76"/>
        <v/>
      </c>
    </row>
    <row r="663" spans="1:20" x14ac:dyDescent="0.25">
      <c r="A663" t="str">
        <f t="shared" si="70"/>
        <v/>
      </c>
      <c r="B663" t="str">
        <f t="shared" si="71"/>
        <v/>
      </c>
      <c r="C663" t="str">
        <f>IF(P663="","",'PSS Sheet'!AK667)</f>
        <v/>
      </c>
      <c r="D663" t="str">
        <f>IF(P663="","",'PSS Sheet'!AI667)</f>
        <v/>
      </c>
      <c r="E663" t="str">
        <f>IF(P663="","",'PSS Sheet'!AJ667)</f>
        <v/>
      </c>
      <c r="H663" t="str">
        <f t="shared" si="72"/>
        <v/>
      </c>
      <c r="I663" t="str">
        <f>IF(P663="","",'SEB Sheet'!F$12)</f>
        <v/>
      </c>
      <c r="J663" t="str">
        <f t="shared" si="73"/>
        <v/>
      </c>
      <c r="K663" s="87" t="str">
        <f>IF(P663="","",'SEB Sheet'!$F$11)</f>
        <v/>
      </c>
      <c r="L663" t="str">
        <f t="shared" si="74"/>
        <v/>
      </c>
      <c r="M663" t="str">
        <f>IF(P663="","",'SEB Sheet'!$F$10)</f>
        <v/>
      </c>
      <c r="N663" t="str">
        <f t="shared" si="75"/>
        <v/>
      </c>
      <c r="P663" t="str">
        <f>'PSS Sheet'!AL667</f>
        <v/>
      </c>
      <c r="Q663" t="str">
        <f>IF(P663="","",(VLOOKUP(P663,NSX!$B$4:$E$63,2,FALSE)))</f>
        <v/>
      </c>
      <c r="R663" t="str">
        <f>IF(P663="","",(VLOOKUP(P663,NSX!$B$4:$E$63,3,FALSE)))</f>
        <v/>
      </c>
      <c r="S663" t="str">
        <f>IF(P663="","",(VLOOKUP(P663,NSX!$B$4:$E$63,4,FALSE)))</f>
        <v/>
      </c>
      <c r="T663" t="str">
        <f t="shared" si="76"/>
        <v/>
      </c>
    </row>
    <row r="664" spans="1:20" x14ac:dyDescent="0.25">
      <c r="A664" t="str">
        <f t="shared" si="70"/>
        <v/>
      </c>
      <c r="B664" t="str">
        <f t="shared" si="71"/>
        <v/>
      </c>
      <c r="C664" t="str">
        <f>IF(P664="","",'PSS Sheet'!AK668)</f>
        <v/>
      </c>
      <c r="D664" t="str">
        <f>IF(P664="","",'PSS Sheet'!AI668)</f>
        <v/>
      </c>
      <c r="E664" t="str">
        <f>IF(P664="","",'PSS Sheet'!AJ668)</f>
        <v/>
      </c>
      <c r="H664" t="str">
        <f t="shared" si="72"/>
        <v/>
      </c>
      <c r="I664" t="str">
        <f>IF(P664="","",'SEB Sheet'!F$12)</f>
        <v/>
      </c>
      <c r="J664" t="str">
        <f t="shared" si="73"/>
        <v/>
      </c>
      <c r="K664" s="87" t="str">
        <f>IF(P664="","",'SEB Sheet'!$F$11)</f>
        <v/>
      </c>
      <c r="L664" t="str">
        <f t="shared" si="74"/>
        <v/>
      </c>
      <c r="M664" t="str">
        <f>IF(P664="","",'SEB Sheet'!$F$10)</f>
        <v/>
      </c>
      <c r="N664" t="str">
        <f t="shared" si="75"/>
        <v/>
      </c>
      <c r="P664" t="str">
        <f>'PSS Sheet'!AL668</f>
        <v/>
      </c>
      <c r="Q664" t="str">
        <f>IF(P664="","",(VLOOKUP(P664,NSX!$B$4:$E$63,2,FALSE)))</f>
        <v/>
      </c>
      <c r="R664" t="str">
        <f>IF(P664="","",(VLOOKUP(P664,NSX!$B$4:$E$63,3,FALSE)))</f>
        <v/>
      </c>
      <c r="S664" t="str">
        <f>IF(P664="","",(VLOOKUP(P664,NSX!$B$4:$E$63,4,FALSE)))</f>
        <v/>
      </c>
      <c r="T664" t="str">
        <f t="shared" si="76"/>
        <v/>
      </c>
    </row>
    <row r="665" spans="1:20" x14ac:dyDescent="0.25">
      <c r="A665" t="str">
        <f t="shared" si="70"/>
        <v/>
      </c>
      <c r="B665" t="str">
        <f t="shared" si="71"/>
        <v/>
      </c>
      <c r="C665" t="str">
        <f>IF(P665="","",'PSS Sheet'!AK669)</f>
        <v/>
      </c>
      <c r="D665" t="str">
        <f>IF(P665="","",'PSS Sheet'!AI669)</f>
        <v/>
      </c>
      <c r="E665" t="str">
        <f>IF(P665="","",'PSS Sheet'!AJ669)</f>
        <v/>
      </c>
      <c r="H665" t="str">
        <f t="shared" si="72"/>
        <v/>
      </c>
      <c r="I665" t="str">
        <f>IF(P665="","",'SEB Sheet'!F$12)</f>
        <v/>
      </c>
      <c r="J665" t="str">
        <f t="shared" si="73"/>
        <v/>
      </c>
      <c r="K665" s="87" t="str">
        <f>IF(P665="","",'SEB Sheet'!$F$11)</f>
        <v/>
      </c>
      <c r="L665" t="str">
        <f t="shared" si="74"/>
        <v/>
      </c>
      <c r="M665" t="str">
        <f>IF(P665="","",'SEB Sheet'!$F$10)</f>
        <v/>
      </c>
      <c r="N665" t="str">
        <f t="shared" si="75"/>
        <v/>
      </c>
      <c r="P665" t="str">
        <f>'PSS Sheet'!AL669</f>
        <v/>
      </c>
      <c r="Q665" t="str">
        <f>IF(P665="","",(VLOOKUP(P665,NSX!$B$4:$E$63,2,FALSE)))</f>
        <v/>
      </c>
      <c r="R665" t="str">
        <f>IF(P665="","",(VLOOKUP(P665,NSX!$B$4:$E$63,3,FALSE)))</f>
        <v/>
      </c>
      <c r="S665" t="str">
        <f>IF(P665="","",(VLOOKUP(P665,NSX!$B$4:$E$63,4,FALSE)))</f>
        <v/>
      </c>
      <c r="T665" t="str">
        <f t="shared" si="76"/>
        <v/>
      </c>
    </row>
    <row r="666" spans="1:20" x14ac:dyDescent="0.25">
      <c r="A666" t="str">
        <f t="shared" si="70"/>
        <v/>
      </c>
      <c r="B666" t="str">
        <f t="shared" si="71"/>
        <v/>
      </c>
      <c r="C666" t="str">
        <f>IF(P666="","",'PSS Sheet'!AK670)</f>
        <v/>
      </c>
      <c r="D666" t="str">
        <f>IF(P666="","",'PSS Sheet'!AI670)</f>
        <v/>
      </c>
      <c r="E666" t="str">
        <f>IF(P666="","",'PSS Sheet'!AJ670)</f>
        <v/>
      </c>
      <c r="H666" t="str">
        <f t="shared" si="72"/>
        <v/>
      </c>
      <c r="I666" t="str">
        <f>IF(P666="","",'SEB Sheet'!F$12)</f>
        <v/>
      </c>
      <c r="J666" t="str">
        <f t="shared" si="73"/>
        <v/>
      </c>
      <c r="K666" s="87" t="str">
        <f>IF(P666="","",'SEB Sheet'!$F$11)</f>
        <v/>
      </c>
      <c r="L666" t="str">
        <f t="shared" si="74"/>
        <v/>
      </c>
      <c r="M666" t="str">
        <f>IF(P666="","",'SEB Sheet'!$F$10)</f>
        <v/>
      </c>
      <c r="N666" t="str">
        <f t="shared" si="75"/>
        <v/>
      </c>
      <c r="P666" t="str">
        <f>'PSS Sheet'!AL670</f>
        <v/>
      </c>
      <c r="Q666" t="str">
        <f>IF(P666="","",(VLOOKUP(P666,NSX!$B$4:$E$63,2,FALSE)))</f>
        <v/>
      </c>
      <c r="R666" t="str">
        <f>IF(P666="","",(VLOOKUP(P666,NSX!$B$4:$E$63,3,FALSE)))</f>
        <v/>
      </c>
      <c r="S666" t="str">
        <f>IF(P666="","",(VLOOKUP(P666,NSX!$B$4:$E$63,4,FALSE)))</f>
        <v/>
      </c>
      <c r="T666" t="str">
        <f t="shared" si="76"/>
        <v/>
      </c>
    </row>
    <row r="667" spans="1:20" x14ac:dyDescent="0.25">
      <c r="A667" t="str">
        <f t="shared" si="70"/>
        <v/>
      </c>
      <c r="B667" t="str">
        <f t="shared" si="71"/>
        <v/>
      </c>
      <c r="C667" t="str">
        <f>IF(P667="","",'PSS Sheet'!AK671)</f>
        <v/>
      </c>
      <c r="D667" t="str">
        <f>IF(P667="","",'PSS Sheet'!AI671)</f>
        <v/>
      </c>
      <c r="E667" t="str">
        <f>IF(P667="","",'PSS Sheet'!AJ671)</f>
        <v/>
      </c>
      <c r="H667" t="str">
        <f t="shared" si="72"/>
        <v/>
      </c>
      <c r="I667" t="str">
        <f>IF(P667="","",'SEB Sheet'!F$12)</f>
        <v/>
      </c>
      <c r="J667" t="str">
        <f t="shared" si="73"/>
        <v/>
      </c>
      <c r="K667" s="87" t="str">
        <f>IF(P667="","",'SEB Sheet'!$F$11)</f>
        <v/>
      </c>
      <c r="L667" t="str">
        <f t="shared" si="74"/>
        <v/>
      </c>
      <c r="M667" t="str">
        <f>IF(P667="","",'SEB Sheet'!$F$10)</f>
        <v/>
      </c>
      <c r="N667" t="str">
        <f t="shared" si="75"/>
        <v/>
      </c>
      <c r="P667" t="str">
        <f>'PSS Sheet'!AL671</f>
        <v/>
      </c>
      <c r="Q667" t="str">
        <f>IF(P667="","",(VLOOKUP(P667,NSX!$B$4:$E$63,2,FALSE)))</f>
        <v/>
      </c>
      <c r="R667" t="str">
        <f>IF(P667="","",(VLOOKUP(P667,NSX!$B$4:$E$63,3,FALSE)))</f>
        <v/>
      </c>
      <c r="S667" t="str">
        <f>IF(P667="","",(VLOOKUP(P667,NSX!$B$4:$E$63,4,FALSE)))</f>
        <v/>
      </c>
      <c r="T667" t="str">
        <f t="shared" si="76"/>
        <v/>
      </c>
    </row>
    <row r="668" spans="1:20" x14ac:dyDescent="0.25">
      <c r="A668" t="str">
        <f t="shared" si="70"/>
        <v/>
      </c>
      <c r="B668" t="str">
        <f t="shared" si="71"/>
        <v/>
      </c>
      <c r="C668" t="str">
        <f>IF(P668="","",'PSS Sheet'!AK672)</f>
        <v/>
      </c>
      <c r="D668" t="str">
        <f>IF(P668="","",'PSS Sheet'!AI672)</f>
        <v/>
      </c>
      <c r="E668" t="str">
        <f>IF(P668="","",'PSS Sheet'!AJ672)</f>
        <v/>
      </c>
      <c r="H668" t="str">
        <f t="shared" si="72"/>
        <v/>
      </c>
      <c r="I668" t="str">
        <f>IF(P668="","",'SEB Sheet'!F$12)</f>
        <v/>
      </c>
      <c r="J668" t="str">
        <f t="shared" si="73"/>
        <v/>
      </c>
      <c r="K668" s="87" t="str">
        <f>IF(P668="","",'SEB Sheet'!$F$11)</f>
        <v/>
      </c>
      <c r="L668" t="str">
        <f t="shared" si="74"/>
        <v/>
      </c>
      <c r="M668" t="str">
        <f>IF(P668="","",'SEB Sheet'!$F$10)</f>
        <v/>
      </c>
      <c r="N668" t="str">
        <f t="shared" si="75"/>
        <v/>
      </c>
      <c r="P668" t="str">
        <f>'PSS Sheet'!AL672</f>
        <v/>
      </c>
      <c r="Q668" t="str">
        <f>IF(P668="","",(VLOOKUP(P668,NSX!$B$4:$E$63,2,FALSE)))</f>
        <v/>
      </c>
      <c r="R668" t="str">
        <f>IF(P668="","",(VLOOKUP(P668,NSX!$B$4:$E$63,3,FALSE)))</f>
        <v/>
      </c>
      <c r="S668" t="str">
        <f>IF(P668="","",(VLOOKUP(P668,NSX!$B$4:$E$63,4,FALSE)))</f>
        <v/>
      </c>
      <c r="T668" t="str">
        <f t="shared" si="76"/>
        <v/>
      </c>
    </row>
    <row r="669" spans="1:20" x14ac:dyDescent="0.25">
      <c r="A669" t="str">
        <f t="shared" si="70"/>
        <v/>
      </c>
      <c r="B669" t="str">
        <f t="shared" si="71"/>
        <v/>
      </c>
      <c r="C669" t="str">
        <f>IF(P669="","",'PSS Sheet'!AK673)</f>
        <v/>
      </c>
      <c r="D669" t="str">
        <f>IF(P669="","",'PSS Sheet'!AI673)</f>
        <v/>
      </c>
      <c r="E669" t="str">
        <f>IF(P669="","",'PSS Sheet'!AJ673)</f>
        <v/>
      </c>
      <c r="H669" t="str">
        <f t="shared" si="72"/>
        <v/>
      </c>
      <c r="I669" t="str">
        <f>IF(P669="","",'SEB Sheet'!F$12)</f>
        <v/>
      </c>
      <c r="J669" t="str">
        <f t="shared" si="73"/>
        <v/>
      </c>
      <c r="K669" s="87" t="str">
        <f>IF(P669="","",'SEB Sheet'!$F$11)</f>
        <v/>
      </c>
      <c r="L669" t="str">
        <f t="shared" si="74"/>
        <v/>
      </c>
      <c r="M669" t="str">
        <f>IF(P669="","",'SEB Sheet'!$F$10)</f>
        <v/>
      </c>
      <c r="N669" t="str">
        <f t="shared" si="75"/>
        <v/>
      </c>
      <c r="P669" t="str">
        <f>'PSS Sheet'!AL673</f>
        <v/>
      </c>
      <c r="Q669" t="str">
        <f>IF(P669="","",(VLOOKUP(P669,NSX!$B$4:$E$63,2,FALSE)))</f>
        <v/>
      </c>
      <c r="R669" t="str">
        <f>IF(P669="","",(VLOOKUP(P669,NSX!$B$4:$E$63,3,FALSE)))</f>
        <v/>
      </c>
      <c r="S669" t="str">
        <f>IF(P669="","",(VLOOKUP(P669,NSX!$B$4:$E$63,4,FALSE)))</f>
        <v/>
      </c>
      <c r="T669" t="str">
        <f t="shared" si="76"/>
        <v/>
      </c>
    </row>
    <row r="670" spans="1:20" x14ac:dyDescent="0.25">
      <c r="A670" t="str">
        <f t="shared" si="70"/>
        <v/>
      </c>
      <c r="B670" t="str">
        <f t="shared" si="71"/>
        <v/>
      </c>
      <c r="C670" t="str">
        <f>IF(P670="","",'PSS Sheet'!AK674)</f>
        <v/>
      </c>
      <c r="D670" t="str">
        <f>IF(P670="","",'PSS Sheet'!AI674)</f>
        <v/>
      </c>
      <c r="E670" t="str">
        <f>IF(P670="","",'PSS Sheet'!AJ674)</f>
        <v/>
      </c>
      <c r="H670" t="str">
        <f t="shared" si="72"/>
        <v/>
      </c>
      <c r="I670" t="str">
        <f>IF(P670="","",'SEB Sheet'!F$12)</f>
        <v/>
      </c>
      <c r="J670" t="str">
        <f t="shared" si="73"/>
        <v/>
      </c>
      <c r="K670" s="87" t="str">
        <f>IF(P670="","",'SEB Sheet'!$F$11)</f>
        <v/>
      </c>
      <c r="L670" t="str">
        <f t="shared" si="74"/>
        <v/>
      </c>
      <c r="M670" t="str">
        <f>IF(P670="","",'SEB Sheet'!$F$10)</f>
        <v/>
      </c>
      <c r="N670" t="str">
        <f t="shared" si="75"/>
        <v/>
      </c>
      <c r="P670" t="str">
        <f>'PSS Sheet'!AL674</f>
        <v/>
      </c>
      <c r="Q670" t="str">
        <f>IF(P670="","",(VLOOKUP(P670,NSX!$B$4:$E$63,2,FALSE)))</f>
        <v/>
      </c>
      <c r="R670" t="str">
        <f>IF(P670="","",(VLOOKUP(P670,NSX!$B$4:$E$63,3,FALSE)))</f>
        <v/>
      </c>
      <c r="S670" t="str">
        <f>IF(P670="","",(VLOOKUP(P670,NSX!$B$4:$E$63,4,FALSE)))</f>
        <v/>
      </c>
      <c r="T670" t="str">
        <f t="shared" si="76"/>
        <v/>
      </c>
    </row>
    <row r="671" spans="1:20" x14ac:dyDescent="0.25">
      <c r="A671" t="str">
        <f t="shared" si="70"/>
        <v/>
      </c>
      <c r="B671" t="str">
        <f t="shared" si="71"/>
        <v/>
      </c>
      <c r="C671" t="str">
        <f>IF(P671="","",'PSS Sheet'!AK675)</f>
        <v/>
      </c>
      <c r="D671" t="str">
        <f>IF(P671="","",'PSS Sheet'!AI675)</f>
        <v/>
      </c>
      <c r="E671" t="str">
        <f>IF(P671="","",'PSS Sheet'!AJ675)</f>
        <v/>
      </c>
      <c r="H671" t="str">
        <f t="shared" si="72"/>
        <v/>
      </c>
      <c r="I671" t="str">
        <f>IF(P671="","",'SEB Sheet'!F$12)</f>
        <v/>
      </c>
      <c r="J671" t="str">
        <f t="shared" si="73"/>
        <v/>
      </c>
      <c r="K671" s="87" t="str">
        <f>IF(P671="","",'SEB Sheet'!$F$11)</f>
        <v/>
      </c>
      <c r="L671" t="str">
        <f t="shared" si="74"/>
        <v/>
      </c>
      <c r="M671" t="str">
        <f>IF(P671="","",'SEB Sheet'!$F$10)</f>
        <v/>
      </c>
      <c r="N671" t="str">
        <f t="shared" si="75"/>
        <v/>
      </c>
      <c r="P671" t="str">
        <f>'PSS Sheet'!AL675</f>
        <v/>
      </c>
      <c r="Q671" t="str">
        <f>IF(P671="","",(VLOOKUP(P671,NSX!$B$4:$E$63,2,FALSE)))</f>
        <v/>
      </c>
      <c r="R671" t="str">
        <f>IF(P671="","",(VLOOKUP(P671,NSX!$B$4:$E$63,3,FALSE)))</f>
        <v/>
      </c>
      <c r="S671" t="str">
        <f>IF(P671="","",(VLOOKUP(P671,NSX!$B$4:$E$63,4,FALSE)))</f>
        <v/>
      </c>
      <c r="T671" t="str">
        <f t="shared" si="76"/>
        <v/>
      </c>
    </row>
    <row r="672" spans="1:20" x14ac:dyDescent="0.25">
      <c r="A672" t="str">
        <f t="shared" si="70"/>
        <v/>
      </c>
      <c r="B672" t="str">
        <f t="shared" si="71"/>
        <v/>
      </c>
      <c r="C672" t="str">
        <f>IF(P672="","",'PSS Sheet'!AK676)</f>
        <v/>
      </c>
      <c r="D672" t="str">
        <f>IF(P672="","",'PSS Sheet'!AI676)</f>
        <v/>
      </c>
      <c r="E672" t="str">
        <f>IF(P672="","",'PSS Sheet'!AJ676)</f>
        <v/>
      </c>
      <c r="H672" t="str">
        <f t="shared" si="72"/>
        <v/>
      </c>
      <c r="I672" t="str">
        <f>IF(P672="","",'SEB Sheet'!F$12)</f>
        <v/>
      </c>
      <c r="J672" t="str">
        <f t="shared" si="73"/>
        <v/>
      </c>
      <c r="K672" s="87" t="str">
        <f>IF(P672="","",'SEB Sheet'!$F$11)</f>
        <v/>
      </c>
      <c r="L672" t="str">
        <f t="shared" si="74"/>
        <v/>
      </c>
      <c r="M672" t="str">
        <f>IF(P672="","",'SEB Sheet'!$F$10)</f>
        <v/>
      </c>
      <c r="N672" t="str">
        <f t="shared" si="75"/>
        <v/>
      </c>
      <c r="P672" t="str">
        <f>'PSS Sheet'!AL676</f>
        <v/>
      </c>
      <c r="Q672" t="str">
        <f>IF(P672="","",(VLOOKUP(P672,NSX!$B$4:$E$63,2,FALSE)))</f>
        <v/>
      </c>
      <c r="R672" t="str">
        <f>IF(P672="","",(VLOOKUP(P672,NSX!$B$4:$E$63,3,FALSE)))</f>
        <v/>
      </c>
      <c r="S672" t="str">
        <f>IF(P672="","",(VLOOKUP(P672,NSX!$B$4:$E$63,4,FALSE)))</f>
        <v/>
      </c>
      <c r="T672" t="str">
        <f t="shared" si="76"/>
        <v/>
      </c>
    </row>
    <row r="673" spans="1:20" x14ac:dyDescent="0.25">
      <c r="A673" t="str">
        <f t="shared" si="70"/>
        <v/>
      </c>
      <c r="B673" t="str">
        <f t="shared" si="71"/>
        <v/>
      </c>
      <c r="C673" t="str">
        <f>IF(P673="","",'PSS Sheet'!AK677)</f>
        <v/>
      </c>
      <c r="D673" t="str">
        <f>IF(P673="","",'PSS Sheet'!AI677)</f>
        <v/>
      </c>
      <c r="E673" t="str">
        <f>IF(P673="","",'PSS Sheet'!AJ677)</f>
        <v/>
      </c>
      <c r="H673" t="str">
        <f t="shared" si="72"/>
        <v/>
      </c>
      <c r="I673" t="str">
        <f>IF(P673="","",'SEB Sheet'!F$12)</f>
        <v/>
      </c>
      <c r="J673" t="str">
        <f t="shared" si="73"/>
        <v/>
      </c>
      <c r="K673" s="87" t="str">
        <f>IF(P673="","",'SEB Sheet'!$F$11)</f>
        <v/>
      </c>
      <c r="L673" t="str">
        <f t="shared" si="74"/>
        <v/>
      </c>
      <c r="M673" t="str">
        <f>IF(P673="","",'SEB Sheet'!$F$10)</f>
        <v/>
      </c>
      <c r="N673" t="str">
        <f t="shared" si="75"/>
        <v/>
      </c>
      <c r="P673" t="str">
        <f>'PSS Sheet'!AL677</f>
        <v/>
      </c>
      <c r="Q673" t="str">
        <f>IF(P673="","",(VLOOKUP(P673,NSX!$B$4:$E$63,2,FALSE)))</f>
        <v/>
      </c>
      <c r="R673" t="str">
        <f>IF(P673="","",(VLOOKUP(P673,NSX!$B$4:$E$63,3,FALSE)))</f>
        <v/>
      </c>
      <c r="S673" t="str">
        <f>IF(P673="","",(VLOOKUP(P673,NSX!$B$4:$E$63,4,FALSE)))</f>
        <v/>
      </c>
      <c r="T673" t="str">
        <f t="shared" si="76"/>
        <v/>
      </c>
    </row>
    <row r="674" spans="1:20" x14ac:dyDescent="0.25">
      <c r="A674" t="str">
        <f t="shared" si="70"/>
        <v/>
      </c>
      <c r="B674" t="str">
        <f t="shared" si="71"/>
        <v/>
      </c>
      <c r="C674" t="str">
        <f>IF(P674="","",'PSS Sheet'!AK678)</f>
        <v/>
      </c>
      <c r="D674" t="str">
        <f>IF(P674="","",'PSS Sheet'!AI678)</f>
        <v/>
      </c>
      <c r="E674" t="str">
        <f>IF(P674="","",'PSS Sheet'!AJ678)</f>
        <v/>
      </c>
      <c r="H674" t="str">
        <f t="shared" si="72"/>
        <v/>
      </c>
      <c r="I674" t="str">
        <f>IF(P674="","",'SEB Sheet'!F$12)</f>
        <v/>
      </c>
      <c r="J674" t="str">
        <f t="shared" si="73"/>
        <v/>
      </c>
      <c r="K674" s="87" t="str">
        <f>IF(P674="","",'SEB Sheet'!$F$11)</f>
        <v/>
      </c>
      <c r="L674" t="str">
        <f t="shared" si="74"/>
        <v/>
      </c>
      <c r="M674" t="str">
        <f>IF(P674="","",'SEB Sheet'!$F$10)</f>
        <v/>
      </c>
      <c r="N674" t="str">
        <f t="shared" si="75"/>
        <v/>
      </c>
      <c r="P674" t="str">
        <f>'PSS Sheet'!AL678</f>
        <v/>
      </c>
      <c r="Q674" t="str">
        <f>IF(P674="","",(VLOOKUP(P674,NSX!$B$4:$E$63,2,FALSE)))</f>
        <v/>
      </c>
      <c r="R674" t="str">
        <f>IF(P674="","",(VLOOKUP(P674,NSX!$B$4:$E$63,3,FALSE)))</f>
        <v/>
      </c>
      <c r="S674" t="str">
        <f>IF(P674="","",(VLOOKUP(P674,NSX!$B$4:$E$63,4,FALSE)))</f>
        <v/>
      </c>
      <c r="T674" t="str">
        <f t="shared" si="76"/>
        <v/>
      </c>
    </row>
    <row r="675" spans="1:20" x14ac:dyDescent="0.25">
      <c r="A675" t="str">
        <f t="shared" si="70"/>
        <v/>
      </c>
      <c r="B675" t="str">
        <f t="shared" si="71"/>
        <v/>
      </c>
      <c r="C675" t="str">
        <f>IF(P675="","",'PSS Sheet'!AK679)</f>
        <v/>
      </c>
      <c r="D675" t="str">
        <f>IF(P675="","",'PSS Sheet'!AI679)</f>
        <v/>
      </c>
      <c r="E675" t="str">
        <f>IF(P675="","",'PSS Sheet'!AJ679)</f>
        <v/>
      </c>
      <c r="H675" t="str">
        <f t="shared" si="72"/>
        <v/>
      </c>
      <c r="I675" t="str">
        <f>IF(P675="","",'SEB Sheet'!F$12)</f>
        <v/>
      </c>
      <c r="J675" t="str">
        <f t="shared" si="73"/>
        <v/>
      </c>
      <c r="K675" s="87" t="str">
        <f>IF(P675="","",'SEB Sheet'!$F$11)</f>
        <v/>
      </c>
      <c r="L675" t="str">
        <f t="shared" si="74"/>
        <v/>
      </c>
      <c r="M675" t="str">
        <f>IF(P675="","",'SEB Sheet'!$F$10)</f>
        <v/>
      </c>
      <c r="N675" t="str">
        <f t="shared" si="75"/>
        <v/>
      </c>
      <c r="P675" t="str">
        <f>'PSS Sheet'!AL679</f>
        <v/>
      </c>
      <c r="Q675" t="str">
        <f>IF(P675="","",(VLOOKUP(P675,NSX!$B$4:$E$63,2,FALSE)))</f>
        <v/>
      </c>
      <c r="R675" t="str">
        <f>IF(P675="","",(VLOOKUP(P675,NSX!$B$4:$E$63,3,FALSE)))</f>
        <v/>
      </c>
      <c r="S675" t="str">
        <f>IF(P675="","",(VLOOKUP(P675,NSX!$B$4:$E$63,4,FALSE)))</f>
        <v/>
      </c>
      <c r="T675" t="str">
        <f t="shared" si="76"/>
        <v/>
      </c>
    </row>
    <row r="676" spans="1:20" x14ac:dyDescent="0.25">
      <c r="A676" t="str">
        <f t="shared" si="70"/>
        <v/>
      </c>
      <c r="B676" t="str">
        <f t="shared" si="71"/>
        <v/>
      </c>
      <c r="C676" t="str">
        <f>IF(P676="","",'PSS Sheet'!AK680)</f>
        <v/>
      </c>
      <c r="D676" t="str">
        <f>IF(P676="","",'PSS Sheet'!AI680)</f>
        <v/>
      </c>
      <c r="E676" t="str">
        <f>IF(P676="","",'PSS Sheet'!AJ680)</f>
        <v/>
      </c>
      <c r="H676" t="str">
        <f t="shared" si="72"/>
        <v/>
      </c>
      <c r="I676" t="str">
        <f>IF(P676="","",'SEB Sheet'!F$12)</f>
        <v/>
      </c>
      <c r="J676" t="str">
        <f t="shared" si="73"/>
        <v/>
      </c>
      <c r="K676" s="87" t="str">
        <f>IF(P676="","",'SEB Sheet'!$F$11)</f>
        <v/>
      </c>
      <c r="L676" t="str">
        <f t="shared" si="74"/>
        <v/>
      </c>
      <c r="M676" t="str">
        <f>IF(P676="","",'SEB Sheet'!$F$10)</f>
        <v/>
      </c>
      <c r="N676" t="str">
        <f t="shared" si="75"/>
        <v/>
      </c>
      <c r="P676" t="str">
        <f>'PSS Sheet'!AL680</f>
        <v/>
      </c>
      <c r="Q676" t="str">
        <f>IF(P676="","",(VLOOKUP(P676,NSX!$B$4:$E$63,2,FALSE)))</f>
        <v/>
      </c>
      <c r="R676" t="str">
        <f>IF(P676="","",(VLOOKUP(P676,NSX!$B$4:$E$63,3,FALSE)))</f>
        <v/>
      </c>
      <c r="S676" t="str">
        <f>IF(P676="","",(VLOOKUP(P676,NSX!$B$4:$E$63,4,FALSE)))</f>
        <v/>
      </c>
      <c r="T676" t="str">
        <f t="shared" si="76"/>
        <v/>
      </c>
    </row>
    <row r="677" spans="1:20" x14ac:dyDescent="0.25">
      <c r="A677" t="str">
        <f t="shared" si="70"/>
        <v/>
      </c>
      <c r="B677" t="str">
        <f t="shared" si="71"/>
        <v/>
      </c>
      <c r="C677" t="str">
        <f>IF(P677="","",'PSS Sheet'!AK681)</f>
        <v/>
      </c>
      <c r="D677" t="str">
        <f>IF(P677="","",'PSS Sheet'!AI681)</f>
        <v/>
      </c>
      <c r="E677" t="str">
        <f>IF(P677="","",'PSS Sheet'!AJ681)</f>
        <v/>
      </c>
      <c r="H677" t="str">
        <f t="shared" si="72"/>
        <v/>
      </c>
      <c r="I677" t="str">
        <f>IF(P677="","",'SEB Sheet'!F$12)</f>
        <v/>
      </c>
      <c r="J677" t="str">
        <f t="shared" si="73"/>
        <v/>
      </c>
      <c r="K677" s="87" t="str">
        <f>IF(P677="","",'SEB Sheet'!$F$11)</f>
        <v/>
      </c>
      <c r="L677" t="str">
        <f t="shared" si="74"/>
        <v/>
      </c>
      <c r="M677" t="str">
        <f>IF(P677="","",'SEB Sheet'!$F$10)</f>
        <v/>
      </c>
      <c r="N677" t="str">
        <f t="shared" si="75"/>
        <v/>
      </c>
      <c r="P677" t="str">
        <f>'PSS Sheet'!AL681</f>
        <v/>
      </c>
      <c r="Q677" t="str">
        <f>IF(P677="","",(VLOOKUP(P677,NSX!$B$4:$E$63,2,FALSE)))</f>
        <v/>
      </c>
      <c r="R677" t="str">
        <f>IF(P677="","",(VLOOKUP(P677,NSX!$B$4:$E$63,3,FALSE)))</f>
        <v/>
      </c>
      <c r="S677" t="str">
        <f>IF(P677="","",(VLOOKUP(P677,NSX!$B$4:$E$63,4,FALSE)))</f>
        <v/>
      </c>
      <c r="T677" t="str">
        <f t="shared" si="76"/>
        <v/>
      </c>
    </row>
    <row r="678" spans="1:20" x14ac:dyDescent="0.25">
      <c r="A678" t="str">
        <f t="shared" si="70"/>
        <v/>
      </c>
      <c r="B678" t="str">
        <f t="shared" si="71"/>
        <v/>
      </c>
      <c r="C678" t="str">
        <f>IF(P678="","",'PSS Sheet'!AK682)</f>
        <v/>
      </c>
      <c r="D678" t="str">
        <f>IF(P678="","",'PSS Sheet'!AI682)</f>
        <v/>
      </c>
      <c r="E678" t="str">
        <f>IF(P678="","",'PSS Sheet'!AJ682)</f>
        <v/>
      </c>
      <c r="H678" t="str">
        <f t="shared" si="72"/>
        <v/>
      </c>
      <c r="I678" t="str">
        <f>IF(P678="","",'SEB Sheet'!F$12)</f>
        <v/>
      </c>
      <c r="J678" t="str">
        <f t="shared" si="73"/>
        <v/>
      </c>
      <c r="K678" s="87" t="str">
        <f>IF(P678="","",'SEB Sheet'!$F$11)</f>
        <v/>
      </c>
      <c r="L678" t="str">
        <f t="shared" si="74"/>
        <v/>
      </c>
      <c r="M678" t="str">
        <f>IF(P678="","",'SEB Sheet'!$F$10)</f>
        <v/>
      </c>
      <c r="N678" t="str">
        <f t="shared" si="75"/>
        <v/>
      </c>
      <c r="P678" t="str">
        <f>'PSS Sheet'!AL682</f>
        <v/>
      </c>
      <c r="Q678" t="str">
        <f>IF(P678="","",(VLOOKUP(P678,NSX!$B$4:$E$63,2,FALSE)))</f>
        <v/>
      </c>
      <c r="R678" t="str">
        <f>IF(P678="","",(VLOOKUP(P678,NSX!$B$4:$E$63,3,FALSE)))</f>
        <v/>
      </c>
      <c r="S678" t="str">
        <f>IF(P678="","",(VLOOKUP(P678,NSX!$B$4:$E$63,4,FALSE)))</f>
        <v/>
      </c>
      <c r="T678" t="str">
        <f t="shared" si="76"/>
        <v/>
      </c>
    </row>
    <row r="679" spans="1:20" x14ac:dyDescent="0.25">
      <c r="A679" t="str">
        <f t="shared" si="70"/>
        <v/>
      </c>
      <c r="B679" t="str">
        <f t="shared" si="71"/>
        <v/>
      </c>
      <c r="C679" t="str">
        <f>IF(P679="","",'PSS Sheet'!AK683)</f>
        <v/>
      </c>
      <c r="D679" t="str">
        <f>IF(P679="","",'PSS Sheet'!AI683)</f>
        <v/>
      </c>
      <c r="E679" t="str">
        <f>IF(P679="","",'PSS Sheet'!AJ683)</f>
        <v/>
      </c>
      <c r="H679" t="str">
        <f t="shared" si="72"/>
        <v/>
      </c>
      <c r="I679" t="str">
        <f>IF(P679="","",'SEB Sheet'!F$12)</f>
        <v/>
      </c>
      <c r="J679" t="str">
        <f t="shared" si="73"/>
        <v/>
      </c>
      <c r="K679" s="87" t="str">
        <f>IF(P679="","",'SEB Sheet'!$F$11)</f>
        <v/>
      </c>
      <c r="L679" t="str">
        <f t="shared" si="74"/>
        <v/>
      </c>
      <c r="M679" t="str">
        <f>IF(P679="","",'SEB Sheet'!$F$10)</f>
        <v/>
      </c>
      <c r="N679" t="str">
        <f t="shared" si="75"/>
        <v/>
      </c>
      <c r="P679" t="str">
        <f>'PSS Sheet'!AL683</f>
        <v/>
      </c>
      <c r="Q679" t="str">
        <f>IF(P679="","",(VLOOKUP(P679,NSX!$B$4:$E$63,2,FALSE)))</f>
        <v/>
      </c>
      <c r="R679" t="str">
        <f>IF(P679="","",(VLOOKUP(P679,NSX!$B$4:$E$63,3,FALSE)))</f>
        <v/>
      </c>
      <c r="S679" t="str">
        <f>IF(P679="","",(VLOOKUP(P679,NSX!$B$4:$E$63,4,FALSE)))</f>
        <v/>
      </c>
      <c r="T679" t="str">
        <f t="shared" si="76"/>
        <v/>
      </c>
    </row>
    <row r="680" spans="1:20" x14ac:dyDescent="0.25">
      <c r="A680" t="str">
        <f t="shared" si="70"/>
        <v/>
      </c>
      <c r="B680" t="str">
        <f t="shared" si="71"/>
        <v/>
      </c>
      <c r="C680" t="str">
        <f>IF(P680="","",'PSS Sheet'!AK684)</f>
        <v/>
      </c>
      <c r="D680" t="str">
        <f>IF(P680="","",'PSS Sheet'!AI684)</f>
        <v/>
      </c>
      <c r="E680" t="str">
        <f>IF(P680="","",'PSS Sheet'!AJ684)</f>
        <v/>
      </c>
      <c r="H680" t="str">
        <f t="shared" si="72"/>
        <v/>
      </c>
      <c r="I680" t="str">
        <f>IF(P680="","",'SEB Sheet'!F$12)</f>
        <v/>
      </c>
      <c r="J680" t="str">
        <f t="shared" si="73"/>
        <v/>
      </c>
      <c r="K680" s="87" t="str">
        <f>IF(P680="","",'SEB Sheet'!$F$11)</f>
        <v/>
      </c>
      <c r="L680" t="str">
        <f t="shared" si="74"/>
        <v/>
      </c>
      <c r="M680" t="str">
        <f>IF(P680="","",'SEB Sheet'!$F$10)</f>
        <v/>
      </c>
      <c r="N680" t="str">
        <f t="shared" si="75"/>
        <v/>
      </c>
      <c r="P680" t="str">
        <f>'PSS Sheet'!AL684</f>
        <v/>
      </c>
      <c r="Q680" t="str">
        <f>IF(P680="","",(VLOOKUP(P680,NSX!$B$4:$E$63,2,FALSE)))</f>
        <v/>
      </c>
      <c r="R680" t="str">
        <f>IF(P680="","",(VLOOKUP(P680,NSX!$B$4:$E$63,3,FALSE)))</f>
        <v/>
      </c>
      <c r="S680" t="str">
        <f>IF(P680="","",(VLOOKUP(P680,NSX!$B$4:$E$63,4,FALSE)))</f>
        <v/>
      </c>
      <c r="T680" t="str">
        <f t="shared" si="76"/>
        <v/>
      </c>
    </row>
    <row r="681" spans="1:20" x14ac:dyDescent="0.25">
      <c r="A681" t="str">
        <f t="shared" si="70"/>
        <v/>
      </c>
      <c r="B681" t="str">
        <f t="shared" si="71"/>
        <v/>
      </c>
      <c r="C681" t="str">
        <f>IF(P681="","",'PSS Sheet'!AK685)</f>
        <v/>
      </c>
      <c r="D681" t="str">
        <f>IF(P681="","",'PSS Sheet'!AI685)</f>
        <v/>
      </c>
      <c r="E681" t="str">
        <f>IF(P681="","",'PSS Sheet'!AJ685)</f>
        <v/>
      </c>
      <c r="H681" t="str">
        <f t="shared" si="72"/>
        <v/>
      </c>
      <c r="I681" t="str">
        <f>IF(P681="","",'SEB Sheet'!F$12)</f>
        <v/>
      </c>
      <c r="J681" t="str">
        <f t="shared" si="73"/>
        <v/>
      </c>
      <c r="K681" s="87" t="str">
        <f>IF(P681="","",'SEB Sheet'!$F$11)</f>
        <v/>
      </c>
      <c r="L681" t="str">
        <f t="shared" si="74"/>
        <v/>
      </c>
      <c r="M681" t="str">
        <f>IF(P681="","",'SEB Sheet'!$F$10)</f>
        <v/>
      </c>
      <c r="N681" t="str">
        <f t="shared" si="75"/>
        <v/>
      </c>
      <c r="P681" t="str">
        <f>'PSS Sheet'!AL685</f>
        <v/>
      </c>
      <c r="Q681" t="str">
        <f>IF(P681="","",(VLOOKUP(P681,NSX!$B$4:$E$63,2,FALSE)))</f>
        <v/>
      </c>
      <c r="R681" t="str">
        <f>IF(P681="","",(VLOOKUP(P681,NSX!$B$4:$E$63,3,FALSE)))</f>
        <v/>
      </c>
      <c r="S681" t="str">
        <f>IF(P681="","",(VLOOKUP(P681,NSX!$B$4:$E$63,4,FALSE)))</f>
        <v/>
      </c>
      <c r="T681" t="str">
        <f t="shared" si="76"/>
        <v/>
      </c>
    </row>
    <row r="682" spans="1:20" x14ac:dyDescent="0.25">
      <c r="A682" t="str">
        <f t="shared" si="70"/>
        <v/>
      </c>
      <c r="B682" t="str">
        <f t="shared" si="71"/>
        <v/>
      </c>
      <c r="C682" t="str">
        <f>IF(P682="","",'PSS Sheet'!AK686)</f>
        <v/>
      </c>
      <c r="D682" t="str">
        <f>IF(P682="","",'PSS Sheet'!AI686)</f>
        <v/>
      </c>
      <c r="E682" t="str">
        <f>IF(P682="","",'PSS Sheet'!AJ686)</f>
        <v/>
      </c>
      <c r="H682" t="str">
        <f t="shared" si="72"/>
        <v/>
      </c>
      <c r="I682" t="str">
        <f>IF(P682="","",'SEB Sheet'!F$12)</f>
        <v/>
      </c>
      <c r="J682" t="str">
        <f t="shared" si="73"/>
        <v/>
      </c>
      <c r="K682" s="87" t="str">
        <f>IF(P682="","",'SEB Sheet'!$F$11)</f>
        <v/>
      </c>
      <c r="L682" t="str">
        <f t="shared" si="74"/>
        <v/>
      </c>
      <c r="M682" t="str">
        <f>IF(P682="","",'SEB Sheet'!$F$10)</f>
        <v/>
      </c>
      <c r="N682" t="str">
        <f t="shared" si="75"/>
        <v/>
      </c>
      <c r="P682" t="str">
        <f>'PSS Sheet'!AL686</f>
        <v/>
      </c>
      <c r="Q682" t="str">
        <f>IF(P682="","",(VLOOKUP(P682,NSX!$B$4:$E$63,2,FALSE)))</f>
        <v/>
      </c>
      <c r="R682" t="str">
        <f>IF(P682="","",(VLOOKUP(P682,NSX!$B$4:$E$63,3,FALSE)))</f>
        <v/>
      </c>
      <c r="S682" t="str">
        <f>IF(P682="","",(VLOOKUP(P682,NSX!$B$4:$E$63,4,FALSE)))</f>
        <v/>
      </c>
      <c r="T682" t="str">
        <f t="shared" si="76"/>
        <v/>
      </c>
    </row>
    <row r="683" spans="1:20" x14ac:dyDescent="0.25">
      <c r="A683" t="str">
        <f t="shared" si="70"/>
        <v/>
      </c>
      <c r="B683" t="str">
        <f t="shared" si="71"/>
        <v/>
      </c>
      <c r="C683" t="str">
        <f>IF(P683="","",'PSS Sheet'!AK687)</f>
        <v/>
      </c>
      <c r="D683" t="str">
        <f>IF(P683="","",'PSS Sheet'!AI687)</f>
        <v/>
      </c>
      <c r="E683" t="str">
        <f>IF(P683="","",'PSS Sheet'!AJ687)</f>
        <v/>
      </c>
      <c r="H683" t="str">
        <f t="shared" si="72"/>
        <v/>
      </c>
      <c r="I683" t="str">
        <f>IF(P683="","",'SEB Sheet'!F$12)</f>
        <v/>
      </c>
      <c r="J683" t="str">
        <f t="shared" si="73"/>
        <v/>
      </c>
      <c r="K683" s="87" t="str">
        <f>IF(P683="","",'SEB Sheet'!$F$11)</f>
        <v/>
      </c>
      <c r="L683" t="str">
        <f t="shared" si="74"/>
        <v/>
      </c>
      <c r="M683" t="str">
        <f>IF(P683="","",'SEB Sheet'!$F$10)</f>
        <v/>
      </c>
      <c r="N683" t="str">
        <f t="shared" si="75"/>
        <v/>
      </c>
      <c r="P683" t="str">
        <f>'PSS Sheet'!AL687</f>
        <v/>
      </c>
      <c r="Q683" t="str">
        <f>IF(P683="","",(VLOOKUP(P683,NSX!$B$4:$E$63,2,FALSE)))</f>
        <v/>
      </c>
      <c r="R683" t="str">
        <f>IF(P683="","",(VLOOKUP(P683,NSX!$B$4:$E$63,3,FALSE)))</f>
        <v/>
      </c>
      <c r="S683" t="str">
        <f>IF(P683="","",(VLOOKUP(P683,NSX!$B$4:$E$63,4,FALSE)))</f>
        <v/>
      </c>
      <c r="T683" t="str">
        <f t="shared" si="76"/>
        <v/>
      </c>
    </row>
    <row r="684" spans="1:20" x14ac:dyDescent="0.25">
      <c r="A684" t="str">
        <f t="shared" si="70"/>
        <v/>
      </c>
      <c r="B684" t="str">
        <f t="shared" si="71"/>
        <v/>
      </c>
      <c r="C684" t="str">
        <f>IF(P684="","",'PSS Sheet'!AK688)</f>
        <v/>
      </c>
      <c r="D684" t="str">
        <f>IF(P684="","",'PSS Sheet'!AI688)</f>
        <v/>
      </c>
      <c r="E684" t="str">
        <f>IF(P684="","",'PSS Sheet'!AJ688)</f>
        <v/>
      </c>
      <c r="H684" t="str">
        <f t="shared" si="72"/>
        <v/>
      </c>
      <c r="I684" t="str">
        <f>IF(P684="","",'SEB Sheet'!F$12)</f>
        <v/>
      </c>
      <c r="J684" t="str">
        <f t="shared" si="73"/>
        <v/>
      </c>
      <c r="K684" s="87" t="str">
        <f>IF(P684="","",'SEB Sheet'!$F$11)</f>
        <v/>
      </c>
      <c r="L684" t="str">
        <f t="shared" si="74"/>
        <v/>
      </c>
      <c r="M684" t="str">
        <f>IF(P684="","",'SEB Sheet'!$F$10)</f>
        <v/>
      </c>
      <c r="N684" t="str">
        <f t="shared" si="75"/>
        <v/>
      </c>
      <c r="P684" t="str">
        <f>'PSS Sheet'!AL688</f>
        <v/>
      </c>
      <c r="Q684" t="str">
        <f>IF(P684="","",(VLOOKUP(P684,NSX!$B$4:$E$63,2,FALSE)))</f>
        <v/>
      </c>
      <c r="R684" t="str">
        <f>IF(P684="","",(VLOOKUP(P684,NSX!$B$4:$E$63,3,FALSE)))</f>
        <v/>
      </c>
      <c r="S684" t="str">
        <f>IF(P684="","",(VLOOKUP(P684,NSX!$B$4:$E$63,4,FALSE)))</f>
        <v/>
      </c>
      <c r="T684" t="str">
        <f t="shared" si="76"/>
        <v/>
      </c>
    </row>
    <row r="685" spans="1:20" x14ac:dyDescent="0.25">
      <c r="A685" t="str">
        <f t="shared" si="70"/>
        <v/>
      </c>
      <c r="B685" t="str">
        <f t="shared" si="71"/>
        <v/>
      </c>
      <c r="C685" t="str">
        <f>IF(P685="","",'PSS Sheet'!AK689)</f>
        <v/>
      </c>
      <c r="D685" t="str">
        <f>IF(P685="","",'PSS Sheet'!AI689)</f>
        <v/>
      </c>
      <c r="E685" t="str">
        <f>IF(P685="","",'PSS Sheet'!AJ689)</f>
        <v/>
      </c>
      <c r="H685" t="str">
        <f t="shared" si="72"/>
        <v/>
      </c>
      <c r="I685" t="str">
        <f>IF(P685="","",'SEB Sheet'!F$12)</f>
        <v/>
      </c>
      <c r="J685" t="str">
        <f t="shared" si="73"/>
        <v/>
      </c>
      <c r="K685" s="87" t="str">
        <f>IF(P685="","",'SEB Sheet'!$F$11)</f>
        <v/>
      </c>
      <c r="L685" t="str">
        <f t="shared" si="74"/>
        <v/>
      </c>
      <c r="M685" t="str">
        <f>IF(P685="","",'SEB Sheet'!$F$10)</f>
        <v/>
      </c>
      <c r="N685" t="str">
        <f t="shared" si="75"/>
        <v/>
      </c>
      <c r="P685" t="str">
        <f>'PSS Sheet'!AL689</f>
        <v/>
      </c>
      <c r="Q685" t="str">
        <f>IF(P685="","",(VLOOKUP(P685,NSX!$B$4:$E$63,2,FALSE)))</f>
        <v/>
      </c>
      <c r="R685" t="str">
        <f>IF(P685="","",(VLOOKUP(P685,NSX!$B$4:$E$63,3,FALSE)))</f>
        <v/>
      </c>
      <c r="S685" t="str">
        <f>IF(P685="","",(VLOOKUP(P685,NSX!$B$4:$E$63,4,FALSE)))</f>
        <v/>
      </c>
      <c r="T685" t="str">
        <f t="shared" si="76"/>
        <v/>
      </c>
    </row>
    <row r="686" spans="1:20" x14ac:dyDescent="0.25">
      <c r="A686" t="str">
        <f t="shared" si="70"/>
        <v/>
      </c>
      <c r="B686" t="str">
        <f t="shared" si="71"/>
        <v/>
      </c>
      <c r="C686" t="str">
        <f>IF(P686="","",'PSS Sheet'!AK690)</f>
        <v/>
      </c>
      <c r="D686" t="str">
        <f>IF(P686="","",'PSS Sheet'!AI690)</f>
        <v/>
      </c>
      <c r="E686" t="str">
        <f>IF(P686="","",'PSS Sheet'!AJ690)</f>
        <v/>
      </c>
      <c r="H686" t="str">
        <f t="shared" si="72"/>
        <v/>
      </c>
      <c r="I686" t="str">
        <f>IF(P686="","",'SEB Sheet'!F$12)</f>
        <v/>
      </c>
      <c r="J686" t="str">
        <f t="shared" si="73"/>
        <v/>
      </c>
      <c r="K686" s="87" t="str">
        <f>IF(P686="","",'SEB Sheet'!$F$11)</f>
        <v/>
      </c>
      <c r="L686" t="str">
        <f t="shared" si="74"/>
        <v/>
      </c>
      <c r="M686" t="str">
        <f>IF(P686="","",'SEB Sheet'!$F$10)</f>
        <v/>
      </c>
      <c r="N686" t="str">
        <f t="shared" si="75"/>
        <v/>
      </c>
      <c r="P686" t="str">
        <f>'PSS Sheet'!AL690</f>
        <v/>
      </c>
      <c r="Q686" t="str">
        <f>IF(P686="","",(VLOOKUP(P686,NSX!$B$4:$E$63,2,FALSE)))</f>
        <v/>
      </c>
      <c r="R686" t="str">
        <f>IF(P686="","",(VLOOKUP(P686,NSX!$B$4:$E$63,3,FALSE)))</f>
        <v/>
      </c>
      <c r="S686" t="str">
        <f>IF(P686="","",(VLOOKUP(P686,NSX!$B$4:$E$63,4,FALSE)))</f>
        <v/>
      </c>
      <c r="T686" t="str">
        <f t="shared" si="76"/>
        <v/>
      </c>
    </row>
    <row r="687" spans="1:20" x14ac:dyDescent="0.25">
      <c r="A687" t="str">
        <f t="shared" si="70"/>
        <v/>
      </c>
      <c r="B687" t="str">
        <f t="shared" si="71"/>
        <v/>
      </c>
      <c r="C687" t="str">
        <f>IF(P687="","",'PSS Sheet'!AK691)</f>
        <v/>
      </c>
      <c r="D687" t="str">
        <f>IF(P687="","",'PSS Sheet'!AI691)</f>
        <v/>
      </c>
      <c r="E687" t="str">
        <f>IF(P687="","",'PSS Sheet'!AJ691)</f>
        <v/>
      </c>
      <c r="H687" t="str">
        <f t="shared" si="72"/>
        <v/>
      </c>
      <c r="I687" t="str">
        <f>IF(P687="","",'SEB Sheet'!F$12)</f>
        <v/>
      </c>
      <c r="J687" t="str">
        <f t="shared" si="73"/>
        <v/>
      </c>
      <c r="K687" s="87" t="str">
        <f>IF(P687="","",'SEB Sheet'!$F$11)</f>
        <v/>
      </c>
      <c r="L687" t="str">
        <f t="shared" si="74"/>
        <v/>
      </c>
      <c r="M687" t="str">
        <f>IF(P687="","",'SEB Sheet'!$F$10)</f>
        <v/>
      </c>
      <c r="N687" t="str">
        <f t="shared" si="75"/>
        <v/>
      </c>
      <c r="P687" t="str">
        <f>'PSS Sheet'!AL691</f>
        <v/>
      </c>
      <c r="Q687" t="str">
        <f>IF(P687="","",(VLOOKUP(P687,NSX!$B$4:$E$63,2,FALSE)))</f>
        <v/>
      </c>
      <c r="R687" t="str">
        <f>IF(P687="","",(VLOOKUP(P687,NSX!$B$4:$E$63,3,FALSE)))</f>
        <v/>
      </c>
      <c r="S687" t="str">
        <f>IF(P687="","",(VLOOKUP(P687,NSX!$B$4:$E$63,4,FALSE)))</f>
        <v/>
      </c>
      <c r="T687" t="str">
        <f t="shared" si="76"/>
        <v/>
      </c>
    </row>
    <row r="688" spans="1:20" x14ac:dyDescent="0.25">
      <c r="A688" t="str">
        <f t="shared" si="70"/>
        <v/>
      </c>
      <c r="B688" t="str">
        <f t="shared" si="71"/>
        <v/>
      </c>
      <c r="C688" t="str">
        <f>IF(P688="","",'PSS Sheet'!AK692)</f>
        <v/>
      </c>
      <c r="D688" t="str">
        <f>IF(P688="","",'PSS Sheet'!AI692)</f>
        <v/>
      </c>
      <c r="E688" t="str">
        <f>IF(P688="","",'PSS Sheet'!AJ692)</f>
        <v/>
      </c>
      <c r="H688" t="str">
        <f t="shared" si="72"/>
        <v/>
      </c>
      <c r="I688" t="str">
        <f>IF(P688="","",'SEB Sheet'!F$12)</f>
        <v/>
      </c>
      <c r="J688" t="str">
        <f t="shared" si="73"/>
        <v/>
      </c>
      <c r="K688" s="87" t="str">
        <f>IF(P688="","",'SEB Sheet'!$F$11)</f>
        <v/>
      </c>
      <c r="L688" t="str">
        <f t="shared" si="74"/>
        <v/>
      </c>
      <c r="M688" t="str">
        <f>IF(P688="","",'SEB Sheet'!$F$10)</f>
        <v/>
      </c>
      <c r="N688" t="str">
        <f t="shared" si="75"/>
        <v/>
      </c>
      <c r="P688" t="str">
        <f>'PSS Sheet'!AL692</f>
        <v/>
      </c>
      <c r="Q688" t="str">
        <f>IF(P688="","",(VLOOKUP(P688,NSX!$B$4:$E$63,2,FALSE)))</f>
        <v/>
      </c>
      <c r="R688" t="str">
        <f>IF(P688="","",(VLOOKUP(P688,NSX!$B$4:$E$63,3,FALSE)))</f>
        <v/>
      </c>
      <c r="S688" t="str">
        <f>IF(P688="","",(VLOOKUP(P688,NSX!$B$4:$E$63,4,FALSE)))</f>
        <v/>
      </c>
      <c r="T688" t="str">
        <f t="shared" si="76"/>
        <v/>
      </c>
    </row>
    <row r="689" spans="1:20" x14ac:dyDescent="0.25">
      <c r="A689" t="str">
        <f t="shared" si="70"/>
        <v/>
      </c>
      <c r="B689" t="str">
        <f t="shared" si="71"/>
        <v/>
      </c>
      <c r="C689" t="str">
        <f>IF(P689="","",'PSS Sheet'!AK693)</f>
        <v/>
      </c>
      <c r="D689" t="str">
        <f>IF(P689="","",'PSS Sheet'!AI693)</f>
        <v/>
      </c>
      <c r="E689" t="str">
        <f>IF(P689="","",'PSS Sheet'!AJ693)</f>
        <v/>
      </c>
      <c r="H689" t="str">
        <f t="shared" si="72"/>
        <v/>
      </c>
      <c r="I689" t="str">
        <f>IF(P689="","",'SEB Sheet'!F$12)</f>
        <v/>
      </c>
      <c r="J689" t="str">
        <f t="shared" si="73"/>
        <v/>
      </c>
      <c r="K689" s="87" t="str">
        <f>IF(P689="","",'SEB Sheet'!$F$11)</f>
        <v/>
      </c>
      <c r="L689" t="str">
        <f t="shared" si="74"/>
        <v/>
      </c>
      <c r="M689" t="str">
        <f>IF(P689="","",'SEB Sheet'!$F$10)</f>
        <v/>
      </c>
      <c r="N689" t="str">
        <f t="shared" si="75"/>
        <v/>
      </c>
      <c r="P689" t="str">
        <f>'PSS Sheet'!AL693</f>
        <v/>
      </c>
      <c r="Q689" t="str">
        <f>IF(P689="","",(VLOOKUP(P689,NSX!$B$4:$E$63,2,FALSE)))</f>
        <v/>
      </c>
      <c r="R689" t="str">
        <f>IF(P689="","",(VLOOKUP(P689,NSX!$B$4:$E$63,3,FALSE)))</f>
        <v/>
      </c>
      <c r="S689" t="str">
        <f>IF(P689="","",(VLOOKUP(P689,NSX!$B$4:$E$63,4,FALSE)))</f>
        <v/>
      </c>
      <c r="T689" t="str">
        <f t="shared" si="76"/>
        <v/>
      </c>
    </row>
    <row r="690" spans="1:20" x14ac:dyDescent="0.25">
      <c r="A690" t="str">
        <f t="shared" si="70"/>
        <v/>
      </c>
      <c r="B690" t="str">
        <f t="shared" si="71"/>
        <v/>
      </c>
      <c r="C690" t="str">
        <f>IF(P690="","",'PSS Sheet'!AK694)</f>
        <v/>
      </c>
      <c r="D690" t="str">
        <f>IF(P690="","",'PSS Sheet'!AI694)</f>
        <v/>
      </c>
      <c r="E690" t="str">
        <f>IF(P690="","",'PSS Sheet'!AJ694)</f>
        <v/>
      </c>
      <c r="H690" t="str">
        <f t="shared" si="72"/>
        <v/>
      </c>
      <c r="I690" t="str">
        <f>IF(P690="","",'SEB Sheet'!F$12)</f>
        <v/>
      </c>
      <c r="J690" t="str">
        <f t="shared" si="73"/>
        <v/>
      </c>
      <c r="K690" s="87" t="str">
        <f>IF(P690="","",'SEB Sheet'!$F$11)</f>
        <v/>
      </c>
      <c r="L690" t="str">
        <f t="shared" si="74"/>
        <v/>
      </c>
      <c r="M690" t="str">
        <f>IF(P690="","",'SEB Sheet'!$F$10)</f>
        <v/>
      </c>
      <c r="N690" t="str">
        <f t="shared" si="75"/>
        <v/>
      </c>
      <c r="P690" t="str">
        <f>'PSS Sheet'!AL694</f>
        <v/>
      </c>
      <c r="Q690" t="str">
        <f>IF(P690="","",(VLOOKUP(P690,NSX!$B$4:$E$63,2,FALSE)))</f>
        <v/>
      </c>
      <c r="R690" t="str">
        <f>IF(P690="","",(VLOOKUP(P690,NSX!$B$4:$E$63,3,FALSE)))</f>
        <v/>
      </c>
      <c r="S690" t="str">
        <f>IF(P690="","",(VLOOKUP(P690,NSX!$B$4:$E$63,4,FALSE)))</f>
        <v/>
      </c>
      <c r="T690" t="str">
        <f t="shared" si="76"/>
        <v/>
      </c>
    </row>
    <row r="691" spans="1:20" x14ac:dyDescent="0.25">
      <c r="A691" t="str">
        <f t="shared" si="70"/>
        <v/>
      </c>
      <c r="B691" t="str">
        <f t="shared" si="71"/>
        <v/>
      </c>
      <c r="C691" t="str">
        <f>IF(P691="","",'PSS Sheet'!AK695)</f>
        <v/>
      </c>
      <c r="D691" t="str">
        <f>IF(P691="","",'PSS Sheet'!AI695)</f>
        <v/>
      </c>
      <c r="E691" t="str">
        <f>IF(P691="","",'PSS Sheet'!AJ695)</f>
        <v/>
      </c>
      <c r="H691" t="str">
        <f t="shared" si="72"/>
        <v/>
      </c>
      <c r="I691" t="str">
        <f>IF(P691="","",'SEB Sheet'!F$12)</f>
        <v/>
      </c>
      <c r="J691" t="str">
        <f t="shared" si="73"/>
        <v/>
      </c>
      <c r="K691" s="87" t="str">
        <f>IF(P691="","",'SEB Sheet'!$F$11)</f>
        <v/>
      </c>
      <c r="L691" t="str">
        <f t="shared" si="74"/>
        <v/>
      </c>
      <c r="M691" t="str">
        <f>IF(P691="","",'SEB Sheet'!$F$10)</f>
        <v/>
      </c>
      <c r="N691" t="str">
        <f t="shared" si="75"/>
        <v/>
      </c>
      <c r="P691" t="str">
        <f>'PSS Sheet'!AL695</f>
        <v/>
      </c>
      <c r="Q691" t="str">
        <f>IF(P691="","",(VLOOKUP(P691,NSX!$B$4:$E$63,2,FALSE)))</f>
        <v/>
      </c>
      <c r="R691" t="str">
        <f>IF(P691="","",(VLOOKUP(P691,NSX!$B$4:$E$63,3,FALSE)))</f>
        <v/>
      </c>
      <c r="S691" t="str">
        <f>IF(P691="","",(VLOOKUP(P691,NSX!$B$4:$E$63,4,FALSE)))</f>
        <v/>
      </c>
      <c r="T691" t="str">
        <f t="shared" si="76"/>
        <v/>
      </c>
    </row>
    <row r="692" spans="1:20" x14ac:dyDescent="0.25">
      <c r="A692" t="str">
        <f t="shared" si="70"/>
        <v/>
      </c>
      <c r="B692" t="str">
        <f t="shared" si="71"/>
        <v/>
      </c>
      <c r="C692" t="str">
        <f>IF(P692="","",'PSS Sheet'!AK696)</f>
        <v/>
      </c>
      <c r="D692" t="str">
        <f>IF(P692="","",'PSS Sheet'!AI696)</f>
        <v/>
      </c>
      <c r="E692" t="str">
        <f>IF(P692="","",'PSS Sheet'!AJ696)</f>
        <v/>
      </c>
      <c r="H692" t="str">
        <f t="shared" si="72"/>
        <v/>
      </c>
      <c r="I692" t="str">
        <f>IF(P692="","",'SEB Sheet'!F$12)</f>
        <v/>
      </c>
      <c r="J692" t="str">
        <f t="shared" si="73"/>
        <v/>
      </c>
      <c r="K692" s="87" t="str">
        <f>IF(P692="","",'SEB Sheet'!$F$11)</f>
        <v/>
      </c>
      <c r="L692" t="str">
        <f t="shared" si="74"/>
        <v/>
      </c>
      <c r="M692" t="str">
        <f>IF(P692="","",'SEB Sheet'!$F$10)</f>
        <v/>
      </c>
      <c r="N692" t="str">
        <f t="shared" si="75"/>
        <v/>
      </c>
      <c r="P692" t="str">
        <f>'PSS Sheet'!AL696</f>
        <v/>
      </c>
      <c r="Q692" t="str">
        <f>IF(P692="","",(VLOOKUP(P692,NSX!$B$4:$E$63,2,FALSE)))</f>
        <v/>
      </c>
      <c r="R692" t="str">
        <f>IF(P692="","",(VLOOKUP(P692,NSX!$B$4:$E$63,3,FALSE)))</f>
        <v/>
      </c>
      <c r="S692" t="str">
        <f>IF(P692="","",(VLOOKUP(P692,NSX!$B$4:$E$63,4,FALSE)))</f>
        <v/>
      </c>
      <c r="T692" t="str">
        <f t="shared" si="76"/>
        <v/>
      </c>
    </row>
    <row r="693" spans="1:20" x14ac:dyDescent="0.25">
      <c r="A693" t="str">
        <f t="shared" si="70"/>
        <v/>
      </c>
      <c r="B693" t="str">
        <f t="shared" si="71"/>
        <v/>
      </c>
      <c r="C693" t="str">
        <f>IF(P693="","",'PSS Sheet'!AK697)</f>
        <v/>
      </c>
      <c r="D693" t="str">
        <f>IF(P693="","",'PSS Sheet'!AI697)</f>
        <v/>
      </c>
      <c r="E693" t="str">
        <f>IF(P693="","",'PSS Sheet'!AJ697)</f>
        <v/>
      </c>
      <c r="H693" t="str">
        <f t="shared" si="72"/>
        <v/>
      </c>
      <c r="I693" t="str">
        <f>IF(P693="","",'SEB Sheet'!F$12)</f>
        <v/>
      </c>
      <c r="J693" t="str">
        <f t="shared" si="73"/>
        <v/>
      </c>
      <c r="K693" s="87" t="str">
        <f>IF(P693="","",'SEB Sheet'!$F$11)</f>
        <v/>
      </c>
      <c r="L693" t="str">
        <f t="shared" si="74"/>
        <v/>
      </c>
      <c r="M693" t="str">
        <f>IF(P693="","",'SEB Sheet'!$F$10)</f>
        <v/>
      </c>
      <c r="N693" t="str">
        <f t="shared" si="75"/>
        <v/>
      </c>
      <c r="P693" t="str">
        <f>'PSS Sheet'!AL697</f>
        <v/>
      </c>
      <c r="Q693" t="str">
        <f>IF(P693="","",(VLOOKUP(P693,NSX!$B$4:$E$63,2,FALSE)))</f>
        <v/>
      </c>
      <c r="R693" t="str">
        <f>IF(P693="","",(VLOOKUP(P693,NSX!$B$4:$E$63,3,FALSE)))</f>
        <v/>
      </c>
      <c r="S693" t="str">
        <f>IF(P693="","",(VLOOKUP(P693,NSX!$B$4:$E$63,4,FALSE)))</f>
        <v/>
      </c>
      <c r="T693" t="str">
        <f t="shared" si="76"/>
        <v/>
      </c>
    </row>
    <row r="694" spans="1:20" x14ac:dyDescent="0.25">
      <c r="A694" t="str">
        <f t="shared" si="70"/>
        <v/>
      </c>
      <c r="B694" t="str">
        <f t="shared" si="71"/>
        <v/>
      </c>
      <c r="C694" t="str">
        <f>IF(P694="","",'PSS Sheet'!AK698)</f>
        <v/>
      </c>
      <c r="D694" t="str">
        <f>IF(P694="","",'PSS Sheet'!AI698)</f>
        <v/>
      </c>
      <c r="E694" t="str">
        <f>IF(P694="","",'PSS Sheet'!AJ698)</f>
        <v/>
      </c>
      <c r="H694" t="str">
        <f t="shared" si="72"/>
        <v/>
      </c>
      <c r="I694" t="str">
        <f>IF(P694="","",'SEB Sheet'!F$12)</f>
        <v/>
      </c>
      <c r="J694" t="str">
        <f t="shared" si="73"/>
        <v/>
      </c>
      <c r="K694" s="87" t="str">
        <f>IF(P694="","",'SEB Sheet'!$F$11)</f>
        <v/>
      </c>
      <c r="L694" t="str">
        <f t="shared" si="74"/>
        <v/>
      </c>
      <c r="M694" t="str">
        <f>IF(P694="","",'SEB Sheet'!$F$10)</f>
        <v/>
      </c>
      <c r="N694" t="str">
        <f t="shared" si="75"/>
        <v/>
      </c>
      <c r="P694" t="str">
        <f>'PSS Sheet'!AL698</f>
        <v/>
      </c>
      <c r="Q694" t="str">
        <f>IF(P694="","",(VLOOKUP(P694,NSX!$B$4:$E$63,2,FALSE)))</f>
        <v/>
      </c>
      <c r="R694" t="str">
        <f>IF(P694="","",(VLOOKUP(P694,NSX!$B$4:$E$63,3,FALSE)))</f>
        <v/>
      </c>
      <c r="S694" t="str">
        <f>IF(P694="","",(VLOOKUP(P694,NSX!$B$4:$E$63,4,FALSE)))</f>
        <v/>
      </c>
      <c r="T694" t="str">
        <f t="shared" si="76"/>
        <v/>
      </c>
    </row>
    <row r="695" spans="1:20" x14ac:dyDescent="0.25">
      <c r="A695" t="str">
        <f t="shared" si="70"/>
        <v/>
      </c>
      <c r="B695" t="str">
        <f t="shared" si="71"/>
        <v/>
      </c>
      <c r="C695" t="str">
        <f>IF(P695="","",'PSS Sheet'!AK699)</f>
        <v/>
      </c>
      <c r="D695" t="str">
        <f>IF(P695="","",'PSS Sheet'!AI699)</f>
        <v/>
      </c>
      <c r="E695" t="str">
        <f>IF(P695="","",'PSS Sheet'!AJ699)</f>
        <v/>
      </c>
      <c r="H695" t="str">
        <f t="shared" si="72"/>
        <v/>
      </c>
      <c r="I695" t="str">
        <f>IF(P695="","",'SEB Sheet'!F$12)</f>
        <v/>
      </c>
      <c r="J695" t="str">
        <f t="shared" si="73"/>
        <v/>
      </c>
      <c r="K695" s="87" t="str">
        <f>IF(P695="","",'SEB Sheet'!$F$11)</f>
        <v/>
      </c>
      <c r="L695" t="str">
        <f t="shared" si="74"/>
        <v/>
      </c>
      <c r="M695" t="str">
        <f>IF(P695="","",'SEB Sheet'!$F$10)</f>
        <v/>
      </c>
      <c r="N695" t="str">
        <f t="shared" si="75"/>
        <v/>
      </c>
      <c r="P695" t="str">
        <f>'PSS Sheet'!AL699</f>
        <v/>
      </c>
      <c r="Q695" t="str">
        <f>IF(P695="","",(VLOOKUP(P695,NSX!$B$4:$E$63,2,FALSE)))</f>
        <v/>
      </c>
      <c r="R695" t="str">
        <f>IF(P695="","",(VLOOKUP(P695,NSX!$B$4:$E$63,3,FALSE)))</f>
        <v/>
      </c>
      <c r="S695" t="str">
        <f>IF(P695="","",(VLOOKUP(P695,NSX!$B$4:$E$63,4,FALSE)))</f>
        <v/>
      </c>
      <c r="T695" t="str">
        <f t="shared" si="76"/>
        <v/>
      </c>
    </row>
    <row r="696" spans="1:20" x14ac:dyDescent="0.25">
      <c r="A696" t="str">
        <f t="shared" si="70"/>
        <v/>
      </c>
      <c r="B696" t="str">
        <f t="shared" si="71"/>
        <v/>
      </c>
      <c r="C696" t="str">
        <f>IF(P696="","",'PSS Sheet'!AK700)</f>
        <v/>
      </c>
      <c r="D696" t="str">
        <f>IF(P696="","",'PSS Sheet'!AI700)</f>
        <v/>
      </c>
      <c r="E696" t="str">
        <f>IF(P696="","",'PSS Sheet'!AJ700)</f>
        <v/>
      </c>
      <c r="H696" t="str">
        <f t="shared" si="72"/>
        <v/>
      </c>
      <c r="I696" t="str">
        <f>IF(P696="","",'SEB Sheet'!F$12)</f>
        <v/>
      </c>
      <c r="J696" t="str">
        <f t="shared" si="73"/>
        <v/>
      </c>
      <c r="K696" s="87" t="str">
        <f>IF(P696="","",'SEB Sheet'!$F$11)</f>
        <v/>
      </c>
      <c r="L696" t="str">
        <f t="shared" si="74"/>
        <v/>
      </c>
      <c r="M696" t="str">
        <f>IF(P696="","",'SEB Sheet'!$F$10)</f>
        <v/>
      </c>
      <c r="N696" t="str">
        <f t="shared" si="75"/>
        <v/>
      </c>
      <c r="P696" t="str">
        <f>'PSS Sheet'!AL700</f>
        <v/>
      </c>
      <c r="Q696" t="str">
        <f>IF(P696="","",(VLOOKUP(P696,NSX!$B$4:$E$63,2,FALSE)))</f>
        <v/>
      </c>
      <c r="R696" t="str">
        <f>IF(P696="","",(VLOOKUP(P696,NSX!$B$4:$E$63,3,FALSE)))</f>
        <v/>
      </c>
      <c r="S696" t="str">
        <f>IF(P696="","",(VLOOKUP(P696,NSX!$B$4:$E$63,4,FALSE)))</f>
        <v/>
      </c>
      <c r="T696" t="str">
        <f t="shared" si="76"/>
        <v/>
      </c>
    </row>
    <row r="697" spans="1:20" x14ac:dyDescent="0.25">
      <c r="A697" t="str">
        <f t="shared" si="70"/>
        <v/>
      </c>
      <c r="B697" t="str">
        <f t="shared" si="71"/>
        <v/>
      </c>
      <c r="C697" t="str">
        <f>IF(P697="","",'PSS Sheet'!AK701)</f>
        <v/>
      </c>
      <c r="D697" t="str">
        <f>IF(P697="","",'PSS Sheet'!AI701)</f>
        <v/>
      </c>
      <c r="E697" t="str">
        <f>IF(P697="","",'PSS Sheet'!AJ701)</f>
        <v/>
      </c>
      <c r="H697" t="str">
        <f t="shared" si="72"/>
        <v/>
      </c>
      <c r="I697" t="str">
        <f>IF(P697="","",'SEB Sheet'!F$12)</f>
        <v/>
      </c>
      <c r="J697" t="str">
        <f t="shared" si="73"/>
        <v/>
      </c>
      <c r="K697" s="87" t="str">
        <f>IF(P697="","",'SEB Sheet'!$F$11)</f>
        <v/>
      </c>
      <c r="L697" t="str">
        <f t="shared" si="74"/>
        <v/>
      </c>
      <c r="M697" t="str">
        <f>IF(P697="","",'SEB Sheet'!$F$10)</f>
        <v/>
      </c>
      <c r="N697" t="str">
        <f t="shared" si="75"/>
        <v/>
      </c>
      <c r="P697" t="str">
        <f>'PSS Sheet'!AL701</f>
        <v/>
      </c>
      <c r="Q697" t="str">
        <f>IF(P697="","",(VLOOKUP(P697,NSX!$B$4:$E$63,2,FALSE)))</f>
        <v/>
      </c>
      <c r="R697" t="str">
        <f>IF(P697="","",(VLOOKUP(P697,NSX!$B$4:$E$63,3,FALSE)))</f>
        <v/>
      </c>
      <c r="S697" t="str">
        <f>IF(P697="","",(VLOOKUP(P697,NSX!$B$4:$E$63,4,FALSE)))</f>
        <v/>
      </c>
      <c r="T697" t="str">
        <f t="shared" si="76"/>
        <v/>
      </c>
    </row>
    <row r="698" spans="1:20" x14ac:dyDescent="0.25">
      <c r="A698" t="str">
        <f t="shared" si="70"/>
        <v/>
      </c>
      <c r="B698" t="str">
        <f t="shared" si="71"/>
        <v/>
      </c>
      <c r="C698" t="str">
        <f>IF(P698="","",'PSS Sheet'!AK702)</f>
        <v/>
      </c>
      <c r="D698" t="str">
        <f>IF(P698="","",'PSS Sheet'!AI702)</f>
        <v/>
      </c>
      <c r="E698" t="str">
        <f>IF(P698="","",'PSS Sheet'!AJ702)</f>
        <v/>
      </c>
      <c r="H698" t="str">
        <f t="shared" si="72"/>
        <v/>
      </c>
      <c r="I698" t="str">
        <f>IF(P698="","",'SEB Sheet'!F$12)</f>
        <v/>
      </c>
      <c r="J698" t="str">
        <f t="shared" si="73"/>
        <v/>
      </c>
      <c r="K698" s="87" t="str">
        <f>IF(P698="","",'SEB Sheet'!$F$11)</f>
        <v/>
      </c>
      <c r="L698" t="str">
        <f t="shared" si="74"/>
        <v/>
      </c>
      <c r="M698" t="str">
        <f>IF(P698="","",'SEB Sheet'!$F$10)</f>
        <v/>
      </c>
      <c r="N698" t="str">
        <f t="shared" si="75"/>
        <v/>
      </c>
      <c r="P698" t="str">
        <f>'PSS Sheet'!AL702</f>
        <v/>
      </c>
      <c r="Q698" t="str">
        <f>IF(P698="","",(VLOOKUP(P698,NSX!$B$4:$E$63,2,FALSE)))</f>
        <v/>
      </c>
      <c r="R698" t="str">
        <f>IF(P698="","",(VLOOKUP(P698,NSX!$B$4:$E$63,3,FALSE)))</f>
        <v/>
      </c>
      <c r="S698" t="str">
        <f>IF(P698="","",(VLOOKUP(P698,NSX!$B$4:$E$63,4,FALSE)))</f>
        <v/>
      </c>
      <c r="T698" t="str">
        <f t="shared" si="76"/>
        <v/>
      </c>
    </row>
    <row r="699" spans="1:20" x14ac:dyDescent="0.25">
      <c r="A699" t="str">
        <f t="shared" si="70"/>
        <v/>
      </c>
      <c r="B699" t="str">
        <f t="shared" si="71"/>
        <v/>
      </c>
      <c r="C699" t="str">
        <f>IF(P699="","",'PSS Sheet'!AK703)</f>
        <v/>
      </c>
      <c r="D699" t="str">
        <f>IF(P699="","",'PSS Sheet'!AI703)</f>
        <v/>
      </c>
      <c r="E699" t="str">
        <f>IF(P699="","",'PSS Sheet'!AJ703)</f>
        <v/>
      </c>
      <c r="H699" t="str">
        <f t="shared" si="72"/>
        <v/>
      </c>
      <c r="I699" t="str">
        <f>IF(P699="","",'SEB Sheet'!F$12)</f>
        <v/>
      </c>
      <c r="J699" t="str">
        <f t="shared" si="73"/>
        <v/>
      </c>
      <c r="K699" s="87" t="str">
        <f>IF(P699="","",'SEB Sheet'!$F$11)</f>
        <v/>
      </c>
      <c r="L699" t="str">
        <f t="shared" si="74"/>
        <v/>
      </c>
      <c r="M699" t="str">
        <f>IF(P699="","",'SEB Sheet'!$F$10)</f>
        <v/>
      </c>
      <c r="N699" t="str">
        <f t="shared" si="75"/>
        <v/>
      </c>
      <c r="P699" t="str">
        <f>'PSS Sheet'!AL703</f>
        <v/>
      </c>
      <c r="Q699" t="str">
        <f>IF(P699="","",(VLOOKUP(P699,NSX!$B$4:$E$63,2,FALSE)))</f>
        <v/>
      </c>
      <c r="R699" t="str">
        <f>IF(P699="","",(VLOOKUP(P699,NSX!$B$4:$E$63,3,FALSE)))</f>
        <v/>
      </c>
      <c r="S699" t="str">
        <f>IF(P699="","",(VLOOKUP(P699,NSX!$B$4:$E$63,4,FALSE)))</f>
        <v/>
      </c>
      <c r="T699" t="str">
        <f t="shared" si="76"/>
        <v/>
      </c>
    </row>
    <row r="700" spans="1:20" x14ac:dyDescent="0.25">
      <c r="A700" t="str">
        <f t="shared" si="70"/>
        <v/>
      </c>
      <c r="B700" t="str">
        <f t="shared" si="71"/>
        <v/>
      </c>
      <c r="C700" t="str">
        <f>IF(P700="","",'PSS Sheet'!AK704)</f>
        <v/>
      </c>
      <c r="D700" t="str">
        <f>IF(P700="","",'PSS Sheet'!AI704)</f>
        <v/>
      </c>
      <c r="E700" t="str">
        <f>IF(P700="","",'PSS Sheet'!AJ704)</f>
        <v/>
      </c>
      <c r="H700" t="str">
        <f t="shared" si="72"/>
        <v/>
      </c>
      <c r="I700" t="str">
        <f>IF(P700="","",'SEB Sheet'!F$12)</f>
        <v/>
      </c>
      <c r="J700" t="str">
        <f t="shared" si="73"/>
        <v/>
      </c>
      <c r="K700" s="87" t="str">
        <f>IF(P700="","",'SEB Sheet'!$F$11)</f>
        <v/>
      </c>
      <c r="L700" t="str">
        <f t="shared" si="74"/>
        <v/>
      </c>
      <c r="M700" t="str">
        <f>IF(P700="","",'SEB Sheet'!$F$10)</f>
        <v/>
      </c>
      <c r="N700" t="str">
        <f t="shared" si="75"/>
        <v/>
      </c>
      <c r="P700" t="str">
        <f>'PSS Sheet'!AL704</f>
        <v/>
      </c>
      <c r="Q700" t="str">
        <f>IF(P700="","",(VLOOKUP(P700,NSX!$B$4:$E$63,2,FALSE)))</f>
        <v/>
      </c>
      <c r="R700" t="str">
        <f>IF(P700="","",(VLOOKUP(P700,NSX!$B$4:$E$63,3,FALSE)))</f>
        <v/>
      </c>
      <c r="S700" t="str">
        <f>IF(P700="","",(VLOOKUP(P700,NSX!$B$4:$E$63,4,FALSE)))</f>
        <v/>
      </c>
      <c r="T700" t="str">
        <f t="shared" si="76"/>
        <v/>
      </c>
    </row>
    <row r="701" spans="1:20" x14ac:dyDescent="0.25">
      <c r="A701" t="str">
        <f t="shared" si="70"/>
        <v/>
      </c>
      <c r="B701" t="str">
        <f t="shared" si="71"/>
        <v/>
      </c>
      <c r="C701" t="str">
        <f>IF(P701="","",'PSS Sheet'!AK705)</f>
        <v/>
      </c>
      <c r="D701" t="str">
        <f>IF(P701="","",'PSS Sheet'!AI705)</f>
        <v/>
      </c>
      <c r="E701" t="str">
        <f>IF(P701="","",'PSS Sheet'!AJ705)</f>
        <v/>
      </c>
      <c r="H701" t="str">
        <f t="shared" si="72"/>
        <v/>
      </c>
      <c r="I701" t="str">
        <f>IF(P701="","",'SEB Sheet'!F$12)</f>
        <v/>
      </c>
      <c r="J701" t="str">
        <f t="shared" si="73"/>
        <v/>
      </c>
      <c r="K701" s="87" t="str">
        <f>IF(P701="","",'SEB Sheet'!$F$11)</f>
        <v/>
      </c>
      <c r="L701" t="str">
        <f t="shared" si="74"/>
        <v/>
      </c>
      <c r="M701" t="str">
        <f>IF(P701="","",'SEB Sheet'!$F$10)</f>
        <v/>
      </c>
      <c r="N701" t="str">
        <f t="shared" si="75"/>
        <v/>
      </c>
      <c r="P701" t="str">
        <f>'PSS Sheet'!AL705</f>
        <v/>
      </c>
      <c r="Q701" t="str">
        <f>IF(P701="","",(VLOOKUP(P701,NSX!$B$4:$E$63,2,FALSE)))</f>
        <v/>
      </c>
      <c r="R701" t="str">
        <f>IF(P701="","",(VLOOKUP(P701,NSX!$B$4:$E$63,3,FALSE)))</f>
        <v/>
      </c>
      <c r="S701" t="str">
        <f>IF(P701="","",(VLOOKUP(P701,NSX!$B$4:$E$63,4,FALSE)))</f>
        <v/>
      </c>
      <c r="T701" t="str">
        <f t="shared" si="76"/>
        <v/>
      </c>
    </row>
    <row r="702" spans="1:20" x14ac:dyDescent="0.25">
      <c r="A702" t="str">
        <f t="shared" si="70"/>
        <v/>
      </c>
      <c r="B702" t="str">
        <f t="shared" si="71"/>
        <v/>
      </c>
      <c r="C702" t="str">
        <f>IF(P702="","",'PSS Sheet'!AK706)</f>
        <v/>
      </c>
      <c r="D702" t="str">
        <f>IF(P702="","",'PSS Sheet'!AI706)</f>
        <v/>
      </c>
      <c r="E702" t="str">
        <f>IF(P702="","",'PSS Sheet'!AJ706)</f>
        <v/>
      </c>
      <c r="H702" t="str">
        <f t="shared" si="72"/>
        <v/>
      </c>
      <c r="I702" t="str">
        <f>IF(P702="","",'SEB Sheet'!F$12)</f>
        <v/>
      </c>
      <c r="J702" t="str">
        <f t="shared" si="73"/>
        <v/>
      </c>
      <c r="K702" s="87" t="str">
        <f>IF(P702="","",'SEB Sheet'!$F$11)</f>
        <v/>
      </c>
      <c r="L702" t="str">
        <f t="shared" si="74"/>
        <v/>
      </c>
      <c r="M702" t="str">
        <f>IF(P702="","",'SEB Sheet'!$F$10)</f>
        <v/>
      </c>
      <c r="N702" t="str">
        <f t="shared" si="75"/>
        <v/>
      </c>
      <c r="P702" t="str">
        <f>'PSS Sheet'!AL706</f>
        <v/>
      </c>
      <c r="Q702" t="str">
        <f>IF(P702="","",(VLOOKUP(P702,NSX!$B$4:$E$63,2,FALSE)))</f>
        <v/>
      </c>
      <c r="R702" t="str">
        <f>IF(P702="","",(VLOOKUP(P702,NSX!$B$4:$E$63,3,FALSE)))</f>
        <v/>
      </c>
      <c r="S702" t="str">
        <f>IF(P702="","",(VLOOKUP(P702,NSX!$B$4:$E$63,4,FALSE)))</f>
        <v/>
      </c>
      <c r="T702" t="str">
        <f t="shared" si="76"/>
        <v/>
      </c>
    </row>
    <row r="703" spans="1:20" x14ac:dyDescent="0.25">
      <c r="A703" t="str">
        <f t="shared" si="70"/>
        <v/>
      </c>
      <c r="B703" t="str">
        <f t="shared" si="71"/>
        <v/>
      </c>
      <c r="C703" t="str">
        <f>IF(P703="","",'PSS Sheet'!AK707)</f>
        <v/>
      </c>
      <c r="D703" t="str">
        <f>IF(P703="","",'PSS Sheet'!AI707)</f>
        <v/>
      </c>
      <c r="E703" t="str">
        <f>IF(P703="","",'PSS Sheet'!AJ707)</f>
        <v/>
      </c>
      <c r="H703" t="str">
        <f t="shared" si="72"/>
        <v/>
      </c>
      <c r="I703" t="str">
        <f>IF(P703="","",'SEB Sheet'!F$12)</f>
        <v/>
      </c>
      <c r="J703" t="str">
        <f t="shared" si="73"/>
        <v/>
      </c>
      <c r="K703" s="87" t="str">
        <f>IF(P703="","",'SEB Sheet'!$F$11)</f>
        <v/>
      </c>
      <c r="L703" t="str">
        <f t="shared" si="74"/>
        <v/>
      </c>
      <c r="M703" t="str">
        <f>IF(P703="","",'SEB Sheet'!$F$10)</f>
        <v/>
      </c>
      <c r="N703" t="str">
        <f t="shared" si="75"/>
        <v/>
      </c>
      <c r="P703" t="str">
        <f>'PSS Sheet'!AL707</f>
        <v/>
      </c>
      <c r="Q703" t="str">
        <f>IF(P703="","",(VLOOKUP(P703,NSX!$B$4:$E$63,2,FALSE)))</f>
        <v/>
      </c>
      <c r="R703" t="str">
        <f>IF(P703="","",(VLOOKUP(P703,NSX!$B$4:$E$63,3,FALSE)))</f>
        <v/>
      </c>
      <c r="S703" t="str">
        <f>IF(P703="","",(VLOOKUP(P703,NSX!$B$4:$E$63,4,FALSE)))</f>
        <v/>
      </c>
      <c r="T703" t="str">
        <f t="shared" si="76"/>
        <v/>
      </c>
    </row>
    <row r="704" spans="1:20" x14ac:dyDescent="0.25">
      <c r="A704" t="str">
        <f t="shared" si="70"/>
        <v/>
      </c>
      <c r="B704" t="str">
        <f t="shared" si="71"/>
        <v/>
      </c>
      <c r="C704" t="str">
        <f>IF(P704="","",'PSS Sheet'!AK708)</f>
        <v/>
      </c>
      <c r="D704" t="str">
        <f>IF(P704="","",'PSS Sheet'!AI708)</f>
        <v/>
      </c>
      <c r="E704" t="str">
        <f>IF(P704="","",'PSS Sheet'!AJ708)</f>
        <v/>
      </c>
      <c r="H704" t="str">
        <f t="shared" si="72"/>
        <v/>
      </c>
      <c r="I704" t="str">
        <f>IF(P704="","",'SEB Sheet'!F$12)</f>
        <v/>
      </c>
      <c r="J704" t="str">
        <f t="shared" si="73"/>
        <v/>
      </c>
      <c r="K704" s="87" t="str">
        <f>IF(P704="","",'SEB Sheet'!$F$11)</f>
        <v/>
      </c>
      <c r="L704" t="str">
        <f t="shared" si="74"/>
        <v/>
      </c>
      <c r="M704" t="str">
        <f>IF(P704="","",'SEB Sheet'!$F$10)</f>
        <v/>
      </c>
      <c r="N704" t="str">
        <f t="shared" si="75"/>
        <v/>
      </c>
      <c r="P704" t="str">
        <f>'PSS Sheet'!AL708</f>
        <v/>
      </c>
      <c r="Q704" t="str">
        <f>IF(P704="","",(VLOOKUP(P704,NSX!$B$4:$E$63,2,FALSE)))</f>
        <v/>
      </c>
      <c r="R704" t="str">
        <f>IF(P704="","",(VLOOKUP(P704,NSX!$B$4:$E$63,3,FALSE)))</f>
        <v/>
      </c>
      <c r="S704" t="str">
        <f>IF(P704="","",(VLOOKUP(P704,NSX!$B$4:$E$63,4,FALSE)))</f>
        <v/>
      </c>
      <c r="T704" t="str">
        <f t="shared" si="76"/>
        <v/>
      </c>
    </row>
    <row r="705" spans="1:20" x14ac:dyDescent="0.25">
      <c r="A705" t="str">
        <f t="shared" si="70"/>
        <v/>
      </c>
      <c r="B705" t="str">
        <f t="shared" si="71"/>
        <v/>
      </c>
      <c r="C705" t="str">
        <f>IF(P705="","",'PSS Sheet'!AK709)</f>
        <v/>
      </c>
      <c r="D705" t="str">
        <f>IF(P705="","",'PSS Sheet'!AI709)</f>
        <v/>
      </c>
      <c r="E705" t="str">
        <f>IF(P705="","",'PSS Sheet'!AJ709)</f>
        <v/>
      </c>
      <c r="H705" t="str">
        <f t="shared" si="72"/>
        <v/>
      </c>
      <c r="I705" t="str">
        <f>IF(P705="","",'SEB Sheet'!F$12)</f>
        <v/>
      </c>
      <c r="J705" t="str">
        <f t="shared" si="73"/>
        <v/>
      </c>
      <c r="K705" s="87" t="str">
        <f>IF(P705="","",'SEB Sheet'!$F$11)</f>
        <v/>
      </c>
      <c r="L705" t="str">
        <f t="shared" si="74"/>
        <v/>
      </c>
      <c r="M705" t="str">
        <f>IF(P705="","",'SEB Sheet'!$F$10)</f>
        <v/>
      </c>
      <c r="N705" t="str">
        <f t="shared" si="75"/>
        <v/>
      </c>
      <c r="P705" t="str">
        <f>'PSS Sheet'!AL709</f>
        <v/>
      </c>
      <c r="Q705" t="str">
        <f>IF(P705="","",(VLOOKUP(P705,NSX!$B$4:$E$63,2,FALSE)))</f>
        <v/>
      </c>
      <c r="R705" t="str">
        <f>IF(P705="","",(VLOOKUP(P705,NSX!$B$4:$E$63,3,FALSE)))</f>
        <v/>
      </c>
      <c r="S705" t="str">
        <f>IF(P705="","",(VLOOKUP(P705,NSX!$B$4:$E$63,4,FALSE)))</f>
        <v/>
      </c>
      <c r="T705" t="str">
        <f t="shared" si="76"/>
        <v/>
      </c>
    </row>
    <row r="706" spans="1:20" x14ac:dyDescent="0.25">
      <c r="A706" t="str">
        <f t="shared" si="70"/>
        <v/>
      </c>
      <c r="B706" t="str">
        <f t="shared" si="71"/>
        <v/>
      </c>
      <c r="C706" t="str">
        <f>IF(P706="","",'PSS Sheet'!AK710)</f>
        <v/>
      </c>
      <c r="D706" t="str">
        <f>IF(P706="","",'PSS Sheet'!AI710)</f>
        <v/>
      </c>
      <c r="E706" t="str">
        <f>IF(P706="","",'PSS Sheet'!AJ710)</f>
        <v/>
      </c>
      <c r="H706" t="str">
        <f t="shared" si="72"/>
        <v/>
      </c>
      <c r="I706" t="str">
        <f>IF(P706="","",'SEB Sheet'!F$12)</f>
        <v/>
      </c>
      <c r="J706" t="str">
        <f t="shared" si="73"/>
        <v/>
      </c>
      <c r="K706" s="87" t="str">
        <f>IF(P706="","",'SEB Sheet'!$F$11)</f>
        <v/>
      </c>
      <c r="L706" t="str">
        <f t="shared" si="74"/>
        <v/>
      </c>
      <c r="M706" t="str">
        <f>IF(P706="","",'SEB Sheet'!$F$10)</f>
        <v/>
      </c>
      <c r="N706" t="str">
        <f t="shared" si="75"/>
        <v/>
      </c>
      <c r="P706" t="str">
        <f>'PSS Sheet'!AL710</f>
        <v/>
      </c>
      <c r="Q706" t="str">
        <f>IF(P706="","",(VLOOKUP(P706,NSX!$B$4:$E$63,2,FALSE)))</f>
        <v/>
      </c>
      <c r="R706" t="str">
        <f>IF(P706="","",(VLOOKUP(P706,NSX!$B$4:$E$63,3,FALSE)))</f>
        <v/>
      </c>
      <c r="S706" t="str">
        <f>IF(P706="","",(VLOOKUP(P706,NSX!$B$4:$E$63,4,FALSE)))</f>
        <v/>
      </c>
      <c r="T706" t="str">
        <f t="shared" si="76"/>
        <v/>
      </c>
    </row>
    <row r="707" spans="1:20" x14ac:dyDescent="0.25">
      <c r="A707" t="str">
        <f t="shared" si="70"/>
        <v/>
      </c>
      <c r="B707" t="str">
        <f t="shared" si="71"/>
        <v/>
      </c>
      <c r="C707" t="str">
        <f>IF(P707="","",'PSS Sheet'!AK711)</f>
        <v/>
      </c>
      <c r="D707" t="str">
        <f>IF(P707="","",'PSS Sheet'!AI711)</f>
        <v/>
      </c>
      <c r="E707" t="str">
        <f>IF(P707="","",'PSS Sheet'!AJ711)</f>
        <v/>
      </c>
      <c r="H707" t="str">
        <f t="shared" si="72"/>
        <v/>
      </c>
      <c r="I707" t="str">
        <f>IF(P707="","",'SEB Sheet'!F$12)</f>
        <v/>
      </c>
      <c r="J707" t="str">
        <f t="shared" si="73"/>
        <v/>
      </c>
      <c r="K707" s="87" t="str">
        <f>IF(P707="","",'SEB Sheet'!$F$11)</f>
        <v/>
      </c>
      <c r="L707" t="str">
        <f t="shared" si="74"/>
        <v/>
      </c>
      <c r="M707" t="str">
        <f>IF(P707="","",'SEB Sheet'!$F$10)</f>
        <v/>
      </c>
      <c r="N707" t="str">
        <f t="shared" si="75"/>
        <v/>
      </c>
      <c r="P707" t="str">
        <f>'PSS Sheet'!AL711</f>
        <v/>
      </c>
      <c r="Q707" t="str">
        <f>IF(P707="","",(VLOOKUP(P707,NSX!$B$4:$E$63,2,FALSE)))</f>
        <v/>
      </c>
      <c r="R707" t="str">
        <f>IF(P707="","",(VLOOKUP(P707,NSX!$B$4:$E$63,3,FALSE)))</f>
        <v/>
      </c>
      <c r="S707" t="str">
        <f>IF(P707="","",(VLOOKUP(P707,NSX!$B$4:$E$63,4,FALSE)))</f>
        <v/>
      </c>
      <c r="T707" t="str">
        <f t="shared" si="76"/>
        <v/>
      </c>
    </row>
    <row r="708" spans="1:20" x14ac:dyDescent="0.25">
      <c r="A708" t="str">
        <f t="shared" ref="A708:A771" si="77">IF(P708="","","approved")</f>
        <v/>
      </c>
      <c r="B708" t="str">
        <f t="shared" ref="B708:B771" si="78">IF(P708="","","823")</f>
        <v/>
      </c>
      <c r="C708" t="str">
        <f>IF(P708="","",'PSS Sheet'!AK712)</f>
        <v/>
      </c>
      <c r="D708" t="str">
        <f>IF(P708="","",'PSS Sheet'!AI712)</f>
        <v/>
      </c>
      <c r="E708" t="str">
        <f>IF(P708="","",'PSS Sheet'!AJ712)</f>
        <v/>
      </c>
      <c r="H708" t="str">
        <f t="shared" ref="H708:H771" si="79">IF(P708="","","GPS")</f>
        <v/>
      </c>
      <c r="I708" t="str">
        <f>IF(P708="","",'SEB Sheet'!F$12)</f>
        <v/>
      </c>
      <c r="J708" t="str">
        <f t="shared" ref="J708:J771" si="80">IF(P708="","","5-50m")</f>
        <v/>
      </c>
      <c r="K708" s="87" t="str">
        <f>IF(P708="","",'SEB Sheet'!$F$11)</f>
        <v/>
      </c>
      <c r="L708" t="str">
        <f t="shared" ref="L708:L771" si="81">IF(P708="","","D")</f>
        <v/>
      </c>
      <c r="M708" t="str">
        <f>IF(P708="","",'SEB Sheet'!$F$10)</f>
        <v/>
      </c>
      <c r="N708" t="str">
        <f t="shared" ref="N708:N771" si="82">IF(P708="","","P")</f>
        <v/>
      </c>
      <c r="P708" t="str">
        <f>'PSS Sheet'!AL712</f>
        <v/>
      </c>
      <c r="Q708" t="str">
        <f>IF(P708="","",(VLOOKUP(P708,NSX!$B$4:$E$63,2,FALSE)))</f>
        <v/>
      </c>
      <c r="R708" t="str">
        <f>IF(P708="","",(VLOOKUP(P708,NSX!$B$4:$E$63,3,FALSE)))</f>
        <v/>
      </c>
      <c r="S708" t="str">
        <f>IF(P708="","",(VLOOKUP(P708,NSX!$B$4:$E$63,4,FALSE)))</f>
        <v/>
      </c>
      <c r="T708" t="str">
        <f t="shared" ref="T708:T771" si="83">IF(P708="","","1")</f>
        <v/>
      </c>
    </row>
    <row r="709" spans="1:20" x14ac:dyDescent="0.25">
      <c r="A709" t="str">
        <f t="shared" si="77"/>
        <v/>
      </c>
      <c r="B709" t="str">
        <f t="shared" si="78"/>
        <v/>
      </c>
      <c r="C709" t="str">
        <f>IF(P709="","",'PSS Sheet'!AK713)</f>
        <v/>
      </c>
      <c r="D709" t="str">
        <f>IF(P709="","",'PSS Sheet'!AI713)</f>
        <v/>
      </c>
      <c r="E709" t="str">
        <f>IF(P709="","",'PSS Sheet'!AJ713)</f>
        <v/>
      </c>
      <c r="H709" t="str">
        <f t="shared" si="79"/>
        <v/>
      </c>
      <c r="I709" t="str">
        <f>IF(P709="","",'SEB Sheet'!F$12)</f>
        <v/>
      </c>
      <c r="J709" t="str">
        <f t="shared" si="80"/>
        <v/>
      </c>
      <c r="K709" s="87" t="str">
        <f>IF(P709="","",'SEB Sheet'!$F$11)</f>
        <v/>
      </c>
      <c r="L709" t="str">
        <f t="shared" si="81"/>
        <v/>
      </c>
      <c r="M709" t="str">
        <f>IF(P709="","",'SEB Sheet'!$F$10)</f>
        <v/>
      </c>
      <c r="N709" t="str">
        <f t="shared" si="82"/>
        <v/>
      </c>
      <c r="P709" t="str">
        <f>'PSS Sheet'!AL713</f>
        <v/>
      </c>
      <c r="Q709" t="str">
        <f>IF(P709="","",(VLOOKUP(P709,NSX!$B$4:$E$63,2,FALSE)))</f>
        <v/>
      </c>
      <c r="R709" t="str">
        <f>IF(P709="","",(VLOOKUP(P709,NSX!$B$4:$E$63,3,FALSE)))</f>
        <v/>
      </c>
      <c r="S709" t="str">
        <f>IF(P709="","",(VLOOKUP(P709,NSX!$B$4:$E$63,4,FALSE)))</f>
        <v/>
      </c>
      <c r="T709" t="str">
        <f t="shared" si="83"/>
        <v/>
      </c>
    </row>
    <row r="710" spans="1:20" x14ac:dyDescent="0.25">
      <c r="A710" t="str">
        <f t="shared" si="77"/>
        <v/>
      </c>
      <c r="B710" t="str">
        <f t="shared" si="78"/>
        <v/>
      </c>
      <c r="C710" t="str">
        <f>IF(P710="","",'PSS Sheet'!AK714)</f>
        <v/>
      </c>
      <c r="D710" t="str">
        <f>IF(P710="","",'PSS Sheet'!AI714)</f>
        <v/>
      </c>
      <c r="E710" t="str">
        <f>IF(P710="","",'PSS Sheet'!AJ714)</f>
        <v/>
      </c>
      <c r="H710" t="str">
        <f t="shared" si="79"/>
        <v/>
      </c>
      <c r="I710" t="str">
        <f>IF(P710="","",'SEB Sheet'!F$12)</f>
        <v/>
      </c>
      <c r="J710" t="str">
        <f t="shared" si="80"/>
        <v/>
      </c>
      <c r="K710" s="87" t="str">
        <f>IF(P710="","",'SEB Sheet'!$F$11)</f>
        <v/>
      </c>
      <c r="L710" t="str">
        <f t="shared" si="81"/>
        <v/>
      </c>
      <c r="M710" t="str">
        <f>IF(P710="","",'SEB Sheet'!$F$10)</f>
        <v/>
      </c>
      <c r="N710" t="str">
        <f t="shared" si="82"/>
        <v/>
      </c>
      <c r="P710" t="str">
        <f>'PSS Sheet'!AL714</f>
        <v/>
      </c>
      <c r="Q710" t="str">
        <f>IF(P710="","",(VLOOKUP(P710,NSX!$B$4:$E$63,2,FALSE)))</f>
        <v/>
      </c>
      <c r="R710" t="str">
        <f>IF(P710="","",(VLOOKUP(P710,NSX!$B$4:$E$63,3,FALSE)))</f>
        <v/>
      </c>
      <c r="S710" t="str">
        <f>IF(P710="","",(VLOOKUP(P710,NSX!$B$4:$E$63,4,FALSE)))</f>
        <v/>
      </c>
      <c r="T710" t="str">
        <f t="shared" si="83"/>
        <v/>
      </c>
    </row>
    <row r="711" spans="1:20" x14ac:dyDescent="0.25">
      <c r="A711" t="str">
        <f t="shared" si="77"/>
        <v/>
      </c>
      <c r="B711" t="str">
        <f t="shared" si="78"/>
        <v/>
      </c>
      <c r="C711" t="str">
        <f>IF(P711="","",'PSS Sheet'!AK715)</f>
        <v/>
      </c>
      <c r="D711" t="str">
        <f>IF(P711="","",'PSS Sheet'!AI715)</f>
        <v/>
      </c>
      <c r="E711" t="str">
        <f>IF(P711="","",'PSS Sheet'!AJ715)</f>
        <v/>
      </c>
      <c r="H711" t="str">
        <f t="shared" si="79"/>
        <v/>
      </c>
      <c r="I711" t="str">
        <f>IF(P711="","",'SEB Sheet'!F$12)</f>
        <v/>
      </c>
      <c r="J711" t="str">
        <f t="shared" si="80"/>
        <v/>
      </c>
      <c r="K711" s="87" t="str">
        <f>IF(P711="","",'SEB Sheet'!$F$11)</f>
        <v/>
      </c>
      <c r="L711" t="str">
        <f t="shared" si="81"/>
        <v/>
      </c>
      <c r="M711" t="str">
        <f>IF(P711="","",'SEB Sheet'!$F$10)</f>
        <v/>
      </c>
      <c r="N711" t="str">
        <f t="shared" si="82"/>
        <v/>
      </c>
      <c r="P711" t="str">
        <f>'PSS Sheet'!AL715</f>
        <v/>
      </c>
      <c r="Q711" t="str">
        <f>IF(P711="","",(VLOOKUP(P711,NSX!$B$4:$E$63,2,FALSE)))</f>
        <v/>
      </c>
      <c r="R711" t="str">
        <f>IF(P711="","",(VLOOKUP(P711,NSX!$B$4:$E$63,3,FALSE)))</f>
        <v/>
      </c>
      <c r="S711" t="str">
        <f>IF(P711="","",(VLOOKUP(P711,NSX!$B$4:$E$63,4,FALSE)))</f>
        <v/>
      </c>
      <c r="T711" t="str">
        <f t="shared" si="83"/>
        <v/>
      </c>
    </row>
    <row r="712" spans="1:20" x14ac:dyDescent="0.25">
      <c r="A712" t="str">
        <f t="shared" si="77"/>
        <v/>
      </c>
      <c r="B712" t="str">
        <f t="shared" si="78"/>
        <v/>
      </c>
      <c r="C712" t="str">
        <f>IF(P712="","",'PSS Sheet'!AK716)</f>
        <v/>
      </c>
      <c r="D712" t="str">
        <f>IF(P712="","",'PSS Sheet'!AI716)</f>
        <v/>
      </c>
      <c r="E712" t="str">
        <f>IF(P712="","",'PSS Sheet'!AJ716)</f>
        <v/>
      </c>
      <c r="H712" t="str">
        <f t="shared" si="79"/>
        <v/>
      </c>
      <c r="I712" t="str">
        <f>IF(P712="","",'SEB Sheet'!F$12)</f>
        <v/>
      </c>
      <c r="J712" t="str">
        <f t="shared" si="80"/>
        <v/>
      </c>
      <c r="K712" s="87" t="str">
        <f>IF(P712="","",'SEB Sheet'!$F$11)</f>
        <v/>
      </c>
      <c r="L712" t="str">
        <f t="shared" si="81"/>
        <v/>
      </c>
      <c r="M712" t="str">
        <f>IF(P712="","",'SEB Sheet'!$F$10)</f>
        <v/>
      </c>
      <c r="N712" t="str">
        <f t="shared" si="82"/>
        <v/>
      </c>
      <c r="P712" t="str">
        <f>'PSS Sheet'!AL716</f>
        <v/>
      </c>
      <c r="Q712" t="str">
        <f>IF(P712="","",(VLOOKUP(P712,NSX!$B$4:$E$63,2,FALSE)))</f>
        <v/>
      </c>
      <c r="R712" t="str">
        <f>IF(P712="","",(VLOOKUP(P712,NSX!$B$4:$E$63,3,FALSE)))</f>
        <v/>
      </c>
      <c r="S712" t="str">
        <f>IF(P712="","",(VLOOKUP(P712,NSX!$B$4:$E$63,4,FALSE)))</f>
        <v/>
      </c>
      <c r="T712" t="str">
        <f t="shared" si="83"/>
        <v/>
      </c>
    </row>
    <row r="713" spans="1:20" x14ac:dyDescent="0.25">
      <c r="A713" t="str">
        <f t="shared" si="77"/>
        <v/>
      </c>
      <c r="B713" t="str">
        <f t="shared" si="78"/>
        <v/>
      </c>
      <c r="C713" t="str">
        <f>IF(P713="","",'PSS Sheet'!AK717)</f>
        <v/>
      </c>
      <c r="D713" t="str">
        <f>IF(P713="","",'PSS Sheet'!AI717)</f>
        <v/>
      </c>
      <c r="E713" t="str">
        <f>IF(P713="","",'PSS Sheet'!AJ717)</f>
        <v/>
      </c>
      <c r="H713" t="str">
        <f t="shared" si="79"/>
        <v/>
      </c>
      <c r="I713" t="str">
        <f>IF(P713="","",'SEB Sheet'!F$12)</f>
        <v/>
      </c>
      <c r="J713" t="str">
        <f t="shared" si="80"/>
        <v/>
      </c>
      <c r="K713" s="87" t="str">
        <f>IF(P713="","",'SEB Sheet'!$F$11)</f>
        <v/>
      </c>
      <c r="L713" t="str">
        <f t="shared" si="81"/>
        <v/>
      </c>
      <c r="M713" t="str">
        <f>IF(P713="","",'SEB Sheet'!$F$10)</f>
        <v/>
      </c>
      <c r="N713" t="str">
        <f t="shared" si="82"/>
        <v/>
      </c>
      <c r="P713" t="str">
        <f>'PSS Sheet'!AL717</f>
        <v/>
      </c>
      <c r="Q713" t="str">
        <f>IF(P713="","",(VLOOKUP(P713,NSX!$B$4:$E$63,2,FALSE)))</f>
        <v/>
      </c>
      <c r="R713" t="str">
        <f>IF(P713="","",(VLOOKUP(P713,NSX!$B$4:$E$63,3,FALSE)))</f>
        <v/>
      </c>
      <c r="S713" t="str">
        <f>IF(P713="","",(VLOOKUP(P713,NSX!$B$4:$E$63,4,FALSE)))</f>
        <v/>
      </c>
      <c r="T713" t="str">
        <f t="shared" si="83"/>
        <v/>
      </c>
    </row>
    <row r="714" spans="1:20" x14ac:dyDescent="0.25">
      <c r="A714" t="str">
        <f t="shared" si="77"/>
        <v/>
      </c>
      <c r="B714" t="str">
        <f t="shared" si="78"/>
        <v/>
      </c>
      <c r="C714" t="str">
        <f>IF(P714="","",'PSS Sheet'!AK718)</f>
        <v/>
      </c>
      <c r="D714" t="str">
        <f>IF(P714="","",'PSS Sheet'!AI718)</f>
        <v/>
      </c>
      <c r="E714" t="str">
        <f>IF(P714="","",'PSS Sheet'!AJ718)</f>
        <v/>
      </c>
      <c r="H714" t="str">
        <f t="shared" si="79"/>
        <v/>
      </c>
      <c r="I714" t="str">
        <f>IF(P714="","",'SEB Sheet'!F$12)</f>
        <v/>
      </c>
      <c r="J714" t="str">
        <f t="shared" si="80"/>
        <v/>
      </c>
      <c r="K714" s="87" t="str">
        <f>IF(P714="","",'SEB Sheet'!$F$11)</f>
        <v/>
      </c>
      <c r="L714" t="str">
        <f t="shared" si="81"/>
        <v/>
      </c>
      <c r="M714" t="str">
        <f>IF(P714="","",'SEB Sheet'!$F$10)</f>
        <v/>
      </c>
      <c r="N714" t="str">
        <f t="shared" si="82"/>
        <v/>
      </c>
      <c r="P714" t="str">
        <f>'PSS Sheet'!AL718</f>
        <v/>
      </c>
      <c r="Q714" t="str">
        <f>IF(P714="","",(VLOOKUP(P714,NSX!$B$4:$E$63,2,FALSE)))</f>
        <v/>
      </c>
      <c r="R714" t="str">
        <f>IF(P714="","",(VLOOKUP(P714,NSX!$B$4:$E$63,3,FALSE)))</f>
        <v/>
      </c>
      <c r="S714" t="str">
        <f>IF(P714="","",(VLOOKUP(P714,NSX!$B$4:$E$63,4,FALSE)))</f>
        <v/>
      </c>
      <c r="T714" t="str">
        <f t="shared" si="83"/>
        <v/>
      </c>
    </row>
    <row r="715" spans="1:20" x14ac:dyDescent="0.25">
      <c r="A715" t="str">
        <f t="shared" si="77"/>
        <v/>
      </c>
      <c r="B715" t="str">
        <f t="shared" si="78"/>
        <v/>
      </c>
      <c r="C715" t="str">
        <f>IF(P715="","",'PSS Sheet'!AK719)</f>
        <v/>
      </c>
      <c r="D715" t="str">
        <f>IF(P715="","",'PSS Sheet'!AI719)</f>
        <v/>
      </c>
      <c r="E715" t="str">
        <f>IF(P715="","",'PSS Sheet'!AJ719)</f>
        <v/>
      </c>
      <c r="H715" t="str">
        <f t="shared" si="79"/>
        <v/>
      </c>
      <c r="I715" t="str">
        <f>IF(P715="","",'SEB Sheet'!F$12)</f>
        <v/>
      </c>
      <c r="J715" t="str">
        <f t="shared" si="80"/>
        <v/>
      </c>
      <c r="K715" s="87" t="str">
        <f>IF(P715="","",'SEB Sheet'!$F$11)</f>
        <v/>
      </c>
      <c r="L715" t="str">
        <f t="shared" si="81"/>
        <v/>
      </c>
      <c r="M715" t="str">
        <f>IF(P715="","",'SEB Sheet'!$F$10)</f>
        <v/>
      </c>
      <c r="N715" t="str">
        <f t="shared" si="82"/>
        <v/>
      </c>
      <c r="P715" t="str">
        <f>'PSS Sheet'!AL719</f>
        <v/>
      </c>
      <c r="Q715" t="str">
        <f>IF(P715="","",(VLOOKUP(P715,NSX!$B$4:$E$63,2,FALSE)))</f>
        <v/>
      </c>
      <c r="R715" t="str">
        <f>IF(P715="","",(VLOOKUP(P715,NSX!$B$4:$E$63,3,FALSE)))</f>
        <v/>
      </c>
      <c r="S715" t="str">
        <f>IF(P715="","",(VLOOKUP(P715,NSX!$B$4:$E$63,4,FALSE)))</f>
        <v/>
      </c>
      <c r="T715" t="str">
        <f t="shared" si="83"/>
        <v/>
      </c>
    </row>
    <row r="716" spans="1:20" x14ac:dyDescent="0.25">
      <c r="A716" t="str">
        <f t="shared" si="77"/>
        <v/>
      </c>
      <c r="B716" t="str">
        <f t="shared" si="78"/>
        <v/>
      </c>
      <c r="C716" t="str">
        <f>IF(P716="","",'PSS Sheet'!AK720)</f>
        <v/>
      </c>
      <c r="D716" t="str">
        <f>IF(P716="","",'PSS Sheet'!AI720)</f>
        <v/>
      </c>
      <c r="E716" t="str">
        <f>IF(P716="","",'PSS Sheet'!AJ720)</f>
        <v/>
      </c>
      <c r="H716" t="str">
        <f t="shared" si="79"/>
        <v/>
      </c>
      <c r="I716" t="str">
        <f>IF(P716="","",'SEB Sheet'!F$12)</f>
        <v/>
      </c>
      <c r="J716" t="str">
        <f t="shared" si="80"/>
        <v/>
      </c>
      <c r="K716" s="87" t="str">
        <f>IF(P716="","",'SEB Sheet'!$F$11)</f>
        <v/>
      </c>
      <c r="L716" t="str">
        <f t="shared" si="81"/>
        <v/>
      </c>
      <c r="M716" t="str">
        <f>IF(P716="","",'SEB Sheet'!$F$10)</f>
        <v/>
      </c>
      <c r="N716" t="str">
        <f t="shared" si="82"/>
        <v/>
      </c>
      <c r="P716" t="str">
        <f>'PSS Sheet'!AL720</f>
        <v/>
      </c>
      <c r="Q716" t="str">
        <f>IF(P716="","",(VLOOKUP(P716,NSX!$B$4:$E$63,2,FALSE)))</f>
        <v/>
      </c>
      <c r="R716" t="str">
        <f>IF(P716="","",(VLOOKUP(P716,NSX!$B$4:$E$63,3,FALSE)))</f>
        <v/>
      </c>
      <c r="S716" t="str">
        <f>IF(P716="","",(VLOOKUP(P716,NSX!$B$4:$E$63,4,FALSE)))</f>
        <v/>
      </c>
      <c r="T716" t="str">
        <f t="shared" si="83"/>
        <v/>
      </c>
    </row>
    <row r="717" spans="1:20" x14ac:dyDescent="0.25">
      <c r="A717" t="str">
        <f t="shared" si="77"/>
        <v/>
      </c>
      <c r="B717" t="str">
        <f t="shared" si="78"/>
        <v/>
      </c>
      <c r="C717" t="str">
        <f>IF(P717="","",'PSS Sheet'!AK721)</f>
        <v/>
      </c>
      <c r="D717" t="str">
        <f>IF(P717="","",'PSS Sheet'!AI721)</f>
        <v/>
      </c>
      <c r="E717" t="str">
        <f>IF(P717="","",'PSS Sheet'!AJ721)</f>
        <v/>
      </c>
      <c r="H717" t="str">
        <f t="shared" si="79"/>
        <v/>
      </c>
      <c r="I717" t="str">
        <f>IF(P717="","",'SEB Sheet'!F$12)</f>
        <v/>
      </c>
      <c r="J717" t="str">
        <f t="shared" si="80"/>
        <v/>
      </c>
      <c r="K717" s="87" t="str">
        <f>IF(P717="","",'SEB Sheet'!$F$11)</f>
        <v/>
      </c>
      <c r="L717" t="str">
        <f t="shared" si="81"/>
        <v/>
      </c>
      <c r="M717" t="str">
        <f>IF(P717="","",'SEB Sheet'!$F$10)</f>
        <v/>
      </c>
      <c r="N717" t="str">
        <f t="shared" si="82"/>
        <v/>
      </c>
      <c r="P717" t="str">
        <f>'PSS Sheet'!AL721</f>
        <v/>
      </c>
      <c r="Q717" t="str">
        <f>IF(P717="","",(VLOOKUP(P717,NSX!$B$4:$E$63,2,FALSE)))</f>
        <v/>
      </c>
      <c r="R717" t="str">
        <f>IF(P717="","",(VLOOKUP(P717,NSX!$B$4:$E$63,3,FALSE)))</f>
        <v/>
      </c>
      <c r="S717" t="str">
        <f>IF(P717="","",(VLOOKUP(P717,NSX!$B$4:$E$63,4,FALSE)))</f>
        <v/>
      </c>
      <c r="T717" t="str">
        <f t="shared" si="83"/>
        <v/>
      </c>
    </row>
    <row r="718" spans="1:20" x14ac:dyDescent="0.25">
      <c r="A718" t="str">
        <f t="shared" si="77"/>
        <v/>
      </c>
      <c r="B718" t="str">
        <f t="shared" si="78"/>
        <v/>
      </c>
      <c r="C718" t="str">
        <f>IF(P718="","",'PSS Sheet'!AK722)</f>
        <v/>
      </c>
      <c r="D718" t="str">
        <f>IF(P718="","",'PSS Sheet'!AI722)</f>
        <v/>
      </c>
      <c r="E718" t="str">
        <f>IF(P718="","",'PSS Sheet'!AJ722)</f>
        <v/>
      </c>
      <c r="H718" t="str">
        <f t="shared" si="79"/>
        <v/>
      </c>
      <c r="I718" t="str">
        <f>IF(P718="","",'SEB Sheet'!F$12)</f>
        <v/>
      </c>
      <c r="J718" t="str">
        <f t="shared" si="80"/>
        <v/>
      </c>
      <c r="K718" s="87" t="str">
        <f>IF(P718="","",'SEB Sheet'!$F$11)</f>
        <v/>
      </c>
      <c r="L718" t="str">
        <f t="shared" si="81"/>
        <v/>
      </c>
      <c r="M718" t="str">
        <f>IF(P718="","",'SEB Sheet'!$F$10)</f>
        <v/>
      </c>
      <c r="N718" t="str">
        <f t="shared" si="82"/>
        <v/>
      </c>
      <c r="P718" t="str">
        <f>'PSS Sheet'!AL722</f>
        <v/>
      </c>
      <c r="Q718" t="str">
        <f>IF(P718="","",(VLOOKUP(P718,NSX!$B$4:$E$63,2,FALSE)))</f>
        <v/>
      </c>
      <c r="R718" t="str">
        <f>IF(P718="","",(VLOOKUP(P718,NSX!$B$4:$E$63,3,FALSE)))</f>
        <v/>
      </c>
      <c r="S718" t="str">
        <f>IF(P718="","",(VLOOKUP(P718,NSX!$B$4:$E$63,4,FALSE)))</f>
        <v/>
      </c>
      <c r="T718" t="str">
        <f t="shared" si="83"/>
        <v/>
      </c>
    </row>
    <row r="719" spans="1:20" x14ac:dyDescent="0.25">
      <c r="A719" t="str">
        <f t="shared" si="77"/>
        <v/>
      </c>
      <c r="B719" t="str">
        <f t="shared" si="78"/>
        <v/>
      </c>
      <c r="C719" t="str">
        <f>IF(P719="","",'PSS Sheet'!AK723)</f>
        <v/>
      </c>
      <c r="D719" t="str">
        <f>IF(P719="","",'PSS Sheet'!AI723)</f>
        <v/>
      </c>
      <c r="E719" t="str">
        <f>IF(P719="","",'PSS Sheet'!AJ723)</f>
        <v/>
      </c>
      <c r="H719" t="str">
        <f t="shared" si="79"/>
        <v/>
      </c>
      <c r="I719" t="str">
        <f>IF(P719="","",'SEB Sheet'!F$12)</f>
        <v/>
      </c>
      <c r="J719" t="str">
        <f t="shared" si="80"/>
        <v/>
      </c>
      <c r="K719" s="87" t="str">
        <f>IF(P719="","",'SEB Sheet'!$F$11)</f>
        <v/>
      </c>
      <c r="L719" t="str">
        <f t="shared" si="81"/>
        <v/>
      </c>
      <c r="M719" t="str">
        <f>IF(P719="","",'SEB Sheet'!$F$10)</f>
        <v/>
      </c>
      <c r="N719" t="str">
        <f t="shared" si="82"/>
        <v/>
      </c>
      <c r="P719" t="str">
        <f>'PSS Sheet'!AL723</f>
        <v/>
      </c>
      <c r="Q719" t="str">
        <f>IF(P719="","",(VLOOKUP(P719,NSX!$B$4:$E$63,2,FALSE)))</f>
        <v/>
      </c>
      <c r="R719" t="str">
        <f>IF(P719="","",(VLOOKUP(P719,NSX!$B$4:$E$63,3,FALSE)))</f>
        <v/>
      </c>
      <c r="S719" t="str">
        <f>IF(P719="","",(VLOOKUP(P719,NSX!$B$4:$E$63,4,FALSE)))</f>
        <v/>
      </c>
      <c r="T719" t="str">
        <f t="shared" si="83"/>
        <v/>
      </c>
    </row>
    <row r="720" spans="1:20" x14ac:dyDescent="0.25">
      <c r="A720" t="str">
        <f t="shared" si="77"/>
        <v/>
      </c>
      <c r="B720" t="str">
        <f t="shared" si="78"/>
        <v/>
      </c>
      <c r="C720" t="str">
        <f>IF(P720="","",'PSS Sheet'!AK724)</f>
        <v/>
      </c>
      <c r="D720" t="str">
        <f>IF(P720="","",'PSS Sheet'!AI724)</f>
        <v/>
      </c>
      <c r="E720" t="str">
        <f>IF(P720="","",'PSS Sheet'!AJ724)</f>
        <v/>
      </c>
      <c r="H720" t="str">
        <f t="shared" si="79"/>
        <v/>
      </c>
      <c r="I720" t="str">
        <f>IF(P720="","",'SEB Sheet'!F$12)</f>
        <v/>
      </c>
      <c r="J720" t="str">
        <f t="shared" si="80"/>
        <v/>
      </c>
      <c r="K720" s="87" t="str">
        <f>IF(P720="","",'SEB Sheet'!$F$11)</f>
        <v/>
      </c>
      <c r="L720" t="str">
        <f t="shared" si="81"/>
        <v/>
      </c>
      <c r="M720" t="str">
        <f>IF(P720="","",'SEB Sheet'!$F$10)</f>
        <v/>
      </c>
      <c r="N720" t="str">
        <f t="shared" si="82"/>
        <v/>
      </c>
      <c r="P720" t="str">
        <f>'PSS Sheet'!AL724</f>
        <v/>
      </c>
      <c r="Q720" t="str">
        <f>IF(P720="","",(VLOOKUP(P720,NSX!$B$4:$E$63,2,FALSE)))</f>
        <v/>
      </c>
      <c r="R720" t="str">
        <f>IF(P720="","",(VLOOKUP(P720,NSX!$B$4:$E$63,3,FALSE)))</f>
        <v/>
      </c>
      <c r="S720" t="str">
        <f>IF(P720="","",(VLOOKUP(P720,NSX!$B$4:$E$63,4,FALSE)))</f>
        <v/>
      </c>
      <c r="T720" t="str">
        <f t="shared" si="83"/>
        <v/>
      </c>
    </row>
    <row r="721" spans="1:20" x14ac:dyDescent="0.25">
      <c r="A721" t="str">
        <f t="shared" si="77"/>
        <v/>
      </c>
      <c r="B721" t="str">
        <f t="shared" si="78"/>
        <v/>
      </c>
      <c r="C721" t="str">
        <f>IF(P721="","",'PSS Sheet'!AK725)</f>
        <v/>
      </c>
      <c r="D721" t="str">
        <f>IF(P721="","",'PSS Sheet'!AI725)</f>
        <v/>
      </c>
      <c r="E721" t="str">
        <f>IF(P721="","",'PSS Sheet'!AJ725)</f>
        <v/>
      </c>
      <c r="H721" t="str">
        <f t="shared" si="79"/>
        <v/>
      </c>
      <c r="I721" t="str">
        <f>IF(P721="","",'SEB Sheet'!F$12)</f>
        <v/>
      </c>
      <c r="J721" t="str">
        <f t="shared" si="80"/>
        <v/>
      </c>
      <c r="K721" s="87" t="str">
        <f>IF(P721="","",'SEB Sheet'!$F$11)</f>
        <v/>
      </c>
      <c r="L721" t="str">
        <f t="shared" si="81"/>
        <v/>
      </c>
      <c r="M721" t="str">
        <f>IF(P721="","",'SEB Sheet'!$F$10)</f>
        <v/>
      </c>
      <c r="N721" t="str">
        <f t="shared" si="82"/>
        <v/>
      </c>
      <c r="P721" t="str">
        <f>'PSS Sheet'!AL725</f>
        <v/>
      </c>
      <c r="Q721" t="str">
        <f>IF(P721="","",(VLOOKUP(P721,NSX!$B$4:$E$63,2,FALSE)))</f>
        <v/>
      </c>
      <c r="R721" t="str">
        <f>IF(P721="","",(VLOOKUP(P721,NSX!$B$4:$E$63,3,FALSE)))</f>
        <v/>
      </c>
      <c r="S721" t="str">
        <f>IF(P721="","",(VLOOKUP(P721,NSX!$B$4:$E$63,4,FALSE)))</f>
        <v/>
      </c>
      <c r="T721" t="str">
        <f t="shared" si="83"/>
        <v/>
      </c>
    </row>
    <row r="722" spans="1:20" x14ac:dyDescent="0.25">
      <c r="A722" t="str">
        <f t="shared" si="77"/>
        <v/>
      </c>
      <c r="B722" t="str">
        <f t="shared" si="78"/>
        <v/>
      </c>
      <c r="C722" t="str">
        <f>IF(P722="","",'PSS Sheet'!AK726)</f>
        <v/>
      </c>
      <c r="D722" t="str">
        <f>IF(P722="","",'PSS Sheet'!AI726)</f>
        <v/>
      </c>
      <c r="E722" t="str">
        <f>IF(P722="","",'PSS Sheet'!AJ726)</f>
        <v/>
      </c>
      <c r="H722" t="str">
        <f t="shared" si="79"/>
        <v/>
      </c>
      <c r="I722" t="str">
        <f>IF(P722="","",'SEB Sheet'!F$12)</f>
        <v/>
      </c>
      <c r="J722" t="str">
        <f t="shared" si="80"/>
        <v/>
      </c>
      <c r="K722" s="87" t="str">
        <f>IF(P722="","",'SEB Sheet'!$F$11)</f>
        <v/>
      </c>
      <c r="L722" t="str">
        <f t="shared" si="81"/>
        <v/>
      </c>
      <c r="M722" t="str">
        <f>IF(P722="","",'SEB Sheet'!$F$10)</f>
        <v/>
      </c>
      <c r="N722" t="str">
        <f t="shared" si="82"/>
        <v/>
      </c>
      <c r="P722" t="str">
        <f>'PSS Sheet'!AL726</f>
        <v/>
      </c>
      <c r="Q722" t="str">
        <f>IF(P722="","",(VLOOKUP(P722,NSX!$B$4:$E$63,2,FALSE)))</f>
        <v/>
      </c>
      <c r="R722" t="str">
        <f>IF(P722="","",(VLOOKUP(P722,NSX!$B$4:$E$63,3,FALSE)))</f>
        <v/>
      </c>
      <c r="S722" t="str">
        <f>IF(P722="","",(VLOOKUP(P722,NSX!$B$4:$E$63,4,FALSE)))</f>
        <v/>
      </c>
      <c r="T722" t="str">
        <f t="shared" si="83"/>
        <v/>
      </c>
    </row>
    <row r="723" spans="1:20" x14ac:dyDescent="0.25">
      <c r="A723" t="str">
        <f t="shared" si="77"/>
        <v/>
      </c>
      <c r="B723" t="str">
        <f t="shared" si="78"/>
        <v/>
      </c>
      <c r="C723" t="str">
        <f>IF(P723="","",'PSS Sheet'!AK727)</f>
        <v/>
      </c>
      <c r="D723" t="str">
        <f>IF(P723="","",'PSS Sheet'!AI727)</f>
        <v/>
      </c>
      <c r="E723" t="str">
        <f>IF(P723="","",'PSS Sheet'!AJ727)</f>
        <v/>
      </c>
      <c r="H723" t="str">
        <f t="shared" si="79"/>
        <v/>
      </c>
      <c r="I723" t="str">
        <f>IF(P723="","",'SEB Sheet'!F$12)</f>
        <v/>
      </c>
      <c r="J723" t="str">
        <f t="shared" si="80"/>
        <v/>
      </c>
      <c r="K723" s="87" t="str">
        <f>IF(P723="","",'SEB Sheet'!$F$11)</f>
        <v/>
      </c>
      <c r="L723" t="str">
        <f t="shared" si="81"/>
        <v/>
      </c>
      <c r="M723" t="str">
        <f>IF(P723="","",'SEB Sheet'!$F$10)</f>
        <v/>
      </c>
      <c r="N723" t="str">
        <f t="shared" si="82"/>
        <v/>
      </c>
      <c r="P723" t="str">
        <f>'PSS Sheet'!AL727</f>
        <v/>
      </c>
      <c r="Q723" t="str">
        <f>IF(P723="","",(VLOOKUP(P723,NSX!$B$4:$E$63,2,FALSE)))</f>
        <v/>
      </c>
      <c r="R723" t="str">
        <f>IF(P723="","",(VLOOKUP(P723,NSX!$B$4:$E$63,3,FALSE)))</f>
        <v/>
      </c>
      <c r="S723" t="str">
        <f>IF(P723="","",(VLOOKUP(P723,NSX!$B$4:$E$63,4,FALSE)))</f>
        <v/>
      </c>
      <c r="T723" t="str">
        <f t="shared" si="83"/>
        <v/>
      </c>
    </row>
    <row r="724" spans="1:20" x14ac:dyDescent="0.25">
      <c r="A724" t="str">
        <f t="shared" si="77"/>
        <v/>
      </c>
      <c r="B724" t="str">
        <f t="shared" si="78"/>
        <v/>
      </c>
      <c r="C724" t="str">
        <f>IF(P724="","",'PSS Sheet'!AK728)</f>
        <v/>
      </c>
      <c r="D724" t="str">
        <f>IF(P724="","",'PSS Sheet'!AI728)</f>
        <v/>
      </c>
      <c r="E724" t="str">
        <f>IF(P724="","",'PSS Sheet'!AJ728)</f>
        <v/>
      </c>
      <c r="H724" t="str">
        <f t="shared" si="79"/>
        <v/>
      </c>
      <c r="I724" t="str">
        <f>IF(P724="","",'SEB Sheet'!F$12)</f>
        <v/>
      </c>
      <c r="J724" t="str">
        <f t="shared" si="80"/>
        <v/>
      </c>
      <c r="K724" s="87" t="str">
        <f>IF(P724="","",'SEB Sheet'!$F$11)</f>
        <v/>
      </c>
      <c r="L724" t="str">
        <f t="shared" si="81"/>
        <v/>
      </c>
      <c r="M724" t="str">
        <f>IF(P724="","",'SEB Sheet'!$F$10)</f>
        <v/>
      </c>
      <c r="N724" t="str">
        <f t="shared" si="82"/>
        <v/>
      </c>
      <c r="P724" t="str">
        <f>'PSS Sheet'!AL728</f>
        <v/>
      </c>
      <c r="Q724" t="str">
        <f>IF(P724="","",(VLOOKUP(P724,NSX!$B$4:$E$63,2,FALSE)))</f>
        <v/>
      </c>
      <c r="R724" t="str">
        <f>IF(P724="","",(VLOOKUP(P724,NSX!$B$4:$E$63,3,FALSE)))</f>
        <v/>
      </c>
      <c r="S724" t="str">
        <f>IF(P724="","",(VLOOKUP(P724,NSX!$B$4:$E$63,4,FALSE)))</f>
        <v/>
      </c>
      <c r="T724" t="str">
        <f t="shared" si="83"/>
        <v/>
      </c>
    </row>
    <row r="725" spans="1:20" x14ac:dyDescent="0.25">
      <c r="A725" t="str">
        <f t="shared" si="77"/>
        <v/>
      </c>
      <c r="B725" t="str">
        <f t="shared" si="78"/>
        <v/>
      </c>
      <c r="C725" t="str">
        <f>IF(P725="","",'PSS Sheet'!AK729)</f>
        <v/>
      </c>
      <c r="D725" t="str">
        <f>IF(P725="","",'PSS Sheet'!AI729)</f>
        <v/>
      </c>
      <c r="E725" t="str">
        <f>IF(P725="","",'PSS Sheet'!AJ729)</f>
        <v/>
      </c>
      <c r="H725" t="str">
        <f t="shared" si="79"/>
        <v/>
      </c>
      <c r="I725" t="str">
        <f>IF(P725="","",'SEB Sheet'!F$12)</f>
        <v/>
      </c>
      <c r="J725" t="str">
        <f t="shared" si="80"/>
        <v/>
      </c>
      <c r="K725" s="87" t="str">
        <f>IF(P725="","",'SEB Sheet'!$F$11)</f>
        <v/>
      </c>
      <c r="L725" t="str">
        <f t="shared" si="81"/>
        <v/>
      </c>
      <c r="M725" t="str">
        <f>IF(P725="","",'SEB Sheet'!$F$10)</f>
        <v/>
      </c>
      <c r="N725" t="str">
        <f t="shared" si="82"/>
        <v/>
      </c>
      <c r="P725" t="str">
        <f>'PSS Sheet'!AL729</f>
        <v/>
      </c>
      <c r="Q725" t="str">
        <f>IF(P725="","",(VLOOKUP(P725,NSX!$B$4:$E$63,2,FALSE)))</f>
        <v/>
      </c>
      <c r="R725" t="str">
        <f>IF(P725="","",(VLOOKUP(P725,NSX!$B$4:$E$63,3,FALSE)))</f>
        <v/>
      </c>
      <c r="S725" t="str">
        <f>IF(P725="","",(VLOOKUP(P725,NSX!$B$4:$E$63,4,FALSE)))</f>
        <v/>
      </c>
      <c r="T725" t="str">
        <f t="shared" si="83"/>
        <v/>
      </c>
    </row>
    <row r="726" spans="1:20" x14ac:dyDescent="0.25">
      <c r="A726" t="str">
        <f t="shared" si="77"/>
        <v/>
      </c>
      <c r="B726" t="str">
        <f t="shared" si="78"/>
        <v/>
      </c>
      <c r="C726" t="str">
        <f>IF(P726="","",'PSS Sheet'!AK730)</f>
        <v/>
      </c>
      <c r="D726" t="str">
        <f>IF(P726="","",'PSS Sheet'!AI730)</f>
        <v/>
      </c>
      <c r="E726" t="str">
        <f>IF(P726="","",'PSS Sheet'!AJ730)</f>
        <v/>
      </c>
      <c r="H726" t="str">
        <f t="shared" si="79"/>
        <v/>
      </c>
      <c r="I726" t="str">
        <f>IF(P726="","",'SEB Sheet'!F$12)</f>
        <v/>
      </c>
      <c r="J726" t="str">
        <f t="shared" si="80"/>
        <v/>
      </c>
      <c r="K726" s="87" t="str">
        <f>IF(P726="","",'SEB Sheet'!$F$11)</f>
        <v/>
      </c>
      <c r="L726" t="str">
        <f t="shared" si="81"/>
        <v/>
      </c>
      <c r="M726" t="str">
        <f>IF(P726="","",'SEB Sheet'!$F$10)</f>
        <v/>
      </c>
      <c r="N726" t="str">
        <f t="shared" si="82"/>
        <v/>
      </c>
      <c r="P726" t="str">
        <f>'PSS Sheet'!AL730</f>
        <v/>
      </c>
      <c r="Q726" t="str">
        <f>IF(P726="","",(VLOOKUP(P726,NSX!$B$4:$E$63,2,FALSE)))</f>
        <v/>
      </c>
      <c r="R726" t="str">
        <f>IF(P726="","",(VLOOKUP(P726,NSX!$B$4:$E$63,3,FALSE)))</f>
        <v/>
      </c>
      <c r="S726" t="str">
        <f>IF(P726="","",(VLOOKUP(P726,NSX!$B$4:$E$63,4,FALSE)))</f>
        <v/>
      </c>
      <c r="T726" t="str">
        <f t="shared" si="83"/>
        <v/>
      </c>
    </row>
    <row r="727" spans="1:20" x14ac:dyDescent="0.25">
      <c r="A727" t="str">
        <f t="shared" si="77"/>
        <v/>
      </c>
      <c r="B727" t="str">
        <f t="shared" si="78"/>
        <v/>
      </c>
      <c r="C727" t="str">
        <f>IF(P727="","",'PSS Sheet'!AK731)</f>
        <v/>
      </c>
      <c r="D727" t="str">
        <f>IF(P727="","",'PSS Sheet'!AI731)</f>
        <v/>
      </c>
      <c r="E727" t="str">
        <f>IF(P727="","",'PSS Sheet'!AJ731)</f>
        <v/>
      </c>
      <c r="H727" t="str">
        <f t="shared" si="79"/>
        <v/>
      </c>
      <c r="I727" t="str">
        <f>IF(P727="","",'SEB Sheet'!F$12)</f>
        <v/>
      </c>
      <c r="J727" t="str">
        <f t="shared" si="80"/>
        <v/>
      </c>
      <c r="K727" s="87" t="str">
        <f>IF(P727="","",'SEB Sheet'!$F$11)</f>
        <v/>
      </c>
      <c r="L727" t="str">
        <f t="shared" si="81"/>
        <v/>
      </c>
      <c r="M727" t="str">
        <f>IF(P727="","",'SEB Sheet'!$F$10)</f>
        <v/>
      </c>
      <c r="N727" t="str">
        <f t="shared" si="82"/>
        <v/>
      </c>
      <c r="P727" t="str">
        <f>'PSS Sheet'!AL731</f>
        <v/>
      </c>
      <c r="Q727" t="str">
        <f>IF(P727="","",(VLOOKUP(P727,NSX!$B$4:$E$63,2,FALSE)))</f>
        <v/>
      </c>
      <c r="R727" t="str">
        <f>IF(P727="","",(VLOOKUP(P727,NSX!$B$4:$E$63,3,FALSE)))</f>
        <v/>
      </c>
      <c r="S727" t="str">
        <f>IF(P727="","",(VLOOKUP(P727,NSX!$B$4:$E$63,4,FALSE)))</f>
        <v/>
      </c>
      <c r="T727" t="str">
        <f t="shared" si="83"/>
        <v/>
      </c>
    </row>
    <row r="728" spans="1:20" x14ac:dyDescent="0.25">
      <c r="A728" t="str">
        <f t="shared" si="77"/>
        <v/>
      </c>
      <c r="B728" t="str">
        <f t="shared" si="78"/>
        <v/>
      </c>
      <c r="C728" t="str">
        <f>IF(P728="","",'PSS Sheet'!AK732)</f>
        <v/>
      </c>
      <c r="D728" t="str">
        <f>IF(P728="","",'PSS Sheet'!AI732)</f>
        <v/>
      </c>
      <c r="E728" t="str">
        <f>IF(P728="","",'PSS Sheet'!AJ732)</f>
        <v/>
      </c>
      <c r="H728" t="str">
        <f t="shared" si="79"/>
        <v/>
      </c>
      <c r="I728" t="str">
        <f>IF(P728="","",'SEB Sheet'!F$12)</f>
        <v/>
      </c>
      <c r="J728" t="str">
        <f t="shared" si="80"/>
        <v/>
      </c>
      <c r="K728" s="87" t="str">
        <f>IF(P728="","",'SEB Sheet'!$F$11)</f>
        <v/>
      </c>
      <c r="L728" t="str">
        <f t="shared" si="81"/>
        <v/>
      </c>
      <c r="M728" t="str">
        <f>IF(P728="","",'SEB Sheet'!$F$10)</f>
        <v/>
      </c>
      <c r="N728" t="str">
        <f t="shared" si="82"/>
        <v/>
      </c>
      <c r="P728" t="str">
        <f>'PSS Sheet'!AL732</f>
        <v/>
      </c>
      <c r="Q728" t="str">
        <f>IF(P728="","",(VLOOKUP(P728,NSX!$B$4:$E$63,2,FALSE)))</f>
        <v/>
      </c>
      <c r="R728" t="str">
        <f>IF(P728="","",(VLOOKUP(P728,NSX!$B$4:$E$63,3,FALSE)))</f>
        <v/>
      </c>
      <c r="S728" t="str">
        <f>IF(P728="","",(VLOOKUP(P728,NSX!$B$4:$E$63,4,FALSE)))</f>
        <v/>
      </c>
      <c r="T728" t="str">
        <f t="shared" si="83"/>
        <v/>
      </c>
    </row>
    <row r="729" spans="1:20" x14ac:dyDescent="0.25">
      <c r="A729" t="str">
        <f t="shared" si="77"/>
        <v/>
      </c>
      <c r="B729" t="str">
        <f t="shared" si="78"/>
        <v/>
      </c>
      <c r="C729" t="str">
        <f>IF(P729="","",'PSS Sheet'!AK733)</f>
        <v/>
      </c>
      <c r="D729" t="str">
        <f>IF(P729="","",'PSS Sheet'!AI733)</f>
        <v/>
      </c>
      <c r="E729" t="str">
        <f>IF(P729="","",'PSS Sheet'!AJ733)</f>
        <v/>
      </c>
      <c r="H729" t="str">
        <f t="shared" si="79"/>
        <v/>
      </c>
      <c r="I729" t="str">
        <f>IF(P729="","",'SEB Sheet'!F$12)</f>
        <v/>
      </c>
      <c r="J729" t="str">
        <f t="shared" si="80"/>
        <v/>
      </c>
      <c r="K729" s="87" t="str">
        <f>IF(P729="","",'SEB Sheet'!$F$11)</f>
        <v/>
      </c>
      <c r="L729" t="str">
        <f t="shared" si="81"/>
        <v/>
      </c>
      <c r="M729" t="str">
        <f>IF(P729="","",'SEB Sheet'!$F$10)</f>
        <v/>
      </c>
      <c r="N729" t="str">
        <f t="shared" si="82"/>
        <v/>
      </c>
      <c r="P729" t="str">
        <f>'PSS Sheet'!AL733</f>
        <v/>
      </c>
      <c r="Q729" t="str">
        <f>IF(P729="","",(VLOOKUP(P729,NSX!$B$4:$E$63,2,FALSE)))</f>
        <v/>
      </c>
      <c r="R729" t="str">
        <f>IF(P729="","",(VLOOKUP(P729,NSX!$B$4:$E$63,3,FALSE)))</f>
        <v/>
      </c>
      <c r="S729" t="str">
        <f>IF(P729="","",(VLOOKUP(P729,NSX!$B$4:$E$63,4,FALSE)))</f>
        <v/>
      </c>
      <c r="T729" t="str">
        <f t="shared" si="83"/>
        <v/>
      </c>
    </row>
    <row r="730" spans="1:20" x14ac:dyDescent="0.25">
      <c r="A730" t="str">
        <f t="shared" si="77"/>
        <v/>
      </c>
      <c r="B730" t="str">
        <f t="shared" si="78"/>
        <v/>
      </c>
      <c r="C730" t="str">
        <f>IF(P730="","",'PSS Sheet'!AK734)</f>
        <v/>
      </c>
      <c r="D730" t="str">
        <f>IF(P730="","",'PSS Sheet'!AI734)</f>
        <v/>
      </c>
      <c r="E730" t="str">
        <f>IF(P730="","",'PSS Sheet'!AJ734)</f>
        <v/>
      </c>
      <c r="H730" t="str">
        <f t="shared" si="79"/>
        <v/>
      </c>
      <c r="I730" t="str">
        <f>IF(P730="","",'SEB Sheet'!F$12)</f>
        <v/>
      </c>
      <c r="J730" t="str">
        <f t="shared" si="80"/>
        <v/>
      </c>
      <c r="K730" s="87" t="str">
        <f>IF(P730="","",'SEB Sheet'!$F$11)</f>
        <v/>
      </c>
      <c r="L730" t="str">
        <f t="shared" si="81"/>
        <v/>
      </c>
      <c r="M730" t="str">
        <f>IF(P730="","",'SEB Sheet'!$F$10)</f>
        <v/>
      </c>
      <c r="N730" t="str">
        <f t="shared" si="82"/>
        <v/>
      </c>
      <c r="P730" t="str">
        <f>'PSS Sheet'!AL734</f>
        <v/>
      </c>
      <c r="Q730" t="str">
        <f>IF(P730="","",(VLOOKUP(P730,NSX!$B$4:$E$63,2,FALSE)))</f>
        <v/>
      </c>
      <c r="R730" t="str">
        <f>IF(P730="","",(VLOOKUP(P730,NSX!$B$4:$E$63,3,FALSE)))</f>
        <v/>
      </c>
      <c r="S730" t="str">
        <f>IF(P730="","",(VLOOKUP(P730,NSX!$B$4:$E$63,4,FALSE)))</f>
        <v/>
      </c>
      <c r="T730" t="str">
        <f t="shared" si="83"/>
        <v/>
      </c>
    </row>
    <row r="731" spans="1:20" x14ac:dyDescent="0.25">
      <c r="A731" t="str">
        <f t="shared" si="77"/>
        <v/>
      </c>
      <c r="B731" t="str">
        <f t="shared" si="78"/>
        <v/>
      </c>
      <c r="C731" t="str">
        <f>IF(P731="","",'PSS Sheet'!AK735)</f>
        <v/>
      </c>
      <c r="D731" t="str">
        <f>IF(P731="","",'PSS Sheet'!AI735)</f>
        <v/>
      </c>
      <c r="E731" t="str">
        <f>IF(P731="","",'PSS Sheet'!AJ735)</f>
        <v/>
      </c>
      <c r="H731" t="str">
        <f t="shared" si="79"/>
        <v/>
      </c>
      <c r="I731" t="str">
        <f>IF(P731="","",'SEB Sheet'!F$12)</f>
        <v/>
      </c>
      <c r="J731" t="str">
        <f t="shared" si="80"/>
        <v/>
      </c>
      <c r="K731" s="87" t="str">
        <f>IF(P731="","",'SEB Sheet'!$F$11)</f>
        <v/>
      </c>
      <c r="L731" t="str">
        <f t="shared" si="81"/>
        <v/>
      </c>
      <c r="M731" t="str">
        <f>IF(P731="","",'SEB Sheet'!$F$10)</f>
        <v/>
      </c>
      <c r="N731" t="str">
        <f t="shared" si="82"/>
        <v/>
      </c>
      <c r="P731" t="str">
        <f>'PSS Sheet'!AL735</f>
        <v/>
      </c>
      <c r="Q731" t="str">
        <f>IF(P731="","",(VLOOKUP(P731,NSX!$B$4:$E$63,2,FALSE)))</f>
        <v/>
      </c>
      <c r="R731" t="str">
        <f>IF(P731="","",(VLOOKUP(P731,NSX!$B$4:$E$63,3,FALSE)))</f>
        <v/>
      </c>
      <c r="S731" t="str">
        <f>IF(P731="","",(VLOOKUP(P731,NSX!$B$4:$E$63,4,FALSE)))</f>
        <v/>
      </c>
      <c r="T731" t="str">
        <f t="shared" si="83"/>
        <v/>
      </c>
    </row>
    <row r="732" spans="1:20" x14ac:dyDescent="0.25">
      <c r="A732" t="str">
        <f t="shared" si="77"/>
        <v/>
      </c>
      <c r="B732" t="str">
        <f t="shared" si="78"/>
        <v/>
      </c>
      <c r="C732" t="str">
        <f>IF(P732="","",'PSS Sheet'!AK736)</f>
        <v/>
      </c>
      <c r="D732" t="str">
        <f>IF(P732="","",'PSS Sheet'!AI736)</f>
        <v/>
      </c>
      <c r="E732" t="str">
        <f>IF(P732="","",'PSS Sheet'!AJ736)</f>
        <v/>
      </c>
      <c r="H732" t="str">
        <f t="shared" si="79"/>
        <v/>
      </c>
      <c r="I732" t="str">
        <f>IF(P732="","",'SEB Sheet'!F$12)</f>
        <v/>
      </c>
      <c r="J732" t="str">
        <f t="shared" si="80"/>
        <v/>
      </c>
      <c r="K732" s="87" t="str">
        <f>IF(P732="","",'SEB Sheet'!$F$11)</f>
        <v/>
      </c>
      <c r="L732" t="str">
        <f t="shared" si="81"/>
        <v/>
      </c>
      <c r="M732" t="str">
        <f>IF(P732="","",'SEB Sheet'!$F$10)</f>
        <v/>
      </c>
      <c r="N732" t="str">
        <f t="shared" si="82"/>
        <v/>
      </c>
      <c r="P732" t="str">
        <f>'PSS Sheet'!AL736</f>
        <v/>
      </c>
      <c r="Q732" t="str">
        <f>IF(P732="","",(VLOOKUP(P732,NSX!$B$4:$E$63,2,FALSE)))</f>
        <v/>
      </c>
      <c r="R732" t="str">
        <f>IF(P732="","",(VLOOKUP(P732,NSX!$B$4:$E$63,3,FALSE)))</f>
        <v/>
      </c>
      <c r="S732" t="str">
        <f>IF(P732="","",(VLOOKUP(P732,NSX!$B$4:$E$63,4,FALSE)))</f>
        <v/>
      </c>
      <c r="T732" t="str">
        <f t="shared" si="83"/>
        <v/>
      </c>
    </row>
    <row r="733" spans="1:20" x14ac:dyDescent="0.25">
      <c r="A733" t="str">
        <f t="shared" si="77"/>
        <v/>
      </c>
      <c r="B733" t="str">
        <f t="shared" si="78"/>
        <v/>
      </c>
      <c r="C733" t="str">
        <f>IF(P733="","",'PSS Sheet'!AK737)</f>
        <v/>
      </c>
      <c r="D733" t="str">
        <f>IF(P733="","",'PSS Sheet'!AI737)</f>
        <v/>
      </c>
      <c r="E733" t="str">
        <f>IF(P733="","",'PSS Sheet'!AJ737)</f>
        <v/>
      </c>
      <c r="H733" t="str">
        <f t="shared" si="79"/>
        <v/>
      </c>
      <c r="I733" t="str">
        <f>IF(P733="","",'SEB Sheet'!F$12)</f>
        <v/>
      </c>
      <c r="J733" t="str">
        <f t="shared" si="80"/>
        <v/>
      </c>
      <c r="K733" s="87" t="str">
        <f>IF(P733="","",'SEB Sheet'!$F$11)</f>
        <v/>
      </c>
      <c r="L733" t="str">
        <f t="shared" si="81"/>
        <v/>
      </c>
      <c r="M733" t="str">
        <f>IF(P733="","",'SEB Sheet'!$F$10)</f>
        <v/>
      </c>
      <c r="N733" t="str">
        <f t="shared" si="82"/>
        <v/>
      </c>
      <c r="P733" t="str">
        <f>'PSS Sheet'!AL737</f>
        <v/>
      </c>
      <c r="Q733" t="str">
        <f>IF(P733="","",(VLOOKUP(P733,NSX!$B$4:$E$63,2,FALSE)))</f>
        <v/>
      </c>
      <c r="R733" t="str">
        <f>IF(P733="","",(VLOOKUP(P733,NSX!$B$4:$E$63,3,FALSE)))</f>
        <v/>
      </c>
      <c r="S733" t="str">
        <f>IF(P733="","",(VLOOKUP(P733,NSX!$B$4:$E$63,4,FALSE)))</f>
        <v/>
      </c>
      <c r="T733" t="str">
        <f t="shared" si="83"/>
        <v/>
      </c>
    </row>
    <row r="734" spans="1:20" x14ac:dyDescent="0.25">
      <c r="A734" t="str">
        <f t="shared" si="77"/>
        <v/>
      </c>
      <c r="B734" t="str">
        <f t="shared" si="78"/>
        <v/>
      </c>
      <c r="C734" t="str">
        <f>IF(P734="","",'PSS Sheet'!AK738)</f>
        <v/>
      </c>
      <c r="D734" t="str">
        <f>IF(P734="","",'PSS Sheet'!AI738)</f>
        <v/>
      </c>
      <c r="E734" t="str">
        <f>IF(P734="","",'PSS Sheet'!AJ738)</f>
        <v/>
      </c>
      <c r="H734" t="str">
        <f t="shared" si="79"/>
        <v/>
      </c>
      <c r="I734" t="str">
        <f>IF(P734="","",'SEB Sheet'!F$12)</f>
        <v/>
      </c>
      <c r="J734" t="str">
        <f t="shared" si="80"/>
        <v/>
      </c>
      <c r="K734" s="87" t="str">
        <f>IF(P734="","",'SEB Sheet'!$F$11)</f>
        <v/>
      </c>
      <c r="L734" t="str">
        <f t="shared" si="81"/>
        <v/>
      </c>
      <c r="M734" t="str">
        <f>IF(P734="","",'SEB Sheet'!$F$10)</f>
        <v/>
      </c>
      <c r="N734" t="str">
        <f t="shared" si="82"/>
        <v/>
      </c>
      <c r="P734" t="str">
        <f>'PSS Sheet'!AL738</f>
        <v/>
      </c>
      <c r="Q734" t="str">
        <f>IF(P734="","",(VLOOKUP(P734,NSX!$B$4:$E$63,2,FALSE)))</f>
        <v/>
      </c>
      <c r="R734" t="str">
        <f>IF(P734="","",(VLOOKUP(P734,NSX!$B$4:$E$63,3,FALSE)))</f>
        <v/>
      </c>
      <c r="S734" t="str">
        <f>IF(P734="","",(VLOOKUP(P734,NSX!$B$4:$E$63,4,FALSE)))</f>
        <v/>
      </c>
      <c r="T734" t="str">
        <f t="shared" si="83"/>
        <v/>
      </c>
    </row>
    <row r="735" spans="1:20" x14ac:dyDescent="0.25">
      <c r="A735" t="str">
        <f t="shared" si="77"/>
        <v/>
      </c>
      <c r="B735" t="str">
        <f t="shared" si="78"/>
        <v/>
      </c>
      <c r="C735" t="str">
        <f>IF(P735="","",'PSS Sheet'!AK739)</f>
        <v/>
      </c>
      <c r="D735" t="str">
        <f>IF(P735="","",'PSS Sheet'!AI739)</f>
        <v/>
      </c>
      <c r="E735" t="str">
        <f>IF(P735="","",'PSS Sheet'!AJ739)</f>
        <v/>
      </c>
      <c r="H735" t="str">
        <f t="shared" si="79"/>
        <v/>
      </c>
      <c r="I735" t="str">
        <f>IF(P735="","",'SEB Sheet'!F$12)</f>
        <v/>
      </c>
      <c r="J735" t="str">
        <f t="shared" si="80"/>
        <v/>
      </c>
      <c r="K735" s="87" t="str">
        <f>IF(P735="","",'SEB Sheet'!$F$11)</f>
        <v/>
      </c>
      <c r="L735" t="str">
        <f t="shared" si="81"/>
        <v/>
      </c>
      <c r="M735" t="str">
        <f>IF(P735="","",'SEB Sheet'!$F$10)</f>
        <v/>
      </c>
      <c r="N735" t="str">
        <f t="shared" si="82"/>
        <v/>
      </c>
      <c r="P735" t="str">
        <f>'PSS Sheet'!AL739</f>
        <v/>
      </c>
      <c r="Q735" t="str">
        <f>IF(P735="","",(VLOOKUP(P735,NSX!$B$4:$E$63,2,FALSE)))</f>
        <v/>
      </c>
      <c r="R735" t="str">
        <f>IF(P735="","",(VLOOKUP(P735,NSX!$B$4:$E$63,3,FALSE)))</f>
        <v/>
      </c>
      <c r="S735" t="str">
        <f>IF(P735="","",(VLOOKUP(P735,NSX!$B$4:$E$63,4,FALSE)))</f>
        <v/>
      </c>
      <c r="T735" t="str">
        <f t="shared" si="83"/>
        <v/>
      </c>
    </row>
    <row r="736" spans="1:20" x14ac:dyDescent="0.25">
      <c r="A736" t="str">
        <f t="shared" si="77"/>
        <v/>
      </c>
      <c r="B736" t="str">
        <f t="shared" si="78"/>
        <v/>
      </c>
      <c r="C736" t="str">
        <f>IF(P736="","",'PSS Sheet'!AK740)</f>
        <v/>
      </c>
      <c r="D736" t="str">
        <f>IF(P736="","",'PSS Sheet'!AI740)</f>
        <v/>
      </c>
      <c r="E736" t="str">
        <f>IF(P736="","",'PSS Sheet'!AJ740)</f>
        <v/>
      </c>
      <c r="H736" t="str">
        <f t="shared" si="79"/>
        <v/>
      </c>
      <c r="I736" t="str">
        <f>IF(P736="","",'SEB Sheet'!F$12)</f>
        <v/>
      </c>
      <c r="J736" t="str">
        <f t="shared" si="80"/>
        <v/>
      </c>
      <c r="K736" s="87" t="str">
        <f>IF(P736="","",'SEB Sheet'!$F$11)</f>
        <v/>
      </c>
      <c r="L736" t="str">
        <f t="shared" si="81"/>
        <v/>
      </c>
      <c r="M736" t="str">
        <f>IF(P736="","",'SEB Sheet'!$F$10)</f>
        <v/>
      </c>
      <c r="N736" t="str">
        <f t="shared" si="82"/>
        <v/>
      </c>
      <c r="P736" t="str">
        <f>'PSS Sheet'!AL740</f>
        <v/>
      </c>
      <c r="Q736" t="str">
        <f>IF(P736="","",(VLOOKUP(P736,NSX!$B$4:$E$63,2,FALSE)))</f>
        <v/>
      </c>
      <c r="R736" t="str">
        <f>IF(P736="","",(VLOOKUP(P736,NSX!$B$4:$E$63,3,FALSE)))</f>
        <v/>
      </c>
      <c r="S736" t="str">
        <f>IF(P736="","",(VLOOKUP(P736,NSX!$B$4:$E$63,4,FALSE)))</f>
        <v/>
      </c>
      <c r="T736" t="str">
        <f t="shared" si="83"/>
        <v/>
      </c>
    </row>
    <row r="737" spans="1:20" x14ac:dyDescent="0.25">
      <c r="A737" t="str">
        <f t="shared" si="77"/>
        <v/>
      </c>
      <c r="B737" t="str">
        <f t="shared" si="78"/>
        <v/>
      </c>
      <c r="C737" t="str">
        <f>IF(P737="","",'PSS Sheet'!AK741)</f>
        <v/>
      </c>
      <c r="D737" t="str">
        <f>IF(P737="","",'PSS Sheet'!AI741)</f>
        <v/>
      </c>
      <c r="E737" t="str">
        <f>IF(P737="","",'PSS Sheet'!AJ741)</f>
        <v/>
      </c>
      <c r="H737" t="str">
        <f t="shared" si="79"/>
        <v/>
      </c>
      <c r="I737" t="str">
        <f>IF(P737="","",'SEB Sheet'!F$12)</f>
        <v/>
      </c>
      <c r="J737" t="str">
        <f t="shared" si="80"/>
        <v/>
      </c>
      <c r="K737" s="87" t="str">
        <f>IF(P737="","",'SEB Sheet'!$F$11)</f>
        <v/>
      </c>
      <c r="L737" t="str">
        <f t="shared" si="81"/>
        <v/>
      </c>
      <c r="M737" t="str">
        <f>IF(P737="","",'SEB Sheet'!$F$10)</f>
        <v/>
      </c>
      <c r="N737" t="str">
        <f t="shared" si="82"/>
        <v/>
      </c>
      <c r="P737" t="str">
        <f>'PSS Sheet'!AL741</f>
        <v/>
      </c>
      <c r="Q737" t="str">
        <f>IF(P737="","",(VLOOKUP(P737,NSX!$B$4:$E$63,2,FALSE)))</f>
        <v/>
      </c>
      <c r="R737" t="str">
        <f>IF(P737="","",(VLOOKUP(P737,NSX!$B$4:$E$63,3,FALSE)))</f>
        <v/>
      </c>
      <c r="S737" t="str">
        <f>IF(P737="","",(VLOOKUP(P737,NSX!$B$4:$E$63,4,FALSE)))</f>
        <v/>
      </c>
      <c r="T737" t="str">
        <f t="shared" si="83"/>
        <v/>
      </c>
    </row>
    <row r="738" spans="1:20" x14ac:dyDescent="0.25">
      <c r="A738" t="str">
        <f t="shared" si="77"/>
        <v/>
      </c>
      <c r="B738" t="str">
        <f t="shared" si="78"/>
        <v/>
      </c>
      <c r="C738" t="str">
        <f>IF(P738="","",'PSS Sheet'!AK742)</f>
        <v/>
      </c>
      <c r="D738" t="str">
        <f>IF(P738="","",'PSS Sheet'!AI742)</f>
        <v/>
      </c>
      <c r="E738" t="str">
        <f>IF(P738="","",'PSS Sheet'!AJ742)</f>
        <v/>
      </c>
      <c r="H738" t="str">
        <f t="shared" si="79"/>
        <v/>
      </c>
      <c r="I738" t="str">
        <f>IF(P738="","",'SEB Sheet'!F$12)</f>
        <v/>
      </c>
      <c r="J738" t="str">
        <f t="shared" si="80"/>
        <v/>
      </c>
      <c r="K738" s="87" t="str">
        <f>IF(P738="","",'SEB Sheet'!$F$11)</f>
        <v/>
      </c>
      <c r="L738" t="str">
        <f t="shared" si="81"/>
        <v/>
      </c>
      <c r="M738" t="str">
        <f>IF(P738="","",'SEB Sheet'!$F$10)</f>
        <v/>
      </c>
      <c r="N738" t="str">
        <f t="shared" si="82"/>
        <v/>
      </c>
      <c r="P738" t="str">
        <f>'PSS Sheet'!AL742</f>
        <v/>
      </c>
      <c r="Q738" t="str">
        <f>IF(P738="","",(VLOOKUP(P738,NSX!$B$4:$E$63,2,FALSE)))</f>
        <v/>
      </c>
      <c r="R738" t="str">
        <f>IF(P738="","",(VLOOKUP(P738,NSX!$B$4:$E$63,3,FALSE)))</f>
        <v/>
      </c>
      <c r="S738" t="str">
        <f>IF(P738="","",(VLOOKUP(P738,NSX!$B$4:$E$63,4,FALSE)))</f>
        <v/>
      </c>
      <c r="T738" t="str">
        <f t="shared" si="83"/>
        <v/>
      </c>
    </row>
    <row r="739" spans="1:20" x14ac:dyDescent="0.25">
      <c r="A739" t="str">
        <f t="shared" si="77"/>
        <v/>
      </c>
      <c r="B739" t="str">
        <f t="shared" si="78"/>
        <v/>
      </c>
      <c r="C739" t="str">
        <f>IF(P739="","",'PSS Sheet'!AK743)</f>
        <v/>
      </c>
      <c r="D739" t="str">
        <f>IF(P739="","",'PSS Sheet'!AI743)</f>
        <v/>
      </c>
      <c r="E739" t="str">
        <f>IF(P739="","",'PSS Sheet'!AJ743)</f>
        <v/>
      </c>
      <c r="H739" t="str">
        <f t="shared" si="79"/>
        <v/>
      </c>
      <c r="I739" t="str">
        <f>IF(P739="","",'SEB Sheet'!F$12)</f>
        <v/>
      </c>
      <c r="J739" t="str">
        <f t="shared" si="80"/>
        <v/>
      </c>
      <c r="K739" s="87" t="str">
        <f>IF(P739="","",'SEB Sheet'!$F$11)</f>
        <v/>
      </c>
      <c r="L739" t="str">
        <f t="shared" si="81"/>
        <v/>
      </c>
      <c r="M739" t="str">
        <f>IF(P739="","",'SEB Sheet'!$F$10)</f>
        <v/>
      </c>
      <c r="N739" t="str">
        <f t="shared" si="82"/>
        <v/>
      </c>
      <c r="P739" t="str">
        <f>'PSS Sheet'!AL743</f>
        <v/>
      </c>
      <c r="Q739" t="str">
        <f>IF(P739="","",(VLOOKUP(P739,NSX!$B$4:$E$63,2,FALSE)))</f>
        <v/>
      </c>
      <c r="R739" t="str">
        <f>IF(P739="","",(VLOOKUP(P739,NSX!$B$4:$E$63,3,FALSE)))</f>
        <v/>
      </c>
      <c r="S739" t="str">
        <f>IF(P739="","",(VLOOKUP(P739,NSX!$B$4:$E$63,4,FALSE)))</f>
        <v/>
      </c>
      <c r="T739" t="str">
        <f t="shared" si="83"/>
        <v/>
      </c>
    </row>
    <row r="740" spans="1:20" x14ac:dyDescent="0.25">
      <c r="A740" t="str">
        <f t="shared" si="77"/>
        <v/>
      </c>
      <c r="B740" t="str">
        <f t="shared" si="78"/>
        <v/>
      </c>
      <c r="C740" t="str">
        <f>IF(P740="","",'PSS Sheet'!AK744)</f>
        <v/>
      </c>
      <c r="D740" t="str">
        <f>IF(P740="","",'PSS Sheet'!AI744)</f>
        <v/>
      </c>
      <c r="E740" t="str">
        <f>IF(P740="","",'PSS Sheet'!AJ744)</f>
        <v/>
      </c>
      <c r="H740" t="str">
        <f t="shared" si="79"/>
        <v/>
      </c>
      <c r="I740" t="str">
        <f>IF(P740="","",'SEB Sheet'!F$12)</f>
        <v/>
      </c>
      <c r="J740" t="str">
        <f t="shared" si="80"/>
        <v/>
      </c>
      <c r="K740" s="87" t="str">
        <f>IF(P740="","",'SEB Sheet'!$F$11)</f>
        <v/>
      </c>
      <c r="L740" t="str">
        <f t="shared" si="81"/>
        <v/>
      </c>
      <c r="M740" t="str">
        <f>IF(P740="","",'SEB Sheet'!$F$10)</f>
        <v/>
      </c>
      <c r="N740" t="str">
        <f t="shared" si="82"/>
        <v/>
      </c>
      <c r="P740" t="str">
        <f>'PSS Sheet'!AL744</f>
        <v/>
      </c>
      <c r="Q740" t="str">
        <f>IF(P740="","",(VLOOKUP(P740,NSX!$B$4:$E$63,2,FALSE)))</f>
        <v/>
      </c>
      <c r="R740" t="str">
        <f>IF(P740="","",(VLOOKUP(P740,NSX!$B$4:$E$63,3,FALSE)))</f>
        <v/>
      </c>
      <c r="S740" t="str">
        <f>IF(P740="","",(VLOOKUP(P740,NSX!$B$4:$E$63,4,FALSE)))</f>
        <v/>
      </c>
      <c r="T740" t="str">
        <f t="shared" si="83"/>
        <v/>
      </c>
    </row>
    <row r="741" spans="1:20" x14ac:dyDescent="0.25">
      <c r="A741" t="str">
        <f t="shared" si="77"/>
        <v/>
      </c>
      <c r="B741" t="str">
        <f t="shared" si="78"/>
        <v/>
      </c>
      <c r="C741" t="str">
        <f>IF(P741="","",'PSS Sheet'!AK745)</f>
        <v/>
      </c>
      <c r="D741" t="str">
        <f>IF(P741="","",'PSS Sheet'!AI745)</f>
        <v/>
      </c>
      <c r="E741" t="str">
        <f>IF(P741="","",'PSS Sheet'!AJ745)</f>
        <v/>
      </c>
      <c r="H741" t="str">
        <f t="shared" si="79"/>
        <v/>
      </c>
      <c r="I741" t="str">
        <f>IF(P741="","",'SEB Sheet'!F$12)</f>
        <v/>
      </c>
      <c r="J741" t="str">
        <f t="shared" si="80"/>
        <v/>
      </c>
      <c r="K741" s="87" t="str">
        <f>IF(P741="","",'SEB Sheet'!$F$11)</f>
        <v/>
      </c>
      <c r="L741" t="str">
        <f t="shared" si="81"/>
        <v/>
      </c>
      <c r="M741" t="str">
        <f>IF(P741="","",'SEB Sheet'!$F$10)</f>
        <v/>
      </c>
      <c r="N741" t="str">
        <f t="shared" si="82"/>
        <v/>
      </c>
      <c r="P741" t="str">
        <f>'PSS Sheet'!AL745</f>
        <v/>
      </c>
      <c r="Q741" t="str">
        <f>IF(P741="","",(VLOOKUP(P741,NSX!$B$4:$E$63,2,FALSE)))</f>
        <v/>
      </c>
      <c r="R741" t="str">
        <f>IF(P741="","",(VLOOKUP(P741,NSX!$B$4:$E$63,3,FALSE)))</f>
        <v/>
      </c>
      <c r="S741" t="str">
        <f>IF(P741="","",(VLOOKUP(P741,NSX!$B$4:$E$63,4,FALSE)))</f>
        <v/>
      </c>
      <c r="T741" t="str">
        <f t="shared" si="83"/>
        <v/>
      </c>
    </row>
    <row r="742" spans="1:20" x14ac:dyDescent="0.25">
      <c r="A742" t="str">
        <f t="shared" si="77"/>
        <v/>
      </c>
      <c r="B742" t="str">
        <f t="shared" si="78"/>
        <v/>
      </c>
      <c r="C742" t="str">
        <f>IF(P742="","",'PSS Sheet'!AK746)</f>
        <v/>
      </c>
      <c r="D742" t="str">
        <f>IF(P742="","",'PSS Sheet'!AI746)</f>
        <v/>
      </c>
      <c r="E742" t="str">
        <f>IF(P742="","",'PSS Sheet'!AJ746)</f>
        <v/>
      </c>
      <c r="H742" t="str">
        <f t="shared" si="79"/>
        <v/>
      </c>
      <c r="I742" t="str">
        <f>IF(P742="","",'SEB Sheet'!F$12)</f>
        <v/>
      </c>
      <c r="J742" t="str">
        <f t="shared" si="80"/>
        <v/>
      </c>
      <c r="K742" s="87" t="str">
        <f>IF(P742="","",'SEB Sheet'!$F$11)</f>
        <v/>
      </c>
      <c r="L742" t="str">
        <f t="shared" si="81"/>
        <v/>
      </c>
      <c r="M742" t="str">
        <f>IF(P742="","",'SEB Sheet'!$F$10)</f>
        <v/>
      </c>
      <c r="N742" t="str">
        <f t="shared" si="82"/>
        <v/>
      </c>
      <c r="P742" t="str">
        <f>'PSS Sheet'!AL746</f>
        <v/>
      </c>
      <c r="Q742" t="str">
        <f>IF(P742="","",(VLOOKUP(P742,NSX!$B$4:$E$63,2,FALSE)))</f>
        <v/>
      </c>
      <c r="R742" t="str">
        <f>IF(P742="","",(VLOOKUP(P742,NSX!$B$4:$E$63,3,FALSE)))</f>
        <v/>
      </c>
      <c r="S742" t="str">
        <f>IF(P742="","",(VLOOKUP(P742,NSX!$B$4:$E$63,4,FALSE)))</f>
        <v/>
      </c>
      <c r="T742" t="str">
        <f t="shared" si="83"/>
        <v/>
      </c>
    </row>
    <row r="743" spans="1:20" x14ac:dyDescent="0.25">
      <c r="A743" t="str">
        <f t="shared" si="77"/>
        <v/>
      </c>
      <c r="B743" t="str">
        <f t="shared" si="78"/>
        <v/>
      </c>
      <c r="C743" t="str">
        <f>IF(P743="","",'PSS Sheet'!AK747)</f>
        <v/>
      </c>
      <c r="D743" t="str">
        <f>IF(P743="","",'PSS Sheet'!AI747)</f>
        <v/>
      </c>
      <c r="E743" t="str">
        <f>IF(P743="","",'PSS Sheet'!AJ747)</f>
        <v/>
      </c>
      <c r="H743" t="str">
        <f t="shared" si="79"/>
        <v/>
      </c>
      <c r="I743" t="str">
        <f>IF(P743="","",'SEB Sheet'!F$12)</f>
        <v/>
      </c>
      <c r="J743" t="str">
        <f t="shared" si="80"/>
        <v/>
      </c>
      <c r="K743" s="87" t="str">
        <f>IF(P743="","",'SEB Sheet'!$F$11)</f>
        <v/>
      </c>
      <c r="L743" t="str">
        <f t="shared" si="81"/>
        <v/>
      </c>
      <c r="M743" t="str">
        <f>IF(P743="","",'SEB Sheet'!$F$10)</f>
        <v/>
      </c>
      <c r="N743" t="str">
        <f t="shared" si="82"/>
        <v/>
      </c>
      <c r="P743" t="str">
        <f>'PSS Sheet'!AL747</f>
        <v/>
      </c>
      <c r="Q743" t="str">
        <f>IF(P743="","",(VLOOKUP(P743,NSX!$B$4:$E$63,2,FALSE)))</f>
        <v/>
      </c>
      <c r="R743" t="str">
        <f>IF(P743="","",(VLOOKUP(P743,NSX!$B$4:$E$63,3,FALSE)))</f>
        <v/>
      </c>
      <c r="S743" t="str">
        <f>IF(P743="","",(VLOOKUP(P743,NSX!$B$4:$E$63,4,FALSE)))</f>
        <v/>
      </c>
      <c r="T743" t="str">
        <f t="shared" si="83"/>
        <v/>
      </c>
    </row>
    <row r="744" spans="1:20" x14ac:dyDescent="0.25">
      <c r="A744" t="str">
        <f t="shared" si="77"/>
        <v/>
      </c>
      <c r="B744" t="str">
        <f t="shared" si="78"/>
        <v/>
      </c>
      <c r="C744" t="str">
        <f>IF(P744="","",'PSS Sheet'!AK748)</f>
        <v/>
      </c>
      <c r="D744" t="str">
        <f>IF(P744="","",'PSS Sheet'!AI748)</f>
        <v/>
      </c>
      <c r="E744" t="str">
        <f>IF(P744="","",'PSS Sheet'!AJ748)</f>
        <v/>
      </c>
      <c r="H744" t="str">
        <f t="shared" si="79"/>
        <v/>
      </c>
      <c r="I744" t="str">
        <f>IF(P744="","",'SEB Sheet'!F$12)</f>
        <v/>
      </c>
      <c r="J744" t="str">
        <f t="shared" si="80"/>
        <v/>
      </c>
      <c r="K744" s="87" t="str">
        <f>IF(P744="","",'SEB Sheet'!$F$11)</f>
        <v/>
      </c>
      <c r="L744" t="str">
        <f t="shared" si="81"/>
        <v/>
      </c>
      <c r="M744" t="str">
        <f>IF(P744="","",'SEB Sheet'!$F$10)</f>
        <v/>
      </c>
      <c r="N744" t="str">
        <f t="shared" si="82"/>
        <v/>
      </c>
      <c r="P744" t="str">
        <f>'PSS Sheet'!AL748</f>
        <v/>
      </c>
      <c r="Q744" t="str">
        <f>IF(P744="","",(VLOOKUP(P744,NSX!$B$4:$E$63,2,FALSE)))</f>
        <v/>
      </c>
      <c r="R744" t="str">
        <f>IF(P744="","",(VLOOKUP(P744,NSX!$B$4:$E$63,3,FALSE)))</f>
        <v/>
      </c>
      <c r="S744" t="str">
        <f>IF(P744="","",(VLOOKUP(P744,NSX!$B$4:$E$63,4,FALSE)))</f>
        <v/>
      </c>
      <c r="T744" t="str">
        <f t="shared" si="83"/>
        <v/>
      </c>
    </row>
    <row r="745" spans="1:20" x14ac:dyDescent="0.25">
      <c r="A745" t="str">
        <f t="shared" si="77"/>
        <v/>
      </c>
      <c r="B745" t="str">
        <f t="shared" si="78"/>
        <v/>
      </c>
      <c r="C745" t="str">
        <f>IF(P745="","",'PSS Sheet'!AK749)</f>
        <v/>
      </c>
      <c r="D745" t="str">
        <f>IF(P745="","",'PSS Sheet'!AI749)</f>
        <v/>
      </c>
      <c r="E745" t="str">
        <f>IF(P745="","",'PSS Sheet'!AJ749)</f>
        <v/>
      </c>
      <c r="H745" t="str">
        <f t="shared" si="79"/>
        <v/>
      </c>
      <c r="I745" t="str">
        <f>IF(P745="","",'SEB Sheet'!F$12)</f>
        <v/>
      </c>
      <c r="J745" t="str">
        <f t="shared" si="80"/>
        <v/>
      </c>
      <c r="K745" s="87" t="str">
        <f>IF(P745="","",'SEB Sheet'!$F$11)</f>
        <v/>
      </c>
      <c r="L745" t="str">
        <f t="shared" si="81"/>
        <v/>
      </c>
      <c r="M745" t="str">
        <f>IF(P745="","",'SEB Sheet'!$F$10)</f>
        <v/>
      </c>
      <c r="N745" t="str">
        <f t="shared" si="82"/>
        <v/>
      </c>
      <c r="P745" t="str">
        <f>'PSS Sheet'!AL749</f>
        <v/>
      </c>
      <c r="Q745" t="str">
        <f>IF(P745="","",(VLOOKUP(P745,NSX!$B$4:$E$63,2,FALSE)))</f>
        <v/>
      </c>
      <c r="R745" t="str">
        <f>IF(P745="","",(VLOOKUP(P745,NSX!$B$4:$E$63,3,FALSE)))</f>
        <v/>
      </c>
      <c r="S745" t="str">
        <f>IF(P745="","",(VLOOKUP(P745,NSX!$B$4:$E$63,4,FALSE)))</f>
        <v/>
      </c>
      <c r="T745" t="str">
        <f t="shared" si="83"/>
        <v/>
      </c>
    </row>
    <row r="746" spans="1:20" x14ac:dyDescent="0.25">
      <c r="A746" t="str">
        <f t="shared" si="77"/>
        <v/>
      </c>
      <c r="B746" t="str">
        <f t="shared" si="78"/>
        <v/>
      </c>
      <c r="C746" t="str">
        <f>IF(P746="","",'PSS Sheet'!AK750)</f>
        <v/>
      </c>
      <c r="D746" t="str">
        <f>IF(P746="","",'PSS Sheet'!AI750)</f>
        <v/>
      </c>
      <c r="E746" t="str">
        <f>IF(P746="","",'PSS Sheet'!AJ750)</f>
        <v/>
      </c>
      <c r="H746" t="str">
        <f t="shared" si="79"/>
        <v/>
      </c>
      <c r="I746" t="str">
        <f>IF(P746="","",'SEB Sheet'!F$12)</f>
        <v/>
      </c>
      <c r="J746" t="str">
        <f t="shared" si="80"/>
        <v/>
      </c>
      <c r="K746" s="87" t="str">
        <f>IF(P746="","",'SEB Sheet'!$F$11)</f>
        <v/>
      </c>
      <c r="L746" t="str">
        <f t="shared" si="81"/>
        <v/>
      </c>
      <c r="M746" t="str">
        <f>IF(P746="","",'SEB Sheet'!$F$10)</f>
        <v/>
      </c>
      <c r="N746" t="str">
        <f t="shared" si="82"/>
        <v/>
      </c>
      <c r="P746" t="str">
        <f>'PSS Sheet'!AL750</f>
        <v/>
      </c>
      <c r="Q746" t="str">
        <f>IF(P746="","",(VLOOKUP(P746,NSX!$B$4:$E$63,2,FALSE)))</f>
        <v/>
      </c>
      <c r="R746" t="str">
        <f>IF(P746="","",(VLOOKUP(P746,NSX!$B$4:$E$63,3,FALSE)))</f>
        <v/>
      </c>
      <c r="S746" t="str">
        <f>IF(P746="","",(VLOOKUP(P746,NSX!$B$4:$E$63,4,FALSE)))</f>
        <v/>
      </c>
      <c r="T746" t="str">
        <f t="shared" si="83"/>
        <v/>
      </c>
    </row>
    <row r="747" spans="1:20" x14ac:dyDescent="0.25">
      <c r="A747" t="str">
        <f t="shared" si="77"/>
        <v/>
      </c>
      <c r="B747" t="str">
        <f t="shared" si="78"/>
        <v/>
      </c>
      <c r="C747" t="str">
        <f>IF(P747="","",'PSS Sheet'!AK751)</f>
        <v/>
      </c>
      <c r="D747" t="str">
        <f>IF(P747="","",'PSS Sheet'!AI751)</f>
        <v/>
      </c>
      <c r="E747" t="str">
        <f>IF(P747="","",'PSS Sheet'!AJ751)</f>
        <v/>
      </c>
      <c r="H747" t="str">
        <f t="shared" si="79"/>
        <v/>
      </c>
      <c r="I747" t="str">
        <f>IF(P747="","",'SEB Sheet'!F$12)</f>
        <v/>
      </c>
      <c r="J747" t="str">
        <f t="shared" si="80"/>
        <v/>
      </c>
      <c r="K747" s="87" t="str">
        <f>IF(P747="","",'SEB Sheet'!$F$11)</f>
        <v/>
      </c>
      <c r="L747" t="str">
        <f t="shared" si="81"/>
        <v/>
      </c>
      <c r="M747" t="str">
        <f>IF(P747="","",'SEB Sheet'!$F$10)</f>
        <v/>
      </c>
      <c r="N747" t="str">
        <f t="shared" si="82"/>
        <v/>
      </c>
      <c r="P747" t="str">
        <f>'PSS Sheet'!AL751</f>
        <v/>
      </c>
      <c r="Q747" t="str">
        <f>IF(P747="","",(VLOOKUP(P747,NSX!$B$4:$E$63,2,FALSE)))</f>
        <v/>
      </c>
      <c r="R747" t="str">
        <f>IF(P747="","",(VLOOKUP(P747,NSX!$B$4:$E$63,3,FALSE)))</f>
        <v/>
      </c>
      <c r="S747" t="str">
        <f>IF(P747="","",(VLOOKUP(P747,NSX!$B$4:$E$63,4,FALSE)))</f>
        <v/>
      </c>
      <c r="T747" t="str">
        <f t="shared" si="83"/>
        <v/>
      </c>
    </row>
    <row r="748" spans="1:20" x14ac:dyDescent="0.25">
      <c r="A748" t="str">
        <f t="shared" si="77"/>
        <v/>
      </c>
      <c r="B748" t="str">
        <f t="shared" si="78"/>
        <v/>
      </c>
      <c r="C748" t="str">
        <f>IF(P748="","",'PSS Sheet'!AK752)</f>
        <v/>
      </c>
      <c r="D748" t="str">
        <f>IF(P748="","",'PSS Sheet'!AI752)</f>
        <v/>
      </c>
      <c r="E748" t="str">
        <f>IF(P748="","",'PSS Sheet'!AJ752)</f>
        <v/>
      </c>
      <c r="H748" t="str">
        <f t="shared" si="79"/>
        <v/>
      </c>
      <c r="I748" t="str">
        <f>IF(P748="","",'SEB Sheet'!F$12)</f>
        <v/>
      </c>
      <c r="J748" t="str">
        <f t="shared" si="80"/>
        <v/>
      </c>
      <c r="K748" s="87" t="str">
        <f>IF(P748="","",'SEB Sheet'!$F$11)</f>
        <v/>
      </c>
      <c r="L748" t="str">
        <f t="shared" si="81"/>
        <v/>
      </c>
      <c r="M748" t="str">
        <f>IF(P748="","",'SEB Sheet'!$F$10)</f>
        <v/>
      </c>
      <c r="N748" t="str">
        <f t="shared" si="82"/>
        <v/>
      </c>
      <c r="P748" t="str">
        <f>'PSS Sheet'!AL752</f>
        <v/>
      </c>
      <c r="Q748" t="str">
        <f>IF(P748="","",(VLOOKUP(P748,NSX!$B$4:$E$63,2,FALSE)))</f>
        <v/>
      </c>
      <c r="R748" t="str">
        <f>IF(P748="","",(VLOOKUP(P748,NSX!$B$4:$E$63,3,FALSE)))</f>
        <v/>
      </c>
      <c r="S748" t="str">
        <f>IF(P748="","",(VLOOKUP(P748,NSX!$B$4:$E$63,4,FALSE)))</f>
        <v/>
      </c>
      <c r="T748" t="str">
        <f t="shared" si="83"/>
        <v/>
      </c>
    </row>
    <row r="749" spans="1:20" x14ac:dyDescent="0.25">
      <c r="A749" t="str">
        <f t="shared" si="77"/>
        <v/>
      </c>
      <c r="B749" t="str">
        <f t="shared" si="78"/>
        <v/>
      </c>
      <c r="C749" t="str">
        <f>IF(P749="","",'PSS Sheet'!AK753)</f>
        <v/>
      </c>
      <c r="D749" t="str">
        <f>IF(P749="","",'PSS Sheet'!AI753)</f>
        <v/>
      </c>
      <c r="E749" t="str">
        <f>IF(P749="","",'PSS Sheet'!AJ753)</f>
        <v/>
      </c>
      <c r="H749" t="str">
        <f t="shared" si="79"/>
        <v/>
      </c>
      <c r="I749" t="str">
        <f>IF(P749="","",'SEB Sheet'!F$12)</f>
        <v/>
      </c>
      <c r="J749" t="str">
        <f t="shared" si="80"/>
        <v/>
      </c>
      <c r="K749" s="87" t="str">
        <f>IF(P749="","",'SEB Sheet'!$F$11)</f>
        <v/>
      </c>
      <c r="L749" t="str">
        <f t="shared" si="81"/>
        <v/>
      </c>
      <c r="M749" t="str">
        <f>IF(P749="","",'SEB Sheet'!$F$10)</f>
        <v/>
      </c>
      <c r="N749" t="str">
        <f t="shared" si="82"/>
        <v/>
      </c>
      <c r="P749" t="str">
        <f>'PSS Sheet'!AL753</f>
        <v/>
      </c>
      <c r="Q749" t="str">
        <f>IF(P749="","",(VLOOKUP(P749,NSX!$B$4:$E$63,2,FALSE)))</f>
        <v/>
      </c>
      <c r="R749" t="str">
        <f>IF(P749="","",(VLOOKUP(P749,NSX!$B$4:$E$63,3,FALSE)))</f>
        <v/>
      </c>
      <c r="S749" t="str">
        <f>IF(P749="","",(VLOOKUP(P749,NSX!$B$4:$E$63,4,FALSE)))</f>
        <v/>
      </c>
      <c r="T749" t="str">
        <f t="shared" si="83"/>
        <v/>
      </c>
    </row>
    <row r="750" spans="1:20" x14ac:dyDescent="0.25">
      <c r="A750" t="str">
        <f t="shared" si="77"/>
        <v/>
      </c>
      <c r="B750" t="str">
        <f t="shared" si="78"/>
        <v/>
      </c>
      <c r="C750" t="str">
        <f>IF(P750="","",'PSS Sheet'!AK754)</f>
        <v/>
      </c>
      <c r="D750" t="str">
        <f>IF(P750="","",'PSS Sheet'!AI754)</f>
        <v/>
      </c>
      <c r="E750" t="str">
        <f>IF(P750="","",'PSS Sheet'!AJ754)</f>
        <v/>
      </c>
      <c r="H750" t="str">
        <f t="shared" si="79"/>
        <v/>
      </c>
      <c r="I750" t="str">
        <f>IF(P750="","",'SEB Sheet'!F$12)</f>
        <v/>
      </c>
      <c r="J750" t="str">
        <f t="shared" si="80"/>
        <v/>
      </c>
      <c r="K750" s="87" t="str">
        <f>IF(P750="","",'SEB Sheet'!$F$11)</f>
        <v/>
      </c>
      <c r="L750" t="str">
        <f t="shared" si="81"/>
        <v/>
      </c>
      <c r="M750" t="str">
        <f>IF(P750="","",'SEB Sheet'!$F$10)</f>
        <v/>
      </c>
      <c r="N750" t="str">
        <f t="shared" si="82"/>
        <v/>
      </c>
      <c r="P750" t="str">
        <f>'PSS Sheet'!AL754</f>
        <v/>
      </c>
      <c r="Q750" t="str">
        <f>IF(P750="","",(VLOOKUP(P750,NSX!$B$4:$E$63,2,FALSE)))</f>
        <v/>
      </c>
      <c r="R750" t="str">
        <f>IF(P750="","",(VLOOKUP(P750,NSX!$B$4:$E$63,3,FALSE)))</f>
        <v/>
      </c>
      <c r="S750" t="str">
        <f>IF(P750="","",(VLOOKUP(P750,NSX!$B$4:$E$63,4,FALSE)))</f>
        <v/>
      </c>
      <c r="T750" t="str">
        <f t="shared" si="83"/>
        <v/>
      </c>
    </row>
    <row r="751" spans="1:20" x14ac:dyDescent="0.25">
      <c r="A751" t="str">
        <f t="shared" si="77"/>
        <v/>
      </c>
      <c r="B751" t="str">
        <f t="shared" si="78"/>
        <v/>
      </c>
      <c r="C751" t="str">
        <f>IF(P751="","",'PSS Sheet'!AK755)</f>
        <v/>
      </c>
      <c r="D751" t="str">
        <f>IF(P751="","",'PSS Sheet'!AI755)</f>
        <v/>
      </c>
      <c r="E751" t="str">
        <f>IF(P751="","",'PSS Sheet'!AJ755)</f>
        <v/>
      </c>
      <c r="H751" t="str">
        <f t="shared" si="79"/>
        <v/>
      </c>
      <c r="I751" t="str">
        <f>IF(P751="","",'SEB Sheet'!F$12)</f>
        <v/>
      </c>
      <c r="J751" t="str">
        <f t="shared" si="80"/>
        <v/>
      </c>
      <c r="K751" s="87" t="str">
        <f>IF(P751="","",'SEB Sheet'!$F$11)</f>
        <v/>
      </c>
      <c r="L751" t="str">
        <f t="shared" si="81"/>
        <v/>
      </c>
      <c r="M751" t="str">
        <f>IF(P751="","",'SEB Sheet'!$F$10)</f>
        <v/>
      </c>
      <c r="N751" t="str">
        <f t="shared" si="82"/>
        <v/>
      </c>
      <c r="P751" t="str">
        <f>'PSS Sheet'!AL755</f>
        <v/>
      </c>
      <c r="Q751" t="str">
        <f>IF(P751="","",(VLOOKUP(P751,NSX!$B$4:$E$63,2,FALSE)))</f>
        <v/>
      </c>
      <c r="R751" t="str">
        <f>IF(P751="","",(VLOOKUP(P751,NSX!$B$4:$E$63,3,FALSE)))</f>
        <v/>
      </c>
      <c r="S751" t="str">
        <f>IF(P751="","",(VLOOKUP(P751,NSX!$B$4:$E$63,4,FALSE)))</f>
        <v/>
      </c>
      <c r="T751" t="str">
        <f t="shared" si="83"/>
        <v/>
      </c>
    </row>
    <row r="752" spans="1:20" x14ac:dyDescent="0.25">
      <c r="A752" t="str">
        <f t="shared" si="77"/>
        <v/>
      </c>
      <c r="B752" t="str">
        <f t="shared" si="78"/>
        <v/>
      </c>
      <c r="C752" t="str">
        <f>IF(P752="","",'PSS Sheet'!AK756)</f>
        <v/>
      </c>
      <c r="D752" t="str">
        <f>IF(P752="","",'PSS Sheet'!AI756)</f>
        <v/>
      </c>
      <c r="E752" t="str">
        <f>IF(P752="","",'PSS Sheet'!AJ756)</f>
        <v/>
      </c>
      <c r="H752" t="str">
        <f t="shared" si="79"/>
        <v/>
      </c>
      <c r="I752" t="str">
        <f>IF(P752="","",'SEB Sheet'!F$12)</f>
        <v/>
      </c>
      <c r="J752" t="str">
        <f t="shared" si="80"/>
        <v/>
      </c>
      <c r="K752" s="87" t="str">
        <f>IF(P752="","",'SEB Sheet'!$F$11)</f>
        <v/>
      </c>
      <c r="L752" t="str">
        <f t="shared" si="81"/>
        <v/>
      </c>
      <c r="M752" t="str">
        <f>IF(P752="","",'SEB Sheet'!$F$10)</f>
        <v/>
      </c>
      <c r="N752" t="str">
        <f t="shared" si="82"/>
        <v/>
      </c>
      <c r="P752" t="str">
        <f>'PSS Sheet'!AL756</f>
        <v/>
      </c>
      <c r="Q752" t="str">
        <f>IF(P752="","",(VLOOKUP(P752,NSX!$B$4:$E$63,2,FALSE)))</f>
        <v/>
      </c>
      <c r="R752" t="str">
        <f>IF(P752="","",(VLOOKUP(P752,NSX!$B$4:$E$63,3,FALSE)))</f>
        <v/>
      </c>
      <c r="S752" t="str">
        <f>IF(P752="","",(VLOOKUP(P752,NSX!$B$4:$E$63,4,FALSE)))</f>
        <v/>
      </c>
      <c r="T752" t="str">
        <f t="shared" si="83"/>
        <v/>
      </c>
    </row>
    <row r="753" spans="1:20" x14ac:dyDescent="0.25">
      <c r="A753" t="str">
        <f t="shared" si="77"/>
        <v/>
      </c>
      <c r="B753" t="str">
        <f t="shared" si="78"/>
        <v/>
      </c>
      <c r="C753" t="str">
        <f>IF(P753="","",'PSS Sheet'!AK757)</f>
        <v/>
      </c>
      <c r="D753" t="str">
        <f>IF(P753="","",'PSS Sheet'!AI757)</f>
        <v/>
      </c>
      <c r="E753" t="str">
        <f>IF(P753="","",'PSS Sheet'!AJ757)</f>
        <v/>
      </c>
      <c r="H753" t="str">
        <f t="shared" si="79"/>
        <v/>
      </c>
      <c r="I753" t="str">
        <f>IF(P753="","",'SEB Sheet'!F$12)</f>
        <v/>
      </c>
      <c r="J753" t="str">
        <f t="shared" si="80"/>
        <v/>
      </c>
      <c r="K753" s="87" t="str">
        <f>IF(P753="","",'SEB Sheet'!$F$11)</f>
        <v/>
      </c>
      <c r="L753" t="str">
        <f t="shared" si="81"/>
        <v/>
      </c>
      <c r="M753" t="str">
        <f>IF(P753="","",'SEB Sheet'!$F$10)</f>
        <v/>
      </c>
      <c r="N753" t="str">
        <f t="shared" si="82"/>
        <v/>
      </c>
      <c r="P753" t="str">
        <f>'PSS Sheet'!AL757</f>
        <v/>
      </c>
      <c r="Q753" t="str">
        <f>IF(P753="","",(VLOOKUP(P753,NSX!$B$4:$E$63,2,FALSE)))</f>
        <v/>
      </c>
      <c r="R753" t="str">
        <f>IF(P753="","",(VLOOKUP(P753,NSX!$B$4:$E$63,3,FALSE)))</f>
        <v/>
      </c>
      <c r="S753" t="str">
        <f>IF(P753="","",(VLOOKUP(P753,NSX!$B$4:$E$63,4,FALSE)))</f>
        <v/>
      </c>
      <c r="T753" t="str">
        <f t="shared" si="83"/>
        <v/>
      </c>
    </row>
    <row r="754" spans="1:20" x14ac:dyDescent="0.25">
      <c r="A754" t="str">
        <f t="shared" si="77"/>
        <v/>
      </c>
      <c r="B754" t="str">
        <f t="shared" si="78"/>
        <v/>
      </c>
      <c r="C754" t="str">
        <f>IF(P754="","",'PSS Sheet'!AK758)</f>
        <v/>
      </c>
      <c r="D754" t="str">
        <f>IF(P754="","",'PSS Sheet'!AI758)</f>
        <v/>
      </c>
      <c r="E754" t="str">
        <f>IF(P754="","",'PSS Sheet'!AJ758)</f>
        <v/>
      </c>
      <c r="H754" t="str">
        <f t="shared" si="79"/>
        <v/>
      </c>
      <c r="I754" t="str">
        <f>IF(P754="","",'SEB Sheet'!F$12)</f>
        <v/>
      </c>
      <c r="J754" t="str">
        <f t="shared" si="80"/>
        <v/>
      </c>
      <c r="K754" s="87" t="str">
        <f>IF(P754="","",'SEB Sheet'!$F$11)</f>
        <v/>
      </c>
      <c r="L754" t="str">
        <f t="shared" si="81"/>
        <v/>
      </c>
      <c r="M754" t="str">
        <f>IF(P754="","",'SEB Sheet'!$F$10)</f>
        <v/>
      </c>
      <c r="N754" t="str">
        <f t="shared" si="82"/>
        <v/>
      </c>
      <c r="P754" t="str">
        <f>'PSS Sheet'!AL758</f>
        <v/>
      </c>
      <c r="Q754" t="str">
        <f>IF(P754="","",(VLOOKUP(P754,NSX!$B$4:$E$63,2,FALSE)))</f>
        <v/>
      </c>
      <c r="R754" t="str">
        <f>IF(P754="","",(VLOOKUP(P754,NSX!$B$4:$E$63,3,FALSE)))</f>
        <v/>
      </c>
      <c r="S754" t="str">
        <f>IF(P754="","",(VLOOKUP(P754,NSX!$B$4:$E$63,4,FALSE)))</f>
        <v/>
      </c>
      <c r="T754" t="str">
        <f t="shared" si="83"/>
        <v/>
      </c>
    </row>
    <row r="755" spans="1:20" x14ac:dyDescent="0.25">
      <c r="A755" t="str">
        <f t="shared" si="77"/>
        <v/>
      </c>
      <c r="B755" t="str">
        <f t="shared" si="78"/>
        <v/>
      </c>
      <c r="C755" t="str">
        <f>IF(P755="","",'PSS Sheet'!AK759)</f>
        <v/>
      </c>
      <c r="D755" t="str">
        <f>IF(P755="","",'PSS Sheet'!AI759)</f>
        <v/>
      </c>
      <c r="E755" t="str">
        <f>IF(P755="","",'PSS Sheet'!AJ759)</f>
        <v/>
      </c>
      <c r="H755" t="str">
        <f t="shared" si="79"/>
        <v/>
      </c>
      <c r="I755" t="str">
        <f>IF(P755="","",'SEB Sheet'!F$12)</f>
        <v/>
      </c>
      <c r="J755" t="str">
        <f t="shared" si="80"/>
        <v/>
      </c>
      <c r="K755" s="87" t="str">
        <f>IF(P755="","",'SEB Sheet'!$F$11)</f>
        <v/>
      </c>
      <c r="L755" t="str">
        <f t="shared" si="81"/>
        <v/>
      </c>
      <c r="M755" t="str">
        <f>IF(P755="","",'SEB Sheet'!$F$10)</f>
        <v/>
      </c>
      <c r="N755" t="str">
        <f t="shared" si="82"/>
        <v/>
      </c>
      <c r="P755" t="str">
        <f>'PSS Sheet'!AL759</f>
        <v/>
      </c>
      <c r="Q755" t="str">
        <f>IF(P755="","",(VLOOKUP(P755,NSX!$B$4:$E$63,2,FALSE)))</f>
        <v/>
      </c>
      <c r="R755" t="str">
        <f>IF(P755="","",(VLOOKUP(P755,NSX!$B$4:$E$63,3,FALSE)))</f>
        <v/>
      </c>
      <c r="S755" t="str">
        <f>IF(P755="","",(VLOOKUP(P755,NSX!$B$4:$E$63,4,FALSE)))</f>
        <v/>
      </c>
      <c r="T755" t="str">
        <f t="shared" si="83"/>
        <v/>
      </c>
    </row>
    <row r="756" spans="1:20" x14ac:dyDescent="0.25">
      <c r="A756" t="str">
        <f t="shared" si="77"/>
        <v/>
      </c>
      <c r="B756" t="str">
        <f t="shared" si="78"/>
        <v/>
      </c>
      <c r="C756" t="str">
        <f>IF(P756="","",'PSS Sheet'!AK760)</f>
        <v/>
      </c>
      <c r="D756" t="str">
        <f>IF(P756="","",'PSS Sheet'!AI760)</f>
        <v/>
      </c>
      <c r="E756" t="str">
        <f>IF(P756="","",'PSS Sheet'!AJ760)</f>
        <v/>
      </c>
      <c r="H756" t="str">
        <f t="shared" si="79"/>
        <v/>
      </c>
      <c r="I756" t="str">
        <f>IF(P756="","",'SEB Sheet'!F$12)</f>
        <v/>
      </c>
      <c r="J756" t="str">
        <f t="shared" si="80"/>
        <v/>
      </c>
      <c r="K756" s="87" t="str">
        <f>IF(P756="","",'SEB Sheet'!$F$11)</f>
        <v/>
      </c>
      <c r="L756" t="str">
        <f t="shared" si="81"/>
        <v/>
      </c>
      <c r="M756" t="str">
        <f>IF(P756="","",'SEB Sheet'!$F$10)</f>
        <v/>
      </c>
      <c r="N756" t="str">
        <f t="shared" si="82"/>
        <v/>
      </c>
      <c r="P756" t="str">
        <f>'PSS Sheet'!AL760</f>
        <v/>
      </c>
      <c r="Q756" t="str">
        <f>IF(P756="","",(VLOOKUP(P756,NSX!$B$4:$E$63,2,FALSE)))</f>
        <v/>
      </c>
      <c r="R756" t="str">
        <f>IF(P756="","",(VLOOKUP(P756,NSX!$B$4:$E$63,3,FALSE)))</f>
        <v/>
      </c>
      <c r="S756" t="str">
        <f>IF(P756="","",(VLOOKUP(P756,NSX!$B$4:$E$63,4,FALSE)))</f>
        <v/>
      </c>
      <c r="T756" t="str">
        <f t="shared" si="83"/>
        <v/>
      </c>
    </row>
    <row r="757" spans="1:20" x14ac:dyDescent="0.25">
      <c r="A757" t="str">
        <f t="shared" si="77"/>
        <v/>
      </c>
      <c r="B757" t="str">
        <f t="shared" si="78"/>
        <v/>
      </c>
      <c r="C757" t="str">
        <f>IF(P757="","",'PSS Sheet'!AK761)</f>
        <v/>
      </c>
      <c r="D757" t="str">
        <f>IF(P757="","",'PSS Sheet'!AI761)</f>
        <v/>
      </c>
      <c r="E757" t="str">
        <f>IF(P757="","",'PSS Sheet'!AJ761)</f>
        <v/>
      </c>
      <c r="H757" t="str">
        <f t="shared" si="79"/>
        <v/>
      </c>
      <c r="I757" t="str">
        <f>IF(P757="","",'SEB Sheet'!F$12)</f>
        <v/>
      </c>
      <c r="J757" t="str">
        <f t="shared" si="80"/>
        <v/>
      </c>
      <c r="K757" s="87" t="str">
        <f>IF(P757="","",'SEB Sheet'!$F$11)</f>
        <v/>
      </c>
      <c r="L757" t="str">
        <f t="shared" si="81"/>
        <v/>
      </c>
      <c r="M757" t="str">
        <f>IF(P757="","",'SEB Sheet'!$F$10)</f>
        <v/>
      </c>
      <c r="N757" t="str">
        <f t="shared" si="82"/>
        <v/>
      </c>
      <c r="P757" t="str">
        <f>'PSS Sheet'!AL761</f>
        <v/>
      </c>
      <c r="Q757" t="str">
        <f>IF(P757="","",(VLOOKUP(P757,NSX!$B$4:$E$63,2,FALSE)))</f>
        <v/>
      </c>
      <c r="R757" t="str">
        <f>IF(P757="","",(VLOOKUP(P757,NSX!$B$4:$E$63,3,FALSE)))</f>
        <v/>
      </c>
      <c r="S757" t="str">
        <f>IF(P757="","",(VLOOKUP(P757,NSX!$B$4:$E$63,4,FALSE)))</f>
        <v/>
      </c>
      <c r="T757" t="str">
        <f t="shared" si="83"/>
        <v/>
      </c>
    </row>
    <row r="758" spans="1:20" x14ac:dyDescent="0.25">
      <c r="A758" t="str">
        <f t="shared" si="77"/>
        <v/>
      </c>
      <c r="B758" t="str">
        <f t="shared" si="78"/>
        <v/>
      </c>
      <c r="C758" t="str">
        <f>IF(P758="","",'PSS Sheet'!AK762)</f>
        <v/>
      </c>
      <c r="D758" t="str">
        <f>IF(P758="","",'PSS Sheet'!AI762)</f>
        <v/>
      </c>
      <c r="E758" t="str">
        <f>IF(P758="","",'PSS Sheet'!AJ762)</f>
        <v/>
      </c>
      <c r="H758" t="str">
        <f t="shared" si="79"/>
        <v/>
      </c>
      <c r="I758" t="str">
        <f>IF(P758="","",'SEB Sheet'!F$12)</f>
        <v/>
      </c>
      <c r="J758" t="str">
        <f t="shared" si="80"/>
        <v/>
      </c>
      <c r="K758" s="87" t="str">
        <f>IF(P758="","",'SEB Sheet'!$F$11)</f>
        <v/>
      </c>
      <c r="L758" t="str">
        <f t="shared" si="81"/>
        <v/>
      </c>
      <c r="M758" t="str">
        <f>IF(P758="","",'SEB Sheet'!$F$10)</f>
        <v/>
      </c>
      <c r="N758" t="str">
        <f t="shared" si="82"/>
        <v/>
      </c>
      <c r="P758" t="str">
        <f>'PSS Sheet'!AL762</f>
        <v/>
      </c>
      <c r="Q758" t="str">
        <f>IF(P758="","",(VLOOKUP(P758,NSX!$B$4:$E$63,2,FALSE)))</f>
        <v/>
      </c>
      <c r="R758" t="str">
        <f>IF(P758="","",(VLOOKUP(P758,NSX!$B$4:$E$63,3,FALSE)))</f>
        <v/>
      </c>
      <c r="S758" t="str">
        <f>IF(P758="","",(VLOOKUP(P758,NSX!$B$4:$E$63,4,FALSE)))</f>
        <v/>
      </c>
      <c r="T758" t="str">
        <f t="shared" si="83"/>
        <v/>
      </c>
    </row>
    <row r="759" spans="1:20" x14ac:dyDescent="0.25">
      <c r="A759" t="str">
        <f t="shared" si="77"/>
        <v/>
      </c>
      <c r="B759" t="str">
        <f t="shared" si="78"/>
        <v/>
      </c>
      <c r="C759" t="str">
        <f>IF(P759="","",'PSS Sheet'!AK763)</f>
        <v/>
      </c>
      <c r="D759" t="str">
        <f>IF(P759="","",'PSS Sheet'!AI763)</f>
        <v/>
      </c>
      <c r="E759" t="str">
        <f>IF(P759="","",'PSS Sheet'!AJ763)</f>
        <v/>
      </c>
      <c r="H759" t="str">
        <f t="shared" si="79"/>
        <v/>
      </c>
      <c r="I759" t="str">
        <f>IF(P759="","",'SEB Sheet'!F$12)</f>
        <v/>
      </c>
      <c r="J759" t="str">
        <f t="shared" si="80"/>
        <v/>
      </c>
      <c r="K759" s="87" t="str">
        <f>IF(P759="","",'SEB Sheet'!$F$11)</f>
        <v/>
      </c>
      <c r="L759" t="str">
        <f t="shared" si="81"/>
        <v/>
      </c>
      <c r="M759" t="str">
        <f>IF(P759="","",'SEB Sheet'!$F$10)</f>
        <v/>
      </c>
      <c r="N759" t="str">
        <f t="shared" si="82"/>
        <v/>
      </c>
      <c r="P759" t="str">
        <f>'PSS Sheet'!AL763</f>
        <v/>
      </c>
      <c r="Q759" t="str">
        <f>IF(P759="","",(VLOOKUP(P759,NSX!$B$4:$E$63,2,FALSE)))</f>
        <v/>
      </c>
      <c r="R759" t="str">
        <f>IF(P759="","",(VLOOKUP(P759,NSX!$B$4:$E$63,3,FALSE)))</f>
        <v/>
      </c>
      <c r="S759" t="str">
        <f>IF(P759="","",(VLOOKUP(P759,NSX!$B$4:$E$63,4,FALSE)))</f>
        <v/>
      </c>
      <c r="T759" t="str">
        <f t="shared" si="83"/>
        <v/>
      </c>
    </row>
    <row r="760" spans="1:20" x14ac:dyDescent="0.25">
      <c r="A760" t="str">
        <f t="shared" si="77"/>
        <v/>
      </c>
      <c r="B760" t="str">
        <f t="shared" si="78"/>
        <v/>
      </c>
      <c r="C760" t="str">
        <f>IF(P760="","",'PSS Sheet'!AK764)</f>
        <v/>
      </c>
      <c r="D760" t="str">
        <f>IF(P760="","",'PSS Sheet'!AI764)</f>
        <v/>
      </c>
      <c r="E760" t="str">
        <f>IF(P760="","",'PSS Sheet'!AJ764)</f>
        <v/>
      </c>
      <c r="H760" t="str">
        <f t="shared" si="79"/>
        <v/>
      </c>
      <c r="I760" t="str">
        <f>IF(P760="","",'SEB Sheet'!F$12)</f>
        <v/>
      </c>
      <c r="J760" t="str">
        <f t="shared" si="80"/>
        <v/>
      </c>
      <c r="K760" s="87" t="str">
        <f>IF(P760="","",'SEB Sheet'!$F$11)</f>
        <v/>
      </c>
      <c r="L760" t="str">
        <f t="shared" si="81"/>
        <v/>
      </c>
      <c r="M760" t="str">
        <f>IF(P760="","",'SEB Sheet'!$F$10)</f>
        <v/>
      </c>
      <c r="N760" t="str">
        <f t="shared" si="82"/>
        <v/>
      </c>
      <c r="P760" t="str">
        <f>'PSS Sheet'!AL764</f>
        <v/>
      </c>
      <c r="Q760" t="str">
        <f>IF(P760="","",(VLOOKUP(P760,NSX!$B$4:$E$63,2,FALSE)))</f>
        <v/>
      </c>
      <c r="R760" t="str">
        <f>IF(P760="","",(VLOOKUP(P760,NSX!$B$4:$E$63,3,FALSE)))</f>
        <v/>
      </c>
      <c r="S760" t="str">
        <f>IF(P760="","",(VLOOKUP(P760,NSX!$B$4:$E$63,4,FALSE)))</f>
        <v/>
      </c>
      <c r="T760" t="str">
        <f t="shared" si="83"/>
        <v/>
      </c>
    </row>
    <row r="761" spans="1:20" x14ac:dyDescent="0.25">
      <c r="A761" t="str">
        <f t="shared" si="77"/>
        <v/>
      </c>
      <c r="B761" t="str">
        <f t="shared" si="78"/>
        <v/>
      </c>
      <c r="C761" t="str">
        <f>IF(P761="","",'PSS Sheet'!AK765)</f>
        <v/>
      </c>
      <c r="D761" t="str">
        <f>IF(P761="","",'PSS Sheet'!AI765)</f>
        <v/>
      </c>
      <c r="E761" t="str">
        <f>IF(P761="","",'PSS Sheet'!AJ765)</f>
        <v/>
      </c>
      <c r="H761" t="str">
        <f t="shared" si="79"/>
        <v/>
      </c>
      <c r="I761" t="str">
        <f>IF(P761="","",'SEB Sheet'!F$12)</f>
        <v/>
      </c>
      <c r="J761" t="str">
        <f t="shared" si="80"/>
        <v/>
      </c>
      <c r="K761" s="87" t="str">
        <f>IF(P761="","",'SEB Sheet'!$F$11)</f>
        <v/>
      </c>
      <c r="L761" t="str">
        <f t="shared" si="81"/>
        <v/>
      </c>
      <c r="M761" t="str">
        <f>IF(P761="","",'SEB Sheet'!$F$10)</f>
        <v/>
      </c>
      <c r="N761" t="str">
        <f t="shared" si="82"/>
        <v/>
      </c>
      <c r="P761" t="str">
        <f>'PSS Sheet'!AL765</f>
        <v/>
      </c>
      <c r="Q761" t="str">
        <f>IF(P761="","",(VLOOKUP(P761,NSX!$B$4:$E$63,2,FALSE)))</f>
        <v/>
      </c>
      <c r="R761" t="str">
        <f>IF(P761="","",(VLOOKUP(P761,NSX!$B$4:$E$63,3,FALSE)))</f>
        <v/>
      </c>
      <c r="S761" t="str">
        <f>IF(P761="","",(VLOOKUP(P761,NSX!$B$4:$E$63,4,FALSE)))</f>
        <v/>
      </c>
      <c r="T761" t="str">
        <f t="shared" si="83"/>
        <v/>
      </c>
    </row>
    <row r="762" spans="1:20" x14ac:dyDescent="0.25">
      <c r="A762" t="str">
        <f t="shared" si="77"/>
        <v/>
      </c>
      <c r="B762" t="str">
        <f t="shared" si="78"/>
        <v/>
      </c>
      <c r="C762" t="str">
        <f>IF(P762="","",'PSS Sheet'!AK766)</f>
        <v/>
      </c>
      <c r="D762" t="str">
        <f>IF(P762="","",'PSS Sheet'!AI766)</f>
        <v/>
      </c>
      <c r="E762" t="str">
        <f>IF(P762="","",'PSS Sheet'!AJ766)</f>
        <v/>
      </c>
      <c r="H762" t="str">
        <f t="shared" si="79"/>
        <v/>
      </c>
      <c r="I762" t="str">
        <f>IF(P762="","",'SEB Sheet'!F$12)</f>
        <v/>
      </c>
      <c r="J762" t="str">
        <f t="shared" si="80"/>
        <v/>
      </c>
      <c r="K762" s="87" t="str">
        <f>IF(P762="","",'SEB Sheet'!$F$11)</f>
        <v/>
      </c>
      <c r="L762" t="str">
        <f t="shared" si="81"/>
        <v/>
      </c>
      <c r="M762" t="str">
        <f>IF(P762="","",'SEB Sheet'!$F$10)</f>
        <v/>
      </c>
      <c r="N762" t="str">
        <f t="shared" si="82"/>
        <v/>
      </c>
      <c r="P762" t="str">
        <f>'PSS Sheet'!AL766</f>
        <v/>
      </c>
      <c r="Q762" t="str">
        <f>IF(P762="","",(VLOOKUP(P762,NSX!$B$4:$E$63,2,FALSE)))</f>
        <v/>
      </c>
      <c r="R762" t="str">
        <f>IF(P762="","",(VLOOKUP(P762,NSX!$B$4:$E$63,3,FALSE)))</f>
        <v/>
      </c>
      <c r="S762" t="str">
        <f>IF(P762="","",(VLOOKUP(P762,NSX!$B$4:$E$63,4,FALSE)))</f>
        <v/>
      </c>
      <c r="T762" t="str">
        <f t="shared" si="83"/>
        <v/>
      </c>
    </row>
    <row r="763" spans="1:20" x14ac:dyDescent="0.25">
      <c r="A763" t="str">
        <f t="shared" si="77"/>
        <v/>
      </c>
      <c r="B763" t="str">
        <f t="shared" si="78"/>
        <v/>
      </c>
      <c r="C763" t="str">
        <f>IF(P763="","",'PSS Sheet'!AK767)</f>
        <v/>
      </c>
      <c r="D763" t="str">
        <f>IF(P763="","",'PSS Sheet'!AI767)</f>
        <v/>
      </c>
      <c r="E763" t="str">
        <f>IF(P763="","",'PSS Sheet'!AJ767)</f>
        <v/>
      </c>
      <c r="H763" t="str">
        <f t="shared" si="79"/>
        <v/>
      </c>
      <c r="I763" t="str">
        <f>IF(P763="","",'SEB Sheet'!F$12)</f>
        <v/>
      </c>
      <c r="J763" t="str">
        <f t="shared" si="80"/>
        <v/>
      </c>
      <c r="K763" s="87" t="str">
        <f>IF(P763="","",'SEB Sheet'!$F$11)</f>
        <v/>
      </c>
      <c r="L763" t="str">
        <f t="shared" si="81"/>
        <v/>
      </c>
      <c r="M763" t="str">
        <f>IF(P763="","",'SEB Sheet'!$F$10)</f>
        <v/>
      </c>
      <c r="N763" t="str">
        <f t="shared" si="82"/>
        <v/>
      </c>
      <c r="P763" t="str">
        <f>'PSS Sheet'!AL767</f>
        <v/>
      </c>
      <c r="Q763" t="str">
        <f>IF(P763="","",(VLOOKUP(P763,NSX!$B$4:$E$63,2,FALSE)))</f>
        <v/>
      </c>
      <c r="R763" t="str">
        <f>IF(P763="","",(VLOOKUP(P763,NSX!$B$4:$E$63,3,FALSE)))</f>
        <v/>
      </c>
      <c r="S763" t="str">
        <f>IF(P763="","",(VLOOKUP(P763,NSX!$B$4:$E$63,4,FALSE)))</f>
        <v/>
      </c>
      <c r="T763" t="str">
        <f t="shared" si="83"/>
        <v/>
      </c>
    </row>
    <row r="764" spans="1:20" x14ac:dyDescent="0.25">
      <c r="A764" t="str">
        <f t="shared" si="77"/>
        <v/>
      </c>
      <c r="B764" t="str">
        <f t="shared" si="78"/>
        <v/>
      </c>
      <c r="C764" t="str">
        <f>IF(P764="","",'PSS Sheet'!AK768)</f>
        <v/>
      </c>
      <c r="D764" t="str">
        <f>IF(P764="","",'PSS Sheet'!AI768)</f>
        <v/>
      </c>
      <c r="E764" t="str">
        <f>IF(P764="","",'PSS Sheet'!AJ768)</f>
        <v/>
      </c>
      <c r="H764" t="str">
        <f t="shared" si="79"/>
        <v/>
      </c>
      <c r="I764" t="str">
        <f>IF(P764="","",'SEB Sheet'!F$12)</f>
        <v/>
      </c>
      <c r="J764" t="str">
        <f t="shared" si="80"/>
        <v/>
      </c>
      <c r="K764" s="87" t="str">
        <f>IF(P764="","",'SEB Sheet'!$F$11)</f>
        <v/>
      </c>
      <c r="L764" t="str">
        <f t="shared" si="81"/>
        <v/>
      </c>
      <c r="M764" t="str">
        <f>IF(P764="","",'SEB Sheet'!$F$10)</f>
        <v/>
      </c>
      <c r="N764" t="str">
        <f t="shared" si="82"/>
        <v/>
      </c>
      <c r="P764" t="str">
        <f>'PSS Sheet'!AL768</f>
        <v/>
      </c>
      <c r="Q764" t="str">
        <f>IF(P764="","",(VLOOKUP(P764,NSX!$B$4:$E$63,2,FALSE)))</f>
        <v/>
      </c>
      <c r="R764" t="str">
        <f>IF(P764="","",(VLOOKUP(P764,NSX!$B$4:$E$63,3,FALSE)))</f>
        <v/>
      </c>
      <c r="S764" t="str">
        <f>IF(P764="","",(VLOOKUP(P764,NSX!$B$4:$E$63,4,FALSE)))</f>
        <v/>
      </c>
      <c r="T764" t="str">
        <f t="shared" si="83"/>
        <v/>
      </c>
    </row>
    <row r="765" spans="1:20" x14ac:dyDescent="0.25">
      <c r="A765" t="str">
        <f t="shared" si="77"/>
        <v/>
      </c>
      <c r="B765" t="str">
        <f t="shared" si="78"/>
        <v/>
      </c>
      <c r="C765" t="str">
        <f>IF(P765="","",'PSS Sheet'!AK769)</f>
        <v/>
      </c>
      <c r="D765" t="str">
        <f>IF(P765="","",'PSS Sheet'!AI769)</f>
        <v/>
      </c>
      <c r="E765" t="str">
        <f>IF(P765="","",'PSS Sheet'!AJ769)</f>
        <v/>
      </c>
      <c r="H765" t="str">
        <f t="shared" si="79"/>
        <v/>
      </c>
      <c r="I765" t="str">
        <f>IF(P765="","",'SEB Sheet'!F$12)</f>
        <v/>
      </c>
      <c r="J765" t="str">
        <f t="shared" si="80"/>
        <v/>
      </c>
      <c r="K765" s="87" t="str">
        <f>IF(P765="","",'SEB Sheet'!$F$11)</f>
        <v/>
      </c>
      <c r="L765" t="str">
        <f t="shared" si="81"/>
        <v/>
      </c>
      <c r="M765" t="str">
        <f>IF(P765="","",'SEB Sheet'!$F$10)</f>
        <v/>
      </c>
      <c r="N765" t="str">
        <f t="shared" si="82"/>
        <v/>
      </c>
      <c r="P765" t="str">
        <f>'PSS Sheet'!AL769</f>
        <v/>
      </c>
      <c r="Q765" t="str">
        <f>IF(P765="","",(VLOOKUP(P765,NSX!$B$4:$E$63,2,FALSE)))</f>
        <v/>
      </c>
      <c r="R765" t="str">
        <f>IF(P765="","",(VLOOKUP(P765,NSX!$B$4:$E$63,3,FALSE)))</f>
        <v/>
      </c>
      <c r="S765" t="str">
        <f>IF(P765="","",(VLOOKUP(P765,NSX!$B$4:$E$63,4,FALSE)))</f>
        <v/>
      </c>
      <c r="T765" t="str">
        <f t="shared" si="83"/>
        <v/>
      </c>
    </row>
    <row r="766" spans="1:20" x14ac:dyDescent="0.25">
      <c r="A766" t="str">
        <f t="shared" si="77"/>
        <v/>
      </c>
      <c r="B766" t="str">
        <f t="shared" si="78"/>
        <v/>
      </c>
      <c r="C766" t="str">
        <f>IF(P766="","",'PSS Sheet'!AK770)</f>
        <v/>
      </c>
      <c r="D766" t="str">
        <f>IF(P766="","",'PSS Sheet'!AI770)</f>
        <v/>
      </c>
      <c r="E766" t="str">
        <f>IF(P766="","",'PSS Sheet'!AJ770)</f>
        <v/>
      </c>
      <c r="H766" t="str">
        <f t="shared" si="79"/>
        <v/>
      </c>
      <c r="I766" t="str">
        <f>IF(P766="","",'SEB Sheet'!F$12)</f>
        <v/>
      </c>
      <c r="J766" t="str">
        <f t="shared" si="80"/>
        <v/>
      </c>
      <c r="K766" s="87" t="str">
        <f>IF(P766="","",'SEB Sheet'!$F$11)</f>
        <v/>
      </c>
      <c r="L766" t="str">
        <f t="shared" si="81"/>
        <v/>
      </c>
      <c r="M766" t="str">
        <f>IF(P766="","",'SEB Sheet'!$F$10)</f>
        <v/>
      </c>
      <c r="N766" t="str">
        <f t="shared" si="82"/>
        <v/>
      </c>
      <c r="P766" t="str">
        <f>'PSS Sheet'!AL770</f>
        <v/>
      </c>
      <c r="Q766" t="str">
        <f>IF(P766="","",(VLOOKUP(P766,NSX!$B$4:$E$63,2,FALSE)))</f>
        <v/>
      </c>
      <c r="R766" t="str">
        <f>IF(P766="","",(VLOOKUP(P766,NSX!$B$4:$E$63,3,FALSE)))</f>
        <v/>
      </c>
      <c r="S766" t="str">
        <f>IF(P766="","",(VLOOKUP(P766,NSX!$B$4:$E$63,4,FALSE)))</f>
        <v/>
      </c>
      <c r="T766" t="str">
        <f t="shared" si="83"/>
        <v/>
      </c>
    </row>
    <row r="767" spans="1:20" x14ac:dyDescent="0.25">
      <c r="A767" t="str">
        <f t="shared" si="77"/>
        <v/>
      </c>
      <c r="B767" t="str">
        <f t="shared" si="78"/>
        <v/>
      </c>
      <c r="C767" t="str">
        <f>IF(P767="","",'PSS Sheet'!AK771)</f>
        <v/>
      </c>
      <c r="D767" t="str">
        <f>IF(P767="","",'PSS Sheet'!AI771)</f>
        <v/>
      </c>
      <c r="E767" t="str">
        <f>IF(P767="","",'PSS Sheet'!AJ771)</f>
        <v/>
      </c>
      <c r="H767" t="str">
        <f t="shared" si="79"/>
        <v/>
      </c>
      <c r="I767" t="str">
        <f>IF(P767="","",'SEB Sheet'!F$12)</f>
        <v/>
      </c>
      <c r="J767" t="str">
        <f t="shared" si="80"/>
        <v/>
      </c>
      <c r="K767" s="87" t="str">
        <f>IF(P767="","",'SEB Sheet'!$F$11)</f>
        <v/>
      </c>
      <c r="L767" t="str">
        <f t="shared" si="81"/>
        <v/>
      </c>
      <c r="M767" t="str">
        <f>IF(P767="","",'SEB Sheet'!$F$10)</f>
        <v/>
      </c>
      <c r="N767" t="str">
        <f t="shared" si="82"/>
        <v/>
      </c>
      <c r="P767" t="str">
        <f>'PSS Sheet'!AL771</f>
        <v/>
      </c>
      <c r="Q767" t="str">
        <f>IF(P767="","",(VLOOKUP(P767,NSX!$B$4:$E$63,2,FALSE)))</f>
        <v/>
      </c>
      <c r="R767" t="str">
        <f>IF(P767="","",(VLOOKUP(P767,NSX!$B$4:$E$63,3,FALSE)))</f>
        <v/>
      </c>
      <c r="S767" t="str">
        <f>IF(P767="","",(VLOOKUP(P767,NSX!$B$4:$E$63,4,FALSE)))</f>
        <v/>
      </c>
      <c r="T767" t="str">
        <f t="shared" si="83"/>
        <v/>
      </c>
    </row>
    <row r="768" spans="1:20" x14ac:dyDescent="0.25">
      <c r="A768" t="str">
        <f t="shared" si="77"/>
        <v/>
      </c>
      <c r="B768" t="str">
        <f t="shared" si="78"/>
        <v/>
      </c>
      <c r="C768" t="str">
        <f>IF(P768="","",'PSS Sheet'!AK772)</f>
        <v/>
      </c>
      <c r="D768" t="str">
        <f>IF(P768="","",'PSS Sheet'!AI772)</f>
        <v/>
      </c>
      <c r="E768" t="str">
        <f>IF(P768="","",'PSS Sheet'!AJ772)</f>
        <v/>
      </c>
      <c r="H768" t="str">
        <f t="shared" si="79"/>
        <v/>
      </c>
      <c r="I768" t="str">
        <f>IF(P768="","",'SEB Sheet'!F$12)</f>
        <v/>
      </c>
      <c r="J768" t="str">
        <f t="shared" si="80"/>
        <v/>
      </c>
      <c r="K768" s="87" t="str">
        <f>IF(P768="","",'SEB Sheet'!$F$11)</f>
        <v/>
      </c>
      <c r="L768" t="str">
        <f t="shared" si="81"/>
        <v/>
      </c>
      <c r="M768" t="str">
        <f>IF(P768="","",'SEB Sheet'!$F$10)</f>
        <v/>
      </c>
      <c r="N768" t="str">
        <f t="shared" si="82"/>
        <v/>
      </c>
      <c r="P768" t="str">
        <f>'PSS Sheet'!AL772</f>
        <v/>
      </c>
      <c r="Q768" t="str">
        <f>IF(P768="","",(VLOOKUP(P768,NSX!$B$4:$E$63,2,FALSE)))</f>
        <v/>
      </c>
      <c r="R768" t="str">
        <f>IF(P768="","",(VLOOKUP(P768,NSX!$B$4:$E$63,3,FALSE)))</f>
        <v/>
      </c>
      <c r="S768" t="str">
        <f>IF(P768="","",(VLOOKUP(P768,NSX!$B$4:$E$63,4,FALSE)))</f>
        <v/>
      </c>
      <c r="T768" t="str">
        <f t="shared" si="83"/>
        <v/>
      </c>
    </row>
    <row r="769" spans="1:20" x14ac:dyDescent="0.25">
      <c r="A769" t="str">
        <f t="shared" si="77"/>
        <v/>
      </c>
      <c r="B769" t="str">
        <f t="shared" si="78"/>
        <v/>
      </c>
      <c r="C769" t="str">
        <f>IF(P769="","",'PSS Sheet'!AK773)</f>
        <v/>
      </c>
      <c r="D769" t="str">
        <f>IF(P769="","",'PSS Sheet'!AI773)</f>
        <v/>
      </c>
      <c r="E769" t="str">
        <f>IF(P769="","",'PSS Sheet'!AJ773)</f>
        <v/>
      </c>
      <c r="H769" t="str">
        <f t="shared" si="79"/>
        <v/>
      </c>
      <c r="I769" t="str">
        <f>IF(P769="","",'SEB Sheet'!F$12)</f>
        <v/>
      </c>
      <c r="J769" t="str">
        <f t="shared" si="80"/>
        <v/>
      </c>
      <c r="K769" s="87" t="str">
        <f>IF(P769="","",'SEB Sheet'!$F$11)</f>
        <v/>
      </c>
      <c r="L769" t="str">
        <f t="shared" si="81"/>
        <v/>
      </c>
      <c r="M769" t="str">
        <f>IF(P769="","",'SEB Sheet'!$F$10)</f>
        <v/>
      </c>
      <c r="N769" t="str">
        <f t="shared" si="82"/>
        <v/>
      </c>
      <c r="P769" t="str">
        <f>'PSS Sheet'!AL773</f>
        <v/>
      </c>
      <c r="Q769" t="str">
        <f>IF(P769="","",(VLOOKUP(P769,NSX!$B$4:$E$63,2,FALSE)))</f>
        <v/>
      </c>
      <c r="R769" t="str">
        <f>IF(P769="","",(VLOOKUP(P769,NSX!$B$4:$E$63,3,FALSE)))</f>
        <v/>
      </c>
      <c r="S769" t="str">
        <f>IF(P769="","",(VLOOKUP(P769,NSX!$B$4:$E$63,4,FALSE)))</f>
        <v/>
      </c>
      <c r="T769" t="str">
        <f t="shared" si="83"/>
        <v/>
      </c>
    </row>
    <row r="770" spans="1:20" x14ac:dyDescent="0.25">
      <c r="A770" t="str">
        <f t="shared" si="77"/>
        <v/>
      </c>
      <c r="B770" t="str">
        <f t="shared" si="78"/>
        <v/>
      </c>
      <c r="C770" t="str">
        <f>IF(P770="","",'PSS Sheet'!AK774)</f>
        <v/>
      </c>
      <c r="D770" t="str">
        <f>IF(P770="","",'PSS Sheet'!AI774)</f>
        <v/>
      </c>
      <c r="E770" t="str">
        <f>IF(P770="","",'PSS Sheet'!AJ774)</f>
        <v/>
      </c>
      <c r="H770" t="str">
        <f t="shared" si="79"/>
        <v/>
      </c>
      <c r="I770" t="str">
        <f>IF(P770="","",'SEB Sheet'!F$12)</f>
        <v/>
      </c>
      <c r="J770" t="str">
        <f t="shared" si="80"/>
        <v/>
      </c>
      <c r="K770" s="87" t="str">
        <f>IF(P770="","",'SEB Sheet'!$F$11)</f>
        <v/>
      </c>
      <c r="L770" t="str">
        <f t="shared" si="81"/>
        <v/>
      </c>
      <c r="M770" t="str">
        <f>IF(P770="","",'SEB Sheet'!$F$10)</f>
        <v/>
      </c>
      <c r="N770" t="str">
        <f t="shared" si="82"/>
        <v/>
      </c>
      <c r="P770" t="str">
        <f>'PSS Sheet'!AL774</f>
        <v/>
      </c>
      <c r="Q770" t="str">
        <f>IF(P770="","",(VLOOKUP(P770,NSX!$B$4:$E$63,2,FALSE)))</f>
        <v/>
      </c>
      <c r="R770" t="str">
        <f>IF(P770="","",(VLOOKUP(P770,NSX!$B$4:$E$63,3,FALSE)))</f>
        <v/>
      </c>
      <c r="S770" t="str">
        <f>IF(P770="","",(VLOOKUP(P770,NSX!$B$4:$E$63,4,FALSE)))</f>
        <v/>
      </c>
      <c r="T770" t="str">
        <f t="shared" si="83"/>
        <v/>
      </c>
    </row>
    <row r="771" spans="1:20" x14ac:dyDescent="0.25">
      <c r="A771" t="str">
        <f t="shared" si="77"/>
        <v/>
      </c>
      <c r="B771" t="str">
        <f t="shared" si="78"/>
        <v/>
      </c>
      <c r="C771" t="str">
        <f>IF(P771="","",'PSS Sheet'!AK775)</f>
        <v/>
      </c>
      <c r="D771" t="str">
        <f>IF(P771="","",'PSS Sheet'!AI775)</f>
        <v/>
      </c>
      <c r="E771" t="str">
        <f>IF(P771="","",'PSS Sheet'!AJ775)</f>
        <v/>
      </c>
      <c r="H771" t="str">
        <f t="shared" si="79"/>
        <v/>
      </c>
      <c r="I771" t="str">
        <f>IF(P771="","",'SEB Sheet'!F$12)</f>
        <v/>
      </c>
      <c r="J771" t="str">
        <f t="shared" si="80"/>
        <v/>
      </c>
      <c r="K771" s="87" t="str">
        <f>IF(P771="","",'SEB Sheet'!$F$11)</f>
        <v/>
      </c>
      <c r="L771" t="str">
        <f t="shared" si="81"/>
        <v/>
      </c>
      <c r="M771" t="str">
        <f>IF(P771="","",'SEB Sheet'!$F$10)</f>
        <v/>
      </c>
      <c r="N771" t="str">
        <f t="shared" si="82"/>
        <v/>
      </c>
      <c r="P771" t="str">
        <f>'PSS Sheet'!AL775</f>
        <v/>
      </c>
      <c r="Q771" t="str">
        <f>IF(P771="","",(VLOOKUP(P771,NSX!$B$4:$E$63,2,FALSE)))</f>
        <v/>
      </c>
      <c r="R771" t="str">
        <f>IF(P771="","",(VLOOKUP(P771,NSX!$B$4:$E$63,3,FALSE)))</f>
        <v/>
      </c>
      <c r="S771" t="str">
        <f>IF(P771="","",(VLOOKUP(P771,NSX!$B$4:$E$63,4,FALSE)))</f>
        <v/>
      </c>
      <c r="T771" t="str">
        <f t="shared" si="83"/>
        <v/>
      </c>
    </row>
    <row r="772" spans="1:20" x14ac:dyDescent="0.25">
      <c r="A772" t="str">
        <f t="shared" ref="A772:A835" si="84">IF(P772="","","approved")</f>
        <v/>
      </c>
      <c r="B772" t="str">
        <f t="shared" ref="B772:B835" si="85">IF(P772="","","823")</f>
        <v/>
      </c>
      <c r="C772" t="str">
        <f>IF(P772="","",'PSS Sheet'!AK776)</f>
        <v/>
      </c>
      <c r="D772" t="str">
        <f>IF(P772="","",'PSS Sheet'!AI776)</f>
        <v/>
      </c>
      <c r="E772" t="str">
        <f>IF(P772="","",'PSS Sheet'!AJ776)</f>
        <v/>
      </c>
      <c r="H772" t="str">
        <f t="shared" ref="H772:H835" si="86">IF(P772="","","GPS")</f>
        <v/>
      </c>
      <c r="I772" t="str">
        <f>IF(P772="","",'SEB Sheet'!F$12)</f>
        <v/>
      </c>
      <c r="J772" t="str">
        <f t="shared" ref="J772:J835" si="87">IF(P772="","","5-50m")</f>
        <v/>
      </c>
      <c r="K772" s="87" t="str">
        <f>IF(P772="","",'SEB Sheet'!$F$11)</f>
        <v/>
      </c>
      <c r="L772" t="str">
        <f t="shared" ref="L772:L835" si="88">IF(P772="","","D")</f>
        <v/>
      </c>
      <c r="M772" t="str">
        <f>IF(P772="","",'SEB Sheet'!$F$10)</f>
        <v/>
      </c>
      <c r="N772" t="str">
        <f t="shared" ref="N772:N835" si="89">IF(P772="","","P")</f>
        <v/>
      </c>
      <c r="P772" t="str">
        <f>'PSS Sheet'!AL776</f>
        <v/>
      </c>
      <c r="Q772" t="str">
        <f>IF(P772="","",(VLOOKUP(P772,NSX!$B$4:$E$63,2,FALSE)))</f>
        <v/>
      </c>
      <c r="R772" t="str">
        <f>IF(P772="","",(VLOOKUP(P772,NSX!$B$4:$E$63,3,FALSE)))</f>
        <v/>
      </c>
      <c r="S772" t="str">
        <f>IF(P772="","",(VLOOKUP(P772,NSX!$B$4:$E$63,4,FALSE)))</f>
        <v/>
      </c>
      <c r="T772" t="str">
        <f t="shared" ref="T772:T835" si="90">IF(P772="","","1")</f>
        <v/>
      </c>
    </row>
    <row r="773" spans="1:20" x14ac:dyDescent="0.25">
      <c r="A773" t="str">
        <f t="shared" si="84"/>
        <v/>
      </c>
      <c r="B773" t="str">
        <f t="shared" si="85"/>
        <v/>
      </c>
      <c r="C773" t="str">
        <f>IF(P773="","",'PSS Sheet'!AK777)</f>
        <v/>
      </c>
      <c r="D773" t="str">
        <f>IF(P773="","",'PSS Sheet'!AI777)</f>
        <v/>
      </c>
      <c r="E773" t="str">
        <f>IF(P773="","",'PSS Sheet'!AJ777)</f>
        <v/>
      </c>
      <c r="H773" t="str">
        <f t="shared" si="86"/>
        <v/>
      </c>
      <c r="I773" t="str">
        <f>IF(P773="","",'SEB Sheet'!F$12)</f>
        <v/>
      </c>
      <c r="J773" t="str">
        <f t="shared" si="87"/>
        <v/>
      </c>
      <c r="K773" s="87" t="str">
        <f>IF(P773="","",'SEB Sheet'!$F$11)</f>
        <v/>
      </c>
      <c r="L773" t="str">
        <f t="shared" si="88"/>
        <v/>
      </c>
      <c r="M773" t="str">
        <f>IF(P773="","",'SEB Sheet'!$F$10)</f>
        <v/>
      </c>
      <c r="N773" t="str">
        <f t="shared" si="89"/>
        <v/>
      </c>
      <c r="P773" t="str">
        <f>'PSS Sheet'!AL777</f>
        <v/>
      </c>
      <c r="Q773" t="str">
        <f>IF(P773="","",(VLOOKUP(P773,NSX!$B$4:$E$63,2,FALSE)))</f>
        <v/>
      </c>
      <c r="R773" t="str">
        <f>IF(P773="","",(VLOOKUP(P773,NSX!$B$4:$E$63,3,FALSE)))</f>
        <v/>
      </c>
      <c r="S773" t="str">
        <f>IF(P773="","",(VLOOKUP(P773,NSX!$B$4:$E$63,4,FALSE)))</f>
        <v/>
      </c>
      <c r="T773" t="str">
        <f t="shared" si="90"/>
        <v/>
      </c>
    </row>
    <row r="774" spans="1:20" x14ac:dyDescent="0.25">
      <c r="A774" t="str">
        <f t="shared" si="84"/>
        <v/>
      </c>
      <c r="B774" t="str">
        <f t="shared" si="85"/>
        <v/>
      </c>
      <c r="C774" t="str">
        <f>IF(P774="","",'PSS Sheet'!AK778)</f>
        <v/>
      </c>
      <c r="D774" t="str">
        <f>IF(P774="","",'PSS Sheet'!AI778)</f>
        <v/>
      </c>
      <c r="E774" t="str">
        <f>IF(P774="","",'PSS Sheet'!AJ778)</f>
        <v/>
      </c>
      <c r="H774" t="str">
        <f t="shared" si="86"/>
        <v/>
      </c>
      <c r="I774" t="str">
        <f>IF(P774="","",'SEB Sheet'!F$12)</f>
        <v/>
      </c>
      <c r="J774" t="str">
        <f t="shared" si="87"/>
        <v/>
      </c>
      <c r="K774" s="87" t="str">
        <f>IF(P774="","",'SEB Sheet'!$F$11)</f>
        <v/>
      </c>
      <c r="L774" t="str">
        <f t="shared" si="88"/>
        <v/>
      </c>
      <c r="M774" t="str">
        <f>IF(P774="","",'SEB Sheet'!$F$10)</f>
        <v/>
      </c>
      <c r="N774" t="str">
        <f t="shared" si="89"/>
        <v/>
      </c>
      <c r="P774" t="str">
        <f>'PSS Sheet'!AL778</f>
        <v/>
      </c>
      <c r="Q774" t="str">
        <f>IF(P774="","",(VLOOKUP(P774,NSX!$B$4:$E$63,2,FALSE)))</f>
        <v/>
      </c>
      <c r="R774" t="str">
        <f>IF(P774="","",(VLOOKUP(P774,NSX!$B$4:$E$63,3,FALSE)))</f>
        <v/>
      </c>
      <c r="S774" t="str">
        <f>IF(P774="","",(VLOOKUP(P774,NSX!$B$4:$E$63,4,FALSE)))</f>
        <v/>
      </c>
      <c r="T774" t="str">
        <f t="shared" si="90"/>
        <v/>
      </c>
    </row>
    <row r="775" spans="1:20" x14ac:dyDescent="0.25">
      <c r="A775" t="str">
        <f t="shared" si="84"/>
        <v/>
      </c>
      <c r="B775" t="str">
        <f t="shared" si="85"/>
        <v/>
      </c>
      <c r="C775" t="str">
        <f>IF(P775="","",'PSS Sheet'!AK779)</f>
        <v/>
      </c>
      <c r="D775" t="str">
        <f>IF(P775="","",'PSS Sheet'!AI779)</f>
        <v/>
      </c>
      <c r="E775" t="str">
        <f>IF(P775="","",'PSS Sheet'!AJ779)</f>
        <v/>
      </c>
      <c r="H775" t="str">
        <f t="shared" si="86"/>
        <v/>
      </c>
      <c r="I775" t="str">
        <f>IF(P775="","",'SEB Sheet'!F$12)</f>
        <v/>
      </c>
      <c r="J775" t="str">
        <f t="shared" si="87"/>
        <v/>
      </c>
      <c r="K775" s="87" t="str">
        <f>IF(P775="","",'SEB Sheet'!$F$11)</f>
        <v/>
      </c>
      <c r="L775" t="str">
        <f t="shared" si="88"/>
        <v/>
      </c>
      <c r="M775" t="str">
        <f>IF(P775="","",'SEB Sheet'!$F$10)</f>
        <v/>
      </c>
      <c r="N775" t="str">
        <f t="shared" si="89"/>
        <v/>
      </c>
      <c r="P775" t="str">
        <f>'PSS Sheet'!AL779</f>
        <v/>
      </c>
      <c r="Q775" t="str">
        <f>IF(P775="","",(VLOOKUP(P775,NSX!$B$4:$E$63,2,FALSE)))</f>
        <v/>
      </c>
      <c r="R775" t="str">
        <f>IF(P775="","",(VLOOKUP(P775,NSX!$B$4:$E$63,3,FALSE)))</f>
        <v/>
      </c>
      <c r="S775" t="str">
        <f>IF(P775="","",(VLOOKUP(P775,NSX!$B$4:$E$63,4,FALSE)))</f>
        <v/>
      </c>
      <c r="T775" t="str">
        <f t="shared" si="90"/>
        <v/>
      </c>
    </row>
    <row r="776" spans="1:20" x14ac:dyDescent="0.25">
      <c r="A776" t="str">
        <f t="shared" si="84"/>
        <v/>
      </c>
      <c r="B776" t="str">
        <f t="shared" si="85"/>
        <v/>
      </c>
      <c r="C776" t="str">
        <f>IF(P776="","",'PSS Sheet'!AK780)</f>
        <v/>
      </c>
      <c r="D776" t="str">
        <f>IF(P776="","",'PSS Sheet'!AI780)</f>
        <v/>
      </c>
      <c r="E776" t="str">
        <f>IF(P776="","",'PSS Sheet'!AJ780)</f>
        <v/>
      </c>
      <c r="H776" t="str">
        <f t="shared" si="86"/>
        <v/>
      </c>
      <c r="I776" t="str">
        <f>IF(P776="","",'SEB Sheet'!F$12)</f>
        <v/>
      </c>
      <c r="J776" t="str">
        <f t="shared" si="87"/>
        <v/>
      </c>
      <c r="K776" s="87" t="str">
        <f>IF(P776="","",'SEB Sheet'!$F$11)</f>
        <v/>
      </c>
      <c r="L776" t="str">
        <f t="shared" si="88"/>
        <v/>
      </c>
      <c r="M776" t="str">
        <f>IF(P776="","",'SEB Sheet'!$F$10)</f>
        <v/>
      </c>
      <c r="N776" t="str">
        <f t="shared" si="89"/>
        <v/>
      </c>
      <c r="P776" t="str">
        <f>'PSS Sheet'!AL780</f>
        <v/>
      </c>
      <c r="Q776" t="str">
        <f>IF(P776="","",(VLOOKUP(P776,NSX!$B$4:$E$63,2,FALSE)))</f>
        <v/>
      </c>
      <c r="R776" t="str">
        <f>IF(P776="","",(VLOOKUP(P776,NSX!$B$4:$E$63,3,FALSE)))</f>
        <v/>
      </c>
      <c r="S776" t="str">
        <f>IF(P776="","",(VLOOKUP(P776,NSX!$B$4:$E$63,4,FALSE)))</f>
        <v/>
      </c>
      <c r="T776" t="str">
        <f t="shared" si="90"/>
        <v/>
      </c>
    </row>
    <row r="777" spans="1:20" x14ac:dyDescent="0.25">
      <c r="A777" t="str">
        <f t="shared" si="84"/>
        <v/>
      </c>
      <c r="B777" t="str">
        <f t="shared" si="85"/>
        <v/>
      </c>
      <c r="C777" t="str">
        <f>IF(P777="","",'PSS Sheet'!AK781)</f>
        <v/>
      </c>
      <c r="D777" t="str">
        <f>IF(P777="","",'PSS Sheet'!AI781)</f>
        <v/>
      </c>
      <c r="E777" t="str">
        <f>IF(P777="","",'PSS Sheet'!AJ781)</f>
        <v/>
      </c>
      <c r="H777" t="str">
        <f t="shared" si="86"/>
        <v/>
      </c>
      <c r="I777" t="str">
        <f>IF(P777="","",'SEB Sheet'!F$12)</f>
        <v/>
      </c>
      <c r="J777" t="str">
        <f t="shared" si="87"/>
        <v/>
      </c>
      <c r="K777" s="87" t="str">
        <f>IF(P777="","",'SEB Sheet'!$F$11)</f>
        <v/>
      </c>
      <c r="L777" t="str">
        <f t="shared" si="88"/>
        <v/>
      </c>
      <c r="M777" t="str">
        <f>IF(P777="","",'SEB Sheet'!$F$10)</f>
        <v/>
      </c>
      <c r="N777" t="str">
        <f t="shared" si="89"/>
        <v/>
      </c>
      <c r="P777" t="str">
        <f>'PSS Sheet'!AL781</f>
        <v/>
      </c>
      <c r="Q777" t="str">
        <f>IF(P777="","",(VLOOKUP(P777,NSX!$B$4:$E$63,2,FALSE)))</f>
        <v/>
      </c>
      <c r="R777" t="str">
        <f>IF(P777="","",(VLOOKUP(P777,NSX!$B$4:$E$63,3,FALSE)))</f>
        <v/>
      </c>
      <c r="S777" t="str">
        <f>IF(P777="","",(VLOOKUP(P777,NSX!$B$4:$E$63,4,FALSE)))</f>
        <v/>
      </c>
      <c r="T777" t="str">
        <f t="shared" si="90"/>
        <v/>
      </c>
    </row>
    <row r="778" spans="1:20" x14ac:dyDescent="0.25">
      <c r="A778" t="str">
        <f t="shared" si="84"/>
        <v/>
      </c>
      <c r="B778" t="str">
        <f t="shared" si="85"/>
        <v/>
      </c>
      <c r="C778" t="str">
        <f>IF(P778="","",'PSS Sheet'!AK782)</f>
        <v/>
      </c>
      <c r="D778" t="str">
        <f>IF(P778="","",'PSS Sheet'!AI782)</f>
        <v/>
      </c>
      <c r="E778" t="str">
        <f>IF(P778="","",'PSS Sheet'!AJ782)</f>
        <v/>
      </c>
      <c r="H778" t="str">
        <f t="shared" si="86"/>
        <v/>
      </c>
      <c r="I778" t="str">
        <f>IF(P778="","",'SEB Sheet'!F$12)</f>
        <v/>
      </c>
      <c r="J778" t="str">
        <f t="shared" si="87"/>
        <v/>
      </c>
      <c r="K778" s="87" t="str">
        <f>IF(P778="","",'SEB Sheet'!$F$11)</f>
        <v/>
      </c>
      <c r="L778" t="str">
        <f t="shared" si="88"/>
        <v/>
      </c>
      <c r="M778" t="str">
        <f>IF(P778="","",'SEB Sheet'!$F$10)</f>
        <v/>
      </c>
      <c r="N778" t="str">
        <f t="shared" si="89"/>
        <v/>
      </c>
      <c r="P778" t="str">
        <f>'PSS Sheet'!AL782</f>
        <v/>
      </c>
      <c r="Q778" t="str">
        <f>IF(P778="","",(VLOOKUP(P778,NSX!$B$4:$E$63,2,FALSE)))</f>
        <v/>
      </c>
      <c r="R778" t="str">
        <f>IF(P778="","",(VLOOKUP(P778,NSX!$B$4:$E$63,3,FALSE)))</f>
        <v/>
      </c>
      <c r="S778" t="str">
        <f>IF(P778="","",(VLOOKUP(P778,NSX!$B$4:$E$63,4,FALSE)))</f>
        <v/>
      </c>
      <c r="T778" t="str">
        <f t="shared" si="90"/>
        <v/>
      </c>
    </row>
    <row r="779" spans="1:20" x14ac:dyDescent="0.25">
      <c r="A779" t="str">
        <f t="shared" si="84"/>
        <v/>
      </c>
      <c r="B779" t="str">
        <f t="shared" si="85"/>
        <v/>
      </c>
      <c r="C779" t="str">
        <f>IF(P779="","",'PSS Sheet'!AK783)</f>
        <v/>
      </c>
      <c r="D779" t="str">
        <f>IF(P779="","",'PSS Sheet'!AI783)</f>
        <v/>
      </c>
      <c r="E779" t="str">
        <f>IF(P779="","",'PSS Sheet'!AJ783)</f>
        <v/>
      </c>
      <c r="H779" t="str">
        <f t="shared" si="86"/>
        <v/>
      </c>
      <c r="I779" t="str">
        <f>IF(P779="","",'SEB Sheet'!F$12)</f>
        <v/>
      </c>
      <c r="J779" t="str">
        <f t="shared" si="87"/>
        <v/>
      </c>
      <c r="K779" s="87" t="str">
        <f>IF(P779="","",'SEB Sheet'!$F$11)</f>
        <v/>
      </c>
      <c r="L779" t="str">
        <f t="shared" si="88"/>
        <v/>
      </c>
      <c r="M779" t="str">
        <f>IF(P779="","",'SEB Sheet'!$F$10)</f>
        <v/>
      </c>
      <c r="N779" t="str">
        <f t="shared" si="89"/>
        <v/>
      </c>
      <c r="P779" t="str">
        <f>'PSS Sheet'!AL783</f>
        <v/>
      </c>
      <c r="Q779" t="str">
        <f>IF(P779="","",(VLOOKUP(P779,NSX!$B$4:$E$63,2,FALSE)))</f>
        <v/>
      </c>
      <c r="R779" t="str">
        <f>IF(P779="","",(VLOOKUP(P779,NSX!$B$4:$E$63,3,FALSE)))</f>
        <v/>
      </c>
      <c r="S779" t="str">
        <f>IF(P779="","",(VLOOKUP(P779,NSX!$B$4:$E$63,4,FALSE)))</f>
        <v/>
      </c>
      <c r="T779" t="str">
        <f t="shared" si="90"/>
        <v/>
      </c>
    </row>
    <row r="780" spans="1:20" x14ac:dyDescent="0.25">
      <c r="A780" t="str">
        <f t="shared" si="84"/>
        <v/>
      </c>
      <c r="B780" t="str">
        <f t="shared" si="85"/>
        <v/>
      </c>
      <c r="C780" t="str">
        <f>IF(P780="","",'PSS Sheet'!AK784)</f>
        <v/>
      </c>
      <c r="D780" t="str">
        <f>IF(P780="","",'PSS Sheet'!AI784)</f>
        <v/>
      </c>
      <c r="E780" t="str">
        <f>IF(P780="","",'PSS Sheet'!AJ784)</f>
        <v/>
      </c>
      <c r="H780" t="str">
        <f t="shared" si="86"/>
        <v/>
      </c>
      <c r="I780" t="str">
        <f>IF(P780="","",'SEB Sheet'!F$12)</f>
        <v/>
      </c>
      <c r="J780" t="str">
        <f t="shared" si="87"/>
        <v/>
      </c>
      <c r="K780" s="87" t="str">
        <f>IF(P780="","",'SEB Sheet'!$F$11)</f>
        <v/>
      </c>
      <c r="L780" t="str">
        <f t="shared" si="88"/>
        <v/>
      </c>
      <c r="M780" t="str">
        <f>IF(P780="","",'SEB Sheet'!$F$10)</f>
        <v/>
      </c>
      <c r="N780" t="str">
        <f t="shared" si="89"/>
        <v/>
      </c>
      <c r="P780" t="str">
        <f>'PSS Sheet'!AL784</f>
        <v/>
      </c>
      <c r="Q780" t="str">
        <f>IF(P780="","",(VLOOKUP(P780,NSX!$B$4:$E$63,2,FALSE)))</f>
        <v/>
      </c>
      <c r="R780" t="str">
        <f>IF(P780="","",(VLOOKUP(P780,NSX!$B$4:$E$63,3,FALSE)))</f>
        <v/>
      </c>
      <c r="S780" t="str">
        <f>IF(P780="","",(VLOOKUP(P780,NSX!$B$4:$E$63,4,FALSE)))</f>
        <v/>
      </c>
      <c r="T780" t="str">
        <f t="shared" si="90"/>
        <v/>
      </c>
    </row>
    <row r="781" spans="1:20" x14ac:dyDescent="0.25">
      <c r="A781" t="str">
        <f t="shared" si="84"/>
        <v/>
      </c>
      <c r="B781" t="str">
        <f t="shared" si="85"/>
        <v/>
      </c>
      <c r="C781" t="str">
        <f>IF(P781="","",'PSS Sheet'!AK785)</f>
        <v/>
      </c>
      <c r="D781" t="str">
        <f>IF(P781="","",'PSS Sheet'!AI785)</f>
        <v/>
      </c>
      <c r="E781" t="str">
        <f>IF(P781="","",'PSS Sheet'!AJ785)</f>
        <v/>
      </c>
      <c r="H781" t="str">
        <f t="shared" si="86"/>
        <v/>
      </c>
      <c r="I781" t="str">
        <f>IF(P781="","",'SEB Sheet'!F$12)</f>
        <v/>
      </c>
      <c r="J781" t="str">
        <f t="shared" si="87"/>
        <v/>
      </c>
      <c r="K781" s="87" t="str">
        <f>IF(P781="","",'SEB Sheet'!$F$11)</f>
        <v/>
      </c>
      <c r="L781" t="str">
        <f t="shared" si="88"/>
        <v/>
      </c>
      <c r="M781" t="str">
        <f>IF(P781="","",'SEB Sheet'!$F$10)</f>
        <v/>
      </c>
      <c r="N781" t="str">
        <f t="shared" si="89"/>
        <v/>
      </c>
      <c r="P781" t="str">
        <f>'PSS Sheet'!AL785</f>
        <v/>
      </c>
      <c r="Q781" t="str">
        <f>IF(P781="","",(VLOOKUP(P781,NSX!$B$4:$E$63,2,FALSE)))</f>
        <v/>
      </c>
      <c r="R781" t="str">
        <f>IF(P781="","",(VLOOKUP(P781,NSX!$B$4:$E$63,3,FALSE)))</f>
        <v/>
      </c>
      <c r="S781" t="str">
        <f>IF(P781="","",(VLOOKUP(P781,NSX!$B$4:$E$63,4,FALSE)))</f>
        <v/>
      </c>
      <c r="T781" t="str">
        <f t="shared" si="90"/>
        <v/>
      </c>
    </row>
    <row r="782" spans="1:20" x14ac:dyDescent="0.25">
      <c r="A782" t="str">
        <f t="shared" si="84"/>
        <v/>
      </c>
      <c r="B782" t="str">
        <f t="shared" si="85"/>
        <v/>
      </c>
      <c r="C782" t="str">
        <f>IF(P782="","",'PSS Sheet'!AK786)</f>
        <v/>
      </c>
      <c r="D782" t="str">
        <f>IF(P782="","",'PSS Sheet'!AI786)</f>
        <v/>
      </c>
      <c r="E782" t="str">
        <f>IF(P782="","",'PSS Sheet'!AJ786)</f>
        <v/>
      </c>
      <c r="H782" t="str">
        <f t="shared" si="86"/>
        <v/>
      </c>
      <c r="I782" t="str">
        <f>IF(P782="","",'SEB Sheet'!F$12)</f>
        <v/>
      </c>
      <c r="J782" t="str">
        <f t="shared" si="87"/>
        <v/>
      </c>
      <c r="K782" s="87" t="str">
        <f>IF(P782="","",'SEB Sheet'!$F$11)</f>
        <v/>
      </c>
      <c r="L782" t="str">
        <f t="shared" si="88"/>
        <v/>
      </c>
      <c r="M782" t="str">
        <f>IF(P782="","",'SEB Sheet'!$F$10)</f>
        <v/>
      </c>
      <c r="N782" t="str">
        <f t="shared" si="89"/>
        <v/>
      </c>
      <c r="P782" t="str">
        <f>'PSS Sheet'!AL786</f>
        <v/>
      </c>
      <c r="Q782" t="str">
        <f>IF(P782="","",(VLOOKUP(P782,NSX!$B$4:$E$63,2,FALSE)))</f>
        <v/>
      </c>
      <c r="R782" t="str">
        <f>IF(P782="","",(VLOOKUP(P782,NSX!$B$4:$E$63,3,FALSE)))</f>
        <v/>
      </c>
      <c r="S782" t="str">
        <f>IF(P782="","",(VLOOKUP(P782,NSX!$B$4:$E$63,4,FALSE)))</f>
        <v/>
      </c>
      <c r="T782" t="str">
        <f t="shared" si="90"/>
        <v/>
      </c>
    </row>
    <row r="783" spans="1:20" x14ac:dyDescent="0.25">
      <c r="A783" t="str">
        <f t="shared" si="84"/>
        <v/>
      </c>
      <c r="B783" t="str">
        <f t="shared" si="85"/>
        <v/>
      </c>
      <c r="C783" t="str">
        <f>IF(P783="","",'PSS Sheet'!AK787)</f>
        <v/>
      </c>
      <c r="D783" t="str">
        <f>IF(P783="","",'PSS Sheet'!AI787)</f>
        <v/>
      </c>
      <c r="E783" t="str">
        <f>IF(P783="","",'PSS Sheet'!AJ787)</f>
        <v/>
      </c>
      <c r="H783" t="str">
        <f t="shared" si="86"/>
        <v/>
      </c>
      <c r="I783" t="str">
        <f>IF(P783="","",'SEB Sheet'!F$12)</f>
        <v/>
      </c>
      <c r="J783" t="str">
        <f t="shared" si="87"/>
        <v/>
      </c>
      <c r="K783" s="87" t="str">
        <f>IF(P783="","",'SEB Sheet'!$F$11)</f>
        <v/>
      </c>
      <c r="L783" t="str">
        <f t="shared" si="88"/>
        <v/>
      </c>
      <c r="M783" t="str">
        <f>IF(P783="","",'SEB Sheet'!$F$10)</f>
        <v/>
      </c>
      <c r="N783" t="str">
        <f t="shared" si="89"/>
        <v/>
      </c>
      <c r="P783" t="str">
        <f>'PSS Sheet'!AL787</f>
        <v/>
      </c>
      <c r="Q783" t="str">
        <f>IF(P783="","",(VLOOKUP(P783,NSX!$B$4:$E$63,2,FALSE)))</f>
        <v/>
      </c>
      <c r="R783" t="str">
        <f>IF(P783="","",(VLOOKUP(P783,NSX!$B$4:$E$63,3,FALSE)))</f>
        <v/>
      </c>
      <c r="S783" t="str">
        <f>IF(P783="","",(VLOOKUP(P783,NSX!$B$4:$E$63,4,FALSE)))</f>
        <v/>
      </c>
      <c r="T783" t="str">
        <f t="shared" si="90"/>
        <v/>
      </c>
    </row>
    <row r="784" spans="1:20" x14ac:dyDescent="0.25">
      <c r="A784" t="str">
        <f t="shared" si="84"/>
        <v/>
      </c>
      <c r="B784" t="str">
        <f t="shared" si="85"/>
        <v/>
      </c>
      <c r="C784" t="str">
        <f>IF(P784="","",'PSS Sheet'!AK788)</f>
        <v/>
      </c>
      <c r="D784" t="str">
        <f>IF(P784="","",'PSS Sheet'!AI788)</f>
        <v/>
      </c>
      <c r="E784" t="str">
        <f>IF(P784="","",'PSS Sheet'!AJ788)</f>
        <v/>
      </c>
      <c r="H784" t="str">
        <f t="shared" si="86"/>
        <v/>
      </c>
      <c r="I784" t="str">
        <f>IF(P784="","",'SEB Sheet'!F$12)</f>
        <v/>
      </c>
      <c r="J784" t="str">
        <f t="shared" si="87"/>
        <v/>
      </c>
      <c r="K784" s="87" t="str">
        <f>IF(P784="","",'SEB Sheet'!$F$11)</f>
        <v/>
      </c>
      <c r="L784" t="str">
        <f t="shared" si="88"/>
        <v/>
      </c>
      <c r="M784" t="str">
        <f>IF(P784="","",'SEB Sheet'!$F$10)</f>
        <v/>
      </c>
      <c r="N784" t="str">
        <f t="shared" si="89"/>
        <v/>
      </c>
      <c r="P784" t="str">
        <f>'PSS Sheet'!AL788</f>
        <v/>
      </c>
      <c r="Q784" t="str">
        <f>IF(P784="","",(VLOOKUP(P784,NSX!$B$4:$E$63,2,FALSE)))</f>
        <v/>
      </c>
      <c r="R784" t="str">
        <f>IF(P784="","",(VLOOKUP(P784,NSX!$B$4:$E$63,3,FALSE)))</f>
        <v/>
      </c>
      <c r="S784" t="str">
        <f>IF(P784="","",(VLOOKUP(P784,NSX!$B$4:$E$63,4,FALSE)))</f>
        <v/>
      </c>
      <c r="T784" t="str">
        <f t="shared" si="90"/>
        <v/>
      </c>
    </row>
    <row r="785" spans="1:20" x14ac:dyDescent="0.25">
      <c r="A785" t="str">
        <f t="shared" si="84"/>
        <v/>
      </c>
      <c r="B785" t="str">
        <f t="shared" si="85"/>
        <v/>
      </c>
      <c r="C785" t="str">
        <f>IF(P785="","",'PSS Sheet'!AK789)</f>
        <v/>
      </c>
      <c r="D785" t="str">
        <f>IF(P785="","",'PSS Sheet'!AI789)</f>
        <v/>
      </c>
      <c r="E785" t="str">
        <f>IF(P785="","",'PSS Sheet'!AJ789)</f>
        <v/>
      </c>
      <c r="H785" t="str">
        <f t="shared" si="86"/>
        <v/>
      </c>
      <c r="I785" t="str">
        <f>IF(P785="","",'SEB Sheet'!F$12)</f>
        <v/>
      </c>
      <c r="J785" t="str">
        <f t="shared" si="87"/>
        <v/>
      </c>
      <c r="K785" s="87" t="str">
        <f>IF(P785="","",'SEB Sheet'!$F$11)</f>
        <v/>
      </c>
      <c r="L785" t="str">
        <f t="shared" si="88"/>
        <v/>
      </c>
      <c r="M785" t="str">
        <f>IF(P785="","",'SEB Sheet'!$F$10)</f>
        <v/>
      </c>
      <c r="N785" t="str">
        <f t="shared" si="89"/>
        <v/>
      </c>
      <c r="P785" t="str">
        <f>'PSS Sheet'!AL789</f>
        <v/>
      </c>
      <c r="Q785" t="str">
        <f>IF(P785="","",(VLOOKUP(P785,NSX!$B$4:$E$63,2,FALSE)))</f>
        <v/>
      </c>
      <c r="R785" t="str">
        <f>IF(P785="","",(VLOOKUP(P785,NSX!$B$4:$E$63,3,FALSE)))</f>
        <v/>
      </c>
      <c r="S785" t="str">
        <f>IF(P785="","",(VLOOKUP(P785,NSX!$B$4:$E$63,4,FALSE)))</f>
        <v/>
      </c>
      <c r="T785" t="str">
        <f t="shared" si="90"/>
        <v/>
      </c>
    </row>
    <row r="786" spans="1:20" x14ac:dyDescent="0.25">
      <c r="A786" t="str">
        <f t="shared" si="84"/>
        <v/>
      </c>
      <c r="B786" t="str">
        <f t="shared" si="85"/>
        <v/>
      </c>
      <c r="C786" t="str">
        <f>IF(P786="","",'PSS Sheet'!AK790)</f>
        <v/>
      </c>
      <c r="D786" t="str">
        <f>IF(P786="","",'PSS Sheet'!AI790)</f>
        <v/>
      </c>
      <c r="E786" t="str">
        <f>IF(P786="","",'PSS Sheet'!AJ790)</f>
        <v/>
      </c>
      <c r="H786" t="str">
        <f t="shared" si="86"/>
        <v/>
      </c>
      <c r="I786" t="str">
        <f>IF(P786="","",'SEB Sheet'!F$12)</f>
        <v/>
      </c>
      <c r="J786" t="str">
        <f t="shared" si="87"/>
        <v/>
      </c>
      <c r="K786" s="87" t="str">
        <f>IF(P786="","",'SEB Sheet'!$F$11)</f>
        <v/>
      </c>
      <c r="L786" t="str">
        <f t="shared" si="88"/>
        <v/>
      </c>
      <c r="M786" t="str">
        <f>IF(P786="","",'SEB Sheet'!$F$10)</f>
        <v/>
      </c>
      <c r="N786" t="str">
        <f t="shared" si="89"/>
        <v/>
      </c>
      <c r="P786" t="str">
        <f>'PSS Sheet'!AL790</f>
        <v/>
      </c>
      <c r="Q786" t="str">
        <f>IF(P786="","",(VLOOKUP(P786,NSX!$B$4:$E$63,2,FALSE)))</f>
        <v/>
      </c>
      <c r="R786" t="str">
        <f>IF(P786="","",(VLOOKUP(P786,NSX!$B$4:$E$63,3,FALSE)))</f>
        <v/>
      </c>
      <c r="S786" t="str">
        <f>IF(P786="","",(VLOOKUP(P786,NSX!$B$4:$E$63,4,FALSE)))</f>
        <v/>
      </c>
      <c r="T786" t="str">
        <f t="shared" si="90"/>
        <v/>
      </c>
    </row>
    <row r="787" spans="1:20" x14ac:dyDescent="0.25">
      <c r="A787" t="str">
        <f t="shared" si="84"/>
        <v/>
      </c>
      <c r="B787" t="str">
        <f t="shared" si="85"/>
        <v/>
      </c>
      <c r="C787" t="str">
        <f>IF(P787="","",'PSS Sheet'!AK791)</f>
        <v/>
      </c>
      <c r="D787" t="str">
        <f>IF(P787="","",'PSS Sheet'!AI791)</f>
        <v/>
      </c>
      <c r="E787" t="str">
        <f>IF(P787="","",'PSS Sheet'!AJ791)</f>
        <v/>
      </c>
      <c r="H787" t="str">
        <f t="shared" si="86"/>
        <v/>
      </c>
      <c r="I787" t="str">
        <f>IF(P787="","",'SEB Sheet'!F$12)</f>
        <v/>
      </c>
      <c r="J787" t="str">
        <f t="shared" si="87"/>
        <v/>
      </c>
      <c r="K787" s="87" t="str">
        <f>IF(P787="","",'SEB Sheet'!$F$11)</f>
        <v/>
      </c>
      <c r="L787" t="str">
        <f t="shared" si="88"/>
        <v/>
      </c>
      <c r="M787" t="str">
        <f>IF(P787="","",'SEB Sheet'!$F$10)</f>
        <v/>
      </c>
      <c r="N787" t="str">
        <f t="shared" si="89"/>
        <v/>
      </c>
      <c r="P787" t="str">
        <f>'PSS Sheet'!AL791</f>
        <v/>
      </c>
      <c r="Q787" t="str">
        <f>IF(P787="","",(VLOOKUP(P787,NSX!$B$4:$E$63,2,FALSE)))</f>
        <v/>
      </c>
      <c r="R787" t="str">
        <f>IF(P787="","",(VLOOKUP(P787,NSX!$B$4:$E$63,3,FALSE)))</f>
        <v/>
      </c>
      <c r="S787" t="str">
        <f>IF(P787="","",(VLOOKUP(P787,NSX!$B$4:$E$63,4,FALSE)))</f>
        <v/>
      </c>
      <c r="T787" t="str">
        <f t="shared" si="90"/>
        <v/>
      </c>
    </row>
    <row r="788" spans="1:20" x14ac:dyDescent="0.25">
      <c r="A788" t="str">
        <f t="shared" si="84"/>
        <v/>
      </c>
      <c r="B788" t="str">
        <f t="shared" si="85"/>
        <v/>
      </c>
      <c r="C788" t="str">
        <f>IF(P788="","",'PSS Sheet'!AK792)</f>
        <v/>
      </c>
      <c r="D788" t="str">
        <f>IF(P788="","",'PSS Sheet'!AI792)</f>
        <v/>
      </c>
      <c r="E788" t="str">
        <f>IF(P788="","",'PSS Sheet'!AJ792)</f>
        <v/>
      </c>
      <c r="H788" t="str">
        <f t="shared" si="86"/>
        <v/>
      </c>
      <c r="I788" t="str">
        <f>IF(P788="","",'SEB Sheet'!F$12)</f>
        <v/>
      </c>
      <c r="J788" t="str">
        <f t="shared" si="87"/>
        <v/>
      </c>
      <c r="K788" s="87" t="str">
        <f>IF(P788="","",'SEB Sheet'!$F$11)</f>
        <v/>
      </c>
      <c r="L788" t="str">
        <f t="shared" si="88"/>
        <v/>
      </c>
      <c r="M788" t="str">
        <f>IF(P788="","",'SEB Sheet'!$F$10)</f>
        <v/>
      </c>
      <c r="N788" t="str">
        <f t="shared" si="89"/>
        <v/>
      </c>
      <c r="P788" t="str">
        <f>'PSS Sheet'!AL792</f>
        <v/>
      </c>
      <c r="Q788" t="str">
        <f>IF(P788="","",(VLOOKUP(P788,NSX!$B$4:$E$63,2,FALSE)))</f>
        <v/>
      </c>
      <c r="R788" t="str">
        <f>IF(P788="","",(VLOOKUP(P788,NSX!$B$4:$E$63,3,FALSE)))</f>
        <v/>
      </c>
      <c r="S788" t="str">
        <f>IF(P788="","",(VLOOKUP(P788,NSX!$B$4:$E$63,4,FALSE)))</f>
        <v/>
      </c>
      <c r="T788" t="str">
        <f t="shared" si="90"/>
        <v/>
      </c>
    </row>
    <row r="789" spans="1:20" x14ac:dyDescent="0.25">
      <c r="A789" t="str">
        <f t="shared" si="84"/>
        <v/>
      </c>
      <c r="B789" t="str">
        <f t="shared" si="85"/>
        <v/>
      </c>
      <c r="C789" t="str">
        <f>IF(P789="","",'PSS Sheet'!AK793)</f>
        <v/>
      </c>
      <c r="D789" t="str">
        <f>IF(P789="","",'PSS Sheet'!AI793)</f>
        <v/>
      </c>
      <c r="E789" t="str">
        <f>IF(P789="","",'PSS Sheet'!AJ793)</f>
        <v/>
      </c>
      <c r="H789" t="str">
        <f t="shared" si="86"/>
        <v/>
      </c>
      <c r="I789" t="str">
        <f>IF(P789="","",'SEB Sheet'!F$12)</f>
        <v/>
      </c>
      <c r="J789" t="str">
        <f t="shared" si="87"/>
        <v/>
      </c>
      <c r="K789" s="87" t="str">
        <f>IF(P789="","",'SEB Sheet'!$F$11)</f>
        <v/>
      </c>
      <c r="L789" t="str">
        <f t="shared" si="88"/>
        <v/>
      </c>
      <c r="M789" t="str">
        <f>IF(P789="","",'SEB Sheet'!$F$10)</f>
        <v/>
      </c>
      <c r="N789" t="str">
        <f t="shared" si="89"/>
        <v/>
      </c>
      <c r="P789" t="str">
        <f>'PSS Sheet'!AL793</f>
        <v/>
      </c>
      <c r="Q789" t="str">
        <f>IF(P789="","",(VLOOKUP(P789,NSX!$B$4:$E$63,2,FALSE)))</f>
        <v/>
      </c>
      <c r="R789" t="str">
        <f>IF(P789="","",(VLOOKUP(P789,NSX!$B$4:$E$63,3,FALSE)))</f>
        <v/>
      </c>
      <c r="S789" t="str">
        <f>IF(P789="","",(VLOOKUP(P789,NSX!$B$4:$E$63,4,FALSE)))</f>
        <v/>
      </c>
      <c r="T789" t="str">
        <f t="shared" si="90"/>
        <v/>
      </c>
    </row>
    <row r="790" spans="1:20" x14ac:dyDescent="0.25">
      <c r="A790" t="str">
        <f t="shared" si="84"/>
        <v/>
      </c>
      <c r="B790" t="str">
        <f t="shared" si="85"/>
        <v/>
      </c>
      <c r="C790" t="str">
        <f>IF(P790="","",'PSS Sheet'!AK794)</f>
        <v/>
      </c>
      <c r="D790" t="str">
        <f>IF(P790="","",'PSS Sheet'!AI794)</f>
        <v/>
      </c>
      <c r="E790" t="str">
        <f>IF(P790="","",'PSS Sheet'!AJ794)</f>
        <v/>
      </c>
      <c r="H790" t="str">
        <f t="shared" si="86"/>
        <v/>
      </c>
      <c r="I790" t="str">
        <f>IF(P790="","",'SEB Sheet'!F$12)</f>
        <v/>
      </c>
      <c r="J790" t="str">
        <f t="shared" si="87"/>
        <v/>
      </c>
      <c r="K790" s="87" t="str">
        <f>IF(P790="","",'SEB Sheet'!$F$11)</f>
        <v/>
      </c>
      <c r="L790" t="str">
        <f t="shared" si="88"/>
        <v/>
      </c>
      <c r="M790" t="str">
        <f>IF(P790="","",'SEB Sheet'!$F$10)</f>
        <v/>
      </c>
      <c r="N790" t="str">
        <f t="shared" si="89"/>
        <v/>
      </c>
      <c r="P790" t="str">
        <f>'PSS Sheet'!AL794</f>
        <v/>
      </c>
      <c r="Q790" t="str">
        <f>IF(P790="","",(VLOOKUP(P790,NSX!$B$4:$E$63,2,FALSE)))</f>
        <v/>
      </c>
      <c r="R790" t="str">
        <f>IF(P790="","",(VLOOKUP(P790,NSX!$B$4:$E$63,3,FALSE)))</f>
        <v/>
      </c>
      <c r="S790" t="str">
        <f>IF(P790="","",(VLOOKUP(P790,NSX!$B$4:$E$63,4,FALSE)))</f>
        <v/>
      </c>
      <c r="T790" t="str">
        <f t="shared" si="90"/>
        <v/>
      </c>
    </row>
    <row r="791" spans="1:20" x14ac:dyDescent="0.25">
      <c r="A791" t="str">
        <f t="shared" si="84"/>
        <v/>
      </c>
      <c r="B791" t="str">
        <f t="shared" si="85"/>
        <v/>
      </c>
      <c r="C791" t="str">
        <f>IF(P791="","",'PSS Sheet'!AK795)</f>
        <v/>
      </c>
      <c r="D791" t="str">
        <f>IF(P791="","",'PSS Sheet'!AI795)</f>
        <v/>
      </c>
      <c r="E791" t="str">
        <f>IF(P791="","",'PSS Sheet'!AJ795)</f>
        <v/>
      </c>
      <c r="H791" t="str">
        <f t="shared" si="86"/>
        <v/>
      </c>
      <c r="I791" t="str">
        <f>IF(P791="","",'SEB Sheet'!F$12)</f>
        <v/>
      </c>
      <c r="J791" t="str">
        <f t="shared" si="87"/>
        <v/>
      </c>
      <c r="K791" s="87" t="str">
        <f>IF(P791="","",'SEB Sheet'!$F$11)</f>
        <v/>
      </c>
      <c r="L791" t="str">
        <f t="shared" si="88"/>
        <v/>
      </c>
      <c r="M791" t="str">
        <f>IF(P791="","",'SEB Sheet'!$F$10)</f>
        <v/>
      </c>
      <c r="N791" t="str">
        <f t="shared" si="89"/>
        <v/>
      </c>
      <c r="P791" t="str">
        <f>'PSS Sheet'!AL795</f>
        <v/>
      </c>
      <c r="Q791" t="str">
        <f>IF(P791="","",(VLOOKUP(P791,NSX!$B$4:$E$63,2,FALSE)))</f>
        <v/>
      </c>
      <c r="R791" t="str">
        <f>IF(P791="","",(VLOOKUP(P791,NSX!$B$4:$E$63,3,FALSE)))</f>
        <v/>
      </c>
      <c r="S791" t="str">
        <f>IF(P791="","",(VLOOKUP(P791,NSX!$B$4:$E$63,4,FALSE)))</f>
        <v/>
      </c>
      <c r="T791" t="str">
        <f t="shared" si="90"/>
        <v/>
      </c>
    </row>
    <row r="792" spans="1:20" x14ac:dyDescent="0.25">
      <c r="A792" t="str">
        <f t="shared" si="84"/>
        <v/>
      </c>
      <c r="B792" t="str">
        <f t="shared" si="85"/>
        <v/>
      </c>
      <c r="C792" t="str">
        <f>IF(P792="","",'PSS Sheet'!AK796)</f>
        <v/>
      </c>
      <c r="D792" t="str">
        <f>IF(P792="","",'PSS Sheet'!AI796)</f>
        <v/>
      </c>
      <c r="E792" t="str">
        <f>IF(P792="","",'PSS Sheet'!AJ796)</f>
        <v/>
      </c>
      <c r="H792" t="str">
        <f t="shared" si="86"/>
        <v/>
      </c>
      <c r="I792" t="str">
        <f>IF(P792="","",'SEB Sheet'!F$12)</f>
        <v/>
      </c>
      <c r="J792" t="str">
        <f t="shared" si="87"/>
        <v/>
      </c>
      <c r="K792" s="87" t="str">
        <f>IF(P792="","",'SEB Sheet'!$F$11)</f>
        <v/>
      </c>
      <c r="L792" t="str">
        <f t="shared" si="88"/>
        <v/>
      </c>
      <c r="M792" t="str">
        <f>IF(P792="","",'SEB Sheet'!$F$10)</f>
        <v/>
      </c>
      <c r="N792" t="str">
        <f t="shared" si="89"/>
        <v/>
      </c>
      <c r="P792" t="str">
        <f>'PSS Sheet'!AL796</f>
        <v/>
      </c>
      <c r="Q792" t="str">
        <f>IF(P792="","",(VLOOKUP(P792,NSX!$B$4:$E$63,2,FALSE)))</f>
        <v/>
      </c>
      <c r="R792" t="str">
        <f>IF(P792="","",(VLOOKUP(P792,NSX!$B$4:$E$63,3,FALSE)))</f>
        <v/>
      </c>
      <c r="S792" t="str">
        <f>IF(P792="","",(VLOOKUP(P792,NSX!$B$4:$E$63,4,FALSE)))</f>
        <v/>
      </c>
      <c r="T792" t="str">
        <f t="shared" si="90"/>
        <v/>
      </c>
    </row>
    <row r="793" spans="1:20" x14ac:dyDescent="0.25">
      <c r="A793" t="str">
        <f t="shared" si="84"/>
        <v/>
      </c>
      <c r="B793" t="str">
        <f t="shared" si="85"/>
        <v/>
      </c>
      <c r="C793" t="str">
        <f>IF(P793="","",'PSS Sheet'!AK797)</f>
        <v/>
      </c>
      <c r="D793" t="str">
        <f>IF(P793="","",'PSS Sheet'!AI797)</f>
        <v/>
      </c>
      <c r="E793" t="str">
        <f>IF(P793="","",'PSS Sheet'!AJ797)</f>
        <v/>
      </c>
      <c r="H793" t="str">
        <f t="shared" si="86"/>
        <v/>
      </c>
      <c r="I793" t="str">
        <f>IF(P793="","",'SEB Sheet'!F$12)</f>
        <v/>
      </c>
      <c r="J793" t="str">
        <f t="shared" si="87"/>
        <v/>
      </c>
      <c r="K793" s="87" t="str">
        <f>IF(P793="","",'SEB Sheet'!$F$11)</f>
        <v/>
      </c>
      <c r="L793" t="str">
        <f t="shared" si="88"/>
        <v/>
      </c>
      <c r="M793" t="str">
        <f>IF(P793="","",'SEB Sheet'!$F$10)</f>
        <v/>
      </c>
      <c r="N793" t="str">
        <f t="shared" si="89"/>
        <v/>
      </c>
      <c r="P793" t="str">
        <f>'PSS Sheet'!AL797</f>
        <v/>
      </c>
      <c r="Q793" t="str">
        <f>IF(P793="","",(VLOOKUP(P793,NSX!$B$4:$E$63,2,FALSE)))</f>
        <v/>
      </c>
      <c r="R793" t="str">
        <f>IF(P793="","",(VLOOKUP(P793,NSX!$B$4:$E$63,3,FALSE)))</f>
        <v/>
      </c>
      <c r="S793" t="str">
        <f>IF(P793="","",(VLOOKUP(P793,NSX!$B$4:$E$63,4,FALSE)))</f>
        <v/>
      </c>
      <c r="T793" t="str">
        <f t="shared" si="90"/>
        <v/>
      </c>
    </row>
    <row r="794" spans="1:20" x14ac:dyDescent="0.25">
      <c r="A794" t="str">
        <f t="shared" si="84"/>
        <v/>
      </c>
      <c r="B794" t="str">
        <f t="shared" si="85"/>
        <v/>
      </c>
      <c r="C794" t="str">
        <f>IF(P794="","",'PSS Sheet'!AK798)</f>
        <v/>
      </c>
      <c r="D794" t="str">
        <f>IF(P794="","",'PSS Sheet'!AI798)</f>
        <v/>
      </c>
      <c r="E794" t="str">
        <f>IF(P794="","",'PSS Sheet'!AJ798)</f>
        <v/>
      </c>
      <c r="H794" t="str">
        <f t="shared" si="86"/>
        <v/>
      </c>
      <c r="I794" t="str">
        <f>IF(P794="","",'SEB Sheet'!F$12)</f>
        <v/>
      </c>
      <c r="J794" t="str">
        <f t="shared" si="87"/>
        <v/>
      </c>
      <c r="K794" s="87" t="str">
        <f>IF(P794="","",'SEB Sheet'!$F$11)</f>
        <v/>
      </c>
      <c r="L794" t="str">
        <f t="shared" si="88"/>
        <v/>
      </c>
      <c r="M794" t="str">
        <f>IF(P794="","",'SEB Sheet'!$F$10)</f>
        <v/>
      </c>
      <c r="N794" t="str">
        <f t="shared" si="89"/>
        <v/>
      </c>
      <c r="P794" t="str">
        <f>'PSS Sheet'!AL798</f>
        <v/>
      </c>
      <c r="Q794" t="str">
        <f>IF(P794="","",(VLOOKUP(P794,NSX!$B$4:$E$63,2,FALSE)))</f>
        <v/>
      </c>
      <c r="R794" t="str">
        <f>IF(P794="","",(VLOOKUP(P794,NSX!$B$4:$E$63,3,FALSE)))</f>
        <v/>
      </c>
      <c r="S794" t="str">
        <f>IF(P794="","",(VLOOKUP(P794,NSX!$B$4:$E$63,4,FALSE)))</f>
        <v/>
      </c>
      <c r="T794" t="str">
        <f t="shared" si="90"/>
        <v/>
      </c>
    </row>
    <row r="795" spans="1:20" x14ac:dyDescent="0.25">
      <c r="A795" t="str">
        <f t="shared" si="84"/>
        <v/>
      </c>
      <c r="B795" t="str">
        <f t="shared" si="85"/>
        <v/>
      </c>
      <c r="C795" t="str">
        <f>IF(P795="","",'PSS Sheet'!AK799)</f>
        <v/>
      </c>
      <c r="D795" t="str">
        <f>IF(P795="","",'PSS Sheet'!AI799)</f>
        <v/>
      </c>
      <c r="E795" t="str">
        <f>IF(P795="","",'PSS Sheet'!AJ799)</f>
        <v/>
      </c>
      <c r="H795" t="str">
        <f t="shared" si="86"/>
        <v/>
      </c>
      <c r="I795" t="str">
        <f>IF(P795="","",'SEB Sheet'!F$12)</f>
        <v/>
      </c>
      <c r="J795" t="str">
        <f t="shared" si="87"/>
        <v/>
      </c>
      <c r="K795" s="87" t="str">
        <f>IF(P795="","",'SEB Sheet'!$F$11)</f>
        <v/>
      </c>
      <c r="L795" t="str">
        <f t="shared" si="88"/>
        <v/>
      </c>
      <c r="M795" t="str">
        <f>IF(P795="","",'SEB Sheet'!$F$10)</f>
        <v/>
      </c>
      <c r="N795" t="str">
        <f t="shared" si="89"/>
        <v/>
      </c>
      <c r="P795" t="str">
        <f>'PSS Sheet'!AL799</f>
        <v/>
      </c>
      <c r="Q795" t="str">
        <f>IF(P795="","",(VLOOKUP(P795,NSX!$B$4:$E$63,2,FALSE)))</f>
        <v/>
      </c>
      <c r="R795" t="str">
        <f>IF(P795="","",(VLOOKUP(P795,NSX!$B$4:$E$63,3,FALSE)))</f>
        <v/>
      </c>
      <c r="S795" t="str">
        <f>IF(P795="","",(VLOOKUP(P795,NSX!$B$4:$E$63,4,FALSE)))</f>
        <v/>
      </c>
      <c r="T795" t="str">
        <f t="shared" si="90"/>
        <v/>
      </c>
    </row>
    <row r="796" spans="1:20" x14ac:dyDescent="0.25">
      <c r="A796" t="str">
        <f t="shared" si="84"/>
        <v/>
      </c>
      <c r="B796" t="str">
        <f t="shared" si="85"/>
        <v/>
      </c>
      <c r="C796" t="str">
        <f>IF(P796="","",'PSS Sheet'!AK800)</f>
        <v/>
      </c>
      <c r="D796" t="str">
        <f>IF(P796="","",'PSS Sheet'!AI800)</f>
        <v/>
      </c>
      <c r="E796" t="str">
        <f>IF(P796="","",'PSS Sheet'!AJ800)</f>
        <v/>
      </c>
      <c r="H796" t="str">
        <f t="shared" si="86"/>
        <v/>
      </c>
      <c r="I796" t="str">
        <f>IF(P796="","",'SEB Sheet'!F$12)</f>
        <v/>
      </c>
      <c r="J796" t="str">
        <f t="shared" si="87"/>
        <v/>
      </c>
      <c r="K796" s="87" t="str">
        <f>IF(P796="","",'SEB Sheet'!$F$11)</f>
        <v/>
      </c>
      <c r="L796" t="str">
        <f t="shared" si="88"/>
        <v/>
      </c>
      <c r="M796" t="str">
        <f>IF(P796="","",'SEB Sheet'!$F$10)</f>
        <v/>
      </c>
      <c r="N796" t="str">
        <f t="shared" si="89"/>
        <v/>
      </c>
      <c r="P796" t="str">
        <f>'PSS Sheet'!AL800</f>
        <v/>
      </c>
      <c r="Q796" t="str">
        <f>IF(P796="","",(VLOOKUP(P796,NSX!$B$4:$E$63,2,FALSE)))</f>
        <v/>
      </c>
      <c r="R796" t="str">
        <f>IF(P796="","",(VLOOKUP(P796,NSX!$B$4:$E$63,3,FALSE)))</f>
        <v/>
      </c>
      <c r="S796" t="str">
        <f>IF(P796="","",(VLOOKUP(P796,NSX!$B$4:$E$63,4,FALSE)))</f>
        <v/>
      </c>
      <c r="T796" t="str">
        <f t="shared" si="90"/>
        <v/>
      </c>
    </row>
    <row r="797" spans="1:20" x14ac:dyDescent="0.25">
      <c r="A797" t="str">
        <f t="shared" si="84"/>
        <v/>
      </c>
      <c r="B797" t="str">
        <f t="shared" si="85"/>
        <v/>
      </c>
      <c r="C797" t="str">
        <f>IF(P797="","",'PSS Sheet'!AK801)</f>
        <v/>
      </c>
      <c r="D797" t="str">
        <f>IF(P797="","",'PSS Sheet'!AI801)</f>
        <v/>
      </c>
      <c r="E797" t="str">
        <f>IF(P797="","",'PSS Sheet'!AJ801)</f>
        <v/>
      </c>
      <c r="H797" t="str">
        <f t="shared" si="86"/>
        <v/>
      </c>
      <c r="I797" t="str">
        <f>IF(P797="","",'SEB Sheet'!F$12)</f>
        <v/>
      </c>
      <c r="J797" t="str">
        <f t="shared" si="87"/>
        <v/>
      </c>
      <c r="K797" s="87" t="str">
        <f>IF(P797="","",'SEB Sheet'!$F$11)</f>
        <v/>
      </c>
      <c r="L797" t="str">
        <f t="shared" si="88"/>
        <v/>
      </c>
      <c r="M797" t="str">
        <f>IF(P797="","",'SEB Sheet'!$F$10)</f>
        <v/>
      </c>
      <c r="N797" t="str">
        <f t="shared" si="89"/>
        <v/>
      </c>
      <c r="P797" t="str">
        <f>'PSS Sheet'!AL801</f>
        <v/>
      </c>
      <c r="Q797" t="str">
        <f>IF(P797="","",(VLOOKUP(P797,NSX!$B$4:$E$63,2,FALSE)))</f>
        <v/>
      </c>
      <c r="R797" t="str">
        <f>IF(P797="","",(VLOOKUP(P797,NSX!$B$4:$E$63,3,FALSE)))</f>
        <v/>
      </c>
      <c r="S797" t="str">
        <f>IF(P797="","",(VLOOKUP(P797,NSX!$B$4:$E$63,4,FALSE)))</f>
        <v/>
      </c>
      <c r="T797" t="str">
        <f t="shared" si="90"/>
        <v/>
      </c>
    </row>
    <row r="798" spans="1:20" x14ac:dyDescent="0.25">
      <c r="A798" t="str">
        <f t="shared" si="84"/>
        <v/>
      </c>
      <c r="B798" t="str">
        <f t="shared" si="85"/>
        <v/>
      </c>
      <c r="C798" t="str">
        <f>IF(P798="","",'PSS Sheet'!AK802)</f>
        <v/>
      </c>
      <c r="D798" t="str">
        <f>IF(P798="","",'PSS Sheet'!AI802)</f>
        <v/>
      </c>
      <c r="E798" t="str">
        <f>IF(P798="","",'PSS Sheet'!AJ802)</f>
        <v/>
      </c>
      <c r="H798" t="str">
        <f t="shared" si="86"/>
        <v/>
      </c>
      <c r="I798" t="str">
        <f>IF(P798="","",'SEB Sheet'!F$12)</f>
        <v/>
      </c>
      <c r="J798" t="str">
        <f t="shared" si="87"/>
        <v/>
      </c>
      <c r="K798" s="87" t="str">
        <f>IF(P798="","",'SEB Sheet'!$F$11)</f>
        <v/>
      </c>
      <c r="L798" t="str">
        <f t="shared" si="88"/>
        <v/>
      </c>
      <c r="M798" t="str">
        <f>IF(P798="","",'SEB Sheet'!$F$10)</f>
        <v/>
      </c>
      <c r="N798" t="str">
        <f t="shared" si="89"/>
        <v/>
      </c>
      <c r="P798" t="str">
        <f>'PSS Sheet'!AL802</f>
        <v/>
      </c>
      <c r="Q798" t="str">
        <f>IF(P798="","",(VLOOKUP(P798,NSX!$B$4:$E$63,2,FALSE)))</f>
        <v/>
      </c>
      <c r="R798" t="str">
        <f>IF(P798="","",(VLOOKUP(P798,NSX!$B$4:$E$63,3,FALSE)))</f>
        <v/>
      </c>
      <c r="S798" t="str">
        <f>IF(P798="","",(VLOOKUP(P798,NSX!$B$4:$E$63,4,FALSE)))</f>
        <v/>
      </c>
      <c r="T798" t="str">
        <f t="shared" si="90"/>
        <v/>
      </c>
    </row>
    <row r="799" spans="1:20" x14ac:dyDescent="0.25">
      <c r="A799" t="str">
        <f t="shared" si="84"/>
        <v/>
      </c>
      <c r="B799" t="str">
        <f t="shared" si="85"/>
        <v/>
      </c>
      <c r="C799" t="str">
        <f>IF(P799="","",'PSS Sheet'!AK803)</f>
        <v/>
      </c>
      <c r="D799" t="str">
        <f>IF(P799="","",'PSS Sheet'!AI803)</f>
        <v/>
      </c>
      <c r="E799" t="str">
        <f>IF(P799="","",'PSS Sheet'!AJ803)</f>
        <v/>
      </c>
      <c r="H799" t="str">
        <f t="shared" si="86"/>
        <v/>
      </c>
      <c r="I799" t="str">
        <f>IF(P799="","",'SEB Sheet'!F$12)</f>
        <v/>
      </c>
      <c r="J799" t="str">
        <f t="shared" si="87"/>
        <v/>
      </c>
      <c r="K799" s="87" t="str">
        <f>IF(P799="","",'SEB Sheet'!$F$11)</f>
        <v/>
      </c>
      <c r="L799" t="str">
        <f t="shared" si="88"/>
        <v/>
      </c>
      <c r="M799" t="str">
        <f>IF(P799="","",'SEB Sheet'!$F$10)</f>
        <v/>
      </c>
      <c r="N799" t="str">
        <f t="shared" si="89"/>
        <v/>
      </c>
      <c r="P799" t="str">
        <f>'PSS Sheet'!AL803</f>
        <v/>
      </c>
      <c r="Q799" t="str">
        <f>IF(P799="","",(VLOOKUP(P799,NSX!$B$4:$E$63,2,FALSE)))</f>
        <v/>
      </c>
      <c r="R799" t="str">
        <f>IF(P799="","",(VLOOKUP(P799,NSX!$B$4:$E$63,3,FALSE)))</f>
        <v/>
      </c>
      <c r="S799" t="str">
        <f>IF(P799="","",(VLOOKUP(P799,NSX!$B$4:$E$63,4,FALSE)))</f>
        <v/>
      </c>
      <c r="T799" t="str">
        <f t="shared" si="90"/>
        <v/>
      </c>
    </row>
    <row r="800" spans="1:20" x14ac:dyDescent="0.25">
      <c r="A800" t="str">
        <f t="shared" si="84"/>
        <v/>
      </c>
      <c r="B800" t="str">
        <f t="shared" si="85"/>
        <v/>
      </c>
      <c r="C800" t="str">
        <f>IF(P800="","",'PSS Sheet'!AK804)</f>
        <v/>
      </c>
      <c r="D800" t="str">
        <f>IF(P800="","",'PSS Sheet'!AI804)</f>
        <v/>
      </c>
      <c r="E800" t="str">
        <f>IF(P800="","",'PSS Sheet'!AJ804)</f>
        <v/>
      </c>
      <c r="H800" t="str">
        <f t="shared" si="86"/>
        <v/>
      </c>
      <c r="I800" t="str">
        <f>IF(P800="","",'SEB Sheet'!F$12)</f>
        <v/>
      </c>
      <c r="J800" t="str">
        <f t="shared" si="87"/>
        <v/>
      </c>
      <c r="K800" s="87" t="str">
        <f>IF(P800="","",'SEB Sheet'!$F$11)</f>
        <v/>
      </c>
      <c r="L800" t="str">
        <f t="shared" si="88"/>
        <v/>
      </c>
      <c r="M800" t="str">
        <f>IF(P800="","",'SEB Sheet'!$F$10)</f>
        <v/>
      </c>
      <c r="N800" t="str">
        <f t="shared" si="89"/>
        <v/>
      </c>
      <c r="P800" t="str">
        <f>'PSS Sheet'!AL804</f>
        <v/>
      </c>
      <c r="Q800" t="str">
        <f>IF(P800="","",(VLOOKUP(P800,NSX!$B$4:$E$63,2,FALSE)))</f>
        <v/>
      </c>
      <c r="R800" t="str">
        <f>IF(P800="","",(VLOOKUP(P800,NSX!$B$4:$E$63,3,FALSE)))</f>
        <v/>
      </c>
      <c r="S800" t="str">
        <f>IF(P800="","",(VLOOKUP(P800,NSX!$B$4:$E$63,4,FALSE)))</f>
        <v/>
      </c>
      <c r="T800" t="str">
        <f t="shared" si="90"/>
        <v/>
      </c>
    </row>
    <row r="801" spans="1:20" x14ac:dyDescent="0.25">
      <c r="A801" t="str">
        <f t="shared" si="84"/>
        <v/>
      </c>
      <c r="B801" t="str">
        <f t="shared" si="85"/>
        <v/>
      </c>
      <c r="C801" t="str">
        <f>IF(P801="","",'PSS Sheet'!AK805)</f>
        <v/>
      </c>
      <c r="D801" t="str">
        <f>IF(P801="","",'PSS Sheet'!AI805)</f>
        <v/>
      </c>
      <c r="E801" t="str">
        <f>IF(P801="","",'PSS Sheet'!AJ805)</f>
        <v/>
      </c>
      <c r="H801" t="str">
        <f t="shared" si="86"/>
        <v/>
      </c>
      <c r="I801" t="str">
        <f>IF(P801="","",'SEB Sheet'!F$12)</f>
        <v/>
      </c>
      <c r="J801" t="str">
        <f t="shared" si="87"/>
        <v/>
      </c>
      <c r="K801" s="87" t="str">
        <f>IF(P801="","",'SEB Sheet'!$F$11)</f>
        <v/>
      </c>
      <c r="L801" t="str">
        <f t="shared" si="88"/>
        <v/>
      </c>
      <c r="M801" t="str">
        <f>IF(P801="","",'SEB Sheet'!$F$10)</f>
        <v/>
      </c>
      <c r="N801" t="str">
        <f t="shared" si="89"/>
        <v/>
      </c>
      <c r="P801" t="str">
        <f>'PSS Sheet'!AL805</f>
        <v/>
      </c>
      <c r="Q801" t="str">
        <f>IF(P801="","",(VLOOKUP(P801,NSX!$B$4:$E$63,2,FALSE)))</f>
        <v/>
      </c>
      <c r="R801" t="str">
        <f>IF(P801="","",(VLOOKUP(P801,NSX!$B$4:$E$63,3,FALSE)))</f>
        <v/>
      </c>
      <c r="S801" t="str">
        <f>IF(P801="","",(VLOOKUP(P801,NSX!$B$4:$E$63,4,FALSE)))</f>
        <v/>
      </c>
      <c r="T801" t="str">
        <f t="shared" si="90"/>
        <v/>
      </c>
    </row>
    <row r="802" spans="1:20" x14ac:dyDescent="0.25">
      <c r="A802" t="str">
        <f t="shared" si="84"/>
        <v/>
      </c>
      <c r="B802" t="str">
        <f t="shared" si="85"/>
        <v/>
      </c>
      <c r="C802" t="str">
        <f>IF(P802="","",'PSS Sheet'!AK806)</f>
        <v/>
      </c>
      <c r="D802" t="str">
        <f>IF(P802="","",'PSS Sheet'!AI806)</f>
        <v/>
      </c>
      <c r="E802" t="str">
        <f>IF(P802="","",'PSS Sheet'!AJ806)</f>
        <v/>
      </c>
      <c r="H802" t="str">
        <f t="shared" si="86"/>
        <v/>
      </c>
      <c r="I802" t="str">
        <f>IF(P802="","",'SEB Sheet'!F$12)</f>
        <v/>
      </c>
      <c r="J802" t="str">
        <f t="shared" si="87"/>
        <v/>
      </c>
      <c r="K802" s="87" t="str">
        <f>IF(P802="","",'SEB Sheet'!$F$11)</f>
        <v/>
      </c>
      <c r="L802" t="str">
        <f t="shared" si="88"/>
        <v/>
      </c>
      <c r="M802" t="str">
        <f>IF(P802="","",'SEB Sheet'!$F$10)</f>
        <v/>
      </c>
      <c r="N802" t="str">
        <f t="shared" si="89"/>
        <v/>
      </c>
      <c r="P802" t="str">
        <f>'PSS Sheet'!AL806</f>
        <v/>
      </c>
      <c r="Q802" t="str">
        <f>IF(P802="","",(VLOOKUP(P802,NSX!$B$4:$E$63,2,FALSE)))</f>
        <v/>
      </c>
      <c r="R802" t="str">
        <f>IF(P802="","",(VLOOKUP(P802,NSX!$B$4:$E$63,3,FALSE)))</f>
        <v/>
      </c>
      <c r="S802" t="str">
        <f>IF(P802="","",(VLOOKUP(P802,NSX!$B$4:$E$63,4,FALSE)))</f>
        <v/>
      </c>
      <c r="T802" t="str">
        <f t="shared" si="90"/>
        <v/>
      </c>
    </row>
    <row r="803" spans="1:20" x14ac:dyDescent="0.25">
      <c r="A803" t="str">
        <f t="shared" si="84"/>
        <v/>
      </c>
      <c r="B803" t="str">
        <f t="shared" si="85"/>
        <v/>
      </c>
      <c r="C803" t="str">
        <f>IF(P803="","",'PSS Sheet'!AK807)</f>
        <v/>
      </c>
      <c r="D803" t="str">
        <f>IF(P803="","",'PSS Sheet'!AI807)</f>
        <v/>
      </c>
      <c r="E803" t="str">
        <f>IF(P803="","",'PSS Sheet'!AJ807)</f>
        <v/>
      </c>
      <c r="H803" t="str">
        <f t="shared" si="86"/>
        <v/>
      </c>
      <c r="I803" t="str">
        <f>IF(P803="","",'SEB Sheet'!F$12)</f>
        <v/>
      </c>
      <c r="J803" t="str">
        <f t="shared" si="87"/>
        <v/>
      </c>
      <c r="K803" s="87" t="str">
        <f>IF(P803="","",'SEB Sheet'!$F$11)</f>
        <v/>
      </c>
      <c r="L803" t="str">
        <f t="shared" si="88"/>
        <v/>
      </c>
      <c r="M803" t="str">
        <f>IF(P803="","",'SEB Sheet'!$F$10)</f>
        <v/>
      </c>
      <c r="N803" t="str">
        <f t="shared" si="89"/>
        <v/>
      </c>
      <c r="P803" t="str">
        <f>'PSS Sheet'!AL807</f>
        <v/>
      </c>
      <c r="Q803" t="str">
        <f>IF(P803="","",(VLOOKUP(P803,NSX!$B$4:$E$63,2,FALSE)))</f>
        <v/>
      </c>
      <c r="R803" t="str">
        <f>IF(P803="","",(VLOOKUP(P803,NSX!$B$4:$E$63,3,FALSE)))</f>
        <v/>
      </c>
      <c r="S803" t="str">
        <f>IF(P803="","",(VLOOKUP(P803,NSX!$B$4:$E$63,4,FALSE)))</f>
        <v/>
      </c>
      <c r="T803" t="str">
        <f t="shared" si="90"/>
        <v/>
      </c>
    </row>
    <row r="804" spans="1:20" x14ac:dyDescent="0.25">
      <c r="A804" t="str">
        <f t="shared" si="84"/>
        <v/>
      </c>
      <c r="B804" t="str">
        <f t="shared" si="85"/>
        <v/>
      </c>
      <c r="C804" t="str">
        <f>IF(P804="","",'PSS Sheet'!AK808)</f>
        <v/>
      </c>
      <c r="D804" t="str">
        <f>IF(P804="","",'PSS Sheet'!AI808)</f>
        <v/>
      </c>
      <c r="E804" t="str">
        <f>IF(P804="","",'PSS Sheet'!AJ808)</f>
        <v/>
      </c>
      <c r="H804" t="str">
        <f t="shared" si="86"/>
        <v/>
      </c>
      <c r="I804" t="str">
        <f>IF(P804="","",'SEB Sheet'!F$12)</f>
        <v/>
      </c>
      <c r="J804" t="str">
        <f t="shared" si="87"/>
        <v/>
      </c>
      <c r="K804" s="87" t="str">
        <f>IF(P804="","",'SEB Sheet'!$F$11)</f>
        <v/>
      </c>
      <c r="L804" t="str">
        <f t="shared" si="88"/>
        <v/>
      </c>
      <c r="M804" t="str">
        <f>IF(P804="","",'SEB Sheet'!$F$10)</f>
        <v/>
      </c>
      <c r="N804" t="str">
        <f t="shared" si="89"/>
        <v/>
      </c>
      <c r="P804" t="str">
        <f>'PSS Sheet'!AL808</f>
        <v/>
      </c>
      <c r="Q804" t="str">
        <f>IF(P804="","",(VLOOKUP(P804,NSX!$B$4:$E$63,2,FALSE)))</f>
        <v/>
      </c>
      <c r="R804" t="str">
        <f>IF(P804="","",(VLOOKUP(P804,NSX!$B$4:$E$63,3,FALSE)))</f>
        <v/>
      </c>
      <c r="S804" t="str">
        <f>IF(P804="","",(VLOOKUP(P804,NSX!$B$4:$E$63,4,FALSE)))</f>
        <v/>
      </c>
      <c r="T804" t="str">
        <f t="shared" si="90"/>
        <v/>
      </c>
    </row>
    <row r="805" spans="1:20" x14ac:dyDescent="0.25">
      <c r="A805" t="str">
        <f t="shared" si="84"/>
        <v/>
      </c>
      <c r="B805" t="str">
        <f t="shared" si="85"/>
        <v/>
      </c>
      <c r="C805" t="str">
        <f>IF(P805="","",'PSS Sheet'!AK809)</f>
        <v/>
      </c>
      <c r="D805" t="str">
        <f>IF(P805="","",'PSS Sheet'!AI809)</f>
        <v/>
      </c>
      <c r="E805" t="str">
        <f>IF(P805="","",'PSS Sheet'!AJ809)</f>
        <v/>
      </c>
      <c r="H805" t="str">
        <f t="shared" si="86"/>
        <v/>
      </c>
      <c r="I805" t="str">
        <f>IF(P805="","",'SEB Sheet'!F$12)</f>
        <v/>
      </c>
      <c r="J805" t="str">
        <f t="shared" si="87"/>
        <v/>
      </c>
      <c r="K805" s="87" t="str">
        <f>IF(P805="","",'SEB Sheet'!$F$11)</f>
        <v/>
      </c>
      <c r="L805" t="str">
        <f t="shared" si="88"/>
        <v/>
      </c>
      <c r="M805" t="str">
        <f>IF(P805="","",'SEB Sheet'!$F$10)</f>
        <v/>
      </c>
      <c r="N805" t="str">
        <f t="shared" si="89"/>
        <v/>
      </c>
      <c r="P805" t="str">
        <f>'PSS Sheet'!AL809</f>
        <v/>
      </c>
      <c r="Q805" t="str">
        <f>IF(P805="","",(VLOOKUP(P805,NSX!$B$4:$E$63,2,FALSE)))</f>
        <v/>
      </c>
      <c r="R805" t="str">
        <f>IF(P805="","",(VLOOKUP(P805,NSX!$B$4:$E$63,3,FALSE)))</f>
        <v/>
      </c>
      <c r="S805" t="str">
        <f>IF(P805="","",(VLOOKUP(P805,NSX!$B$4:$E$63,4,FALSE)))</f>
        <v/>
      </c>
      <c r="T805" t="str">
        <f t="shared" si="90"/>
        <v/>
      </c>
    </row>
    <row r="806" spans="1:20" x14ac:dyDescent="0.25">
      <c r="A806" t="str">
        <f t="shared" si="84"/>
        <v/>
      </c>
      <c r="B806" t="str">
        <f t="shared" si="85"/>
        <v/>
      </c>
      <c r="C806" t="str">
        <f>IF(P806="","",'PSS Sheet'!AK810)</f>
        <v/>
      </c>
      <c r="D806" t="str">
        <f>IF(P806="","",'PSS Sheet'!AI810)</f>
        <v/>
      </c>
      <c r="E806" t="str">
        <f>IF(P806="","",'PSS Sheet'!AJ810)</f>
        <v/>
      </c>
      <c r="H806" t="str">
        <f t="shared" si="86"/>
        <v/>
      </c>
      <c r="I806" t="str">
        <f>IF(P806="","",'SEB Sheet'!F$12)</f>
        <v/>
      </c>
      <c r="J806" t="str">
        <f t="shared" si="87"/>
        <v/>
      </c>
      <c r="K806" s="87" t="str">
        <f>IF(P806="","",'SEB Sheet'!$F$11)</f>
        <v/>
      </c>
      <c r="L806" t="str">
        <f t="shared" si="88"/>
        <v/>
      </c>
      <c r="M806" t="str">
        <f>IF(P806="","",'SEB Sheet'!$F$10)</f>
        <v/>
      </c>
      <c r="N806" t="str">
        <f t="shared" si="89"/>
        <v/>
      </c>
      <c r="P806" t="str">
        <f>'PSS Sheet'!AL810</f>
        <v/>
      </c>
      <c r="Q806" t="str">
        <f>IF(P806="","",(VLOOKUP(P806,NSX!$B$4:$E$63,2,FALSE)))</f>
        <v/>
      </c>
      <c r="R806" t="str">
        <f>IF(P806="","",(VLOOKUP(P806,NSX!$B$4:$E$63,3,FALSE)))</f>
        <v/>
      </c>
      <c r="S806" t="str">
        <f>IF(P806="","",(VLOOKUP(P806,NSX!$B$4:$E$63,4,FALSE)))</f>
        <v/>
      </c>
      <c r="T806" t="str">
        <f t="shared" si="90"/>
        <v/>
      </c>
    </row>
    <row r="807" spans="1:20" x14ac:dyDescent="0.25">
      <c r="A807" t="str">
        <f t="shared" si="84"/>
        <v/>
      </c>
      <c r="B807" t="str">
        <f t="shared" si="85"/>
        <v/>
      </c>
      <c r="C807" t="str">
        <f>IF(P807="","",'PSS Sheet'!AK811)</f>
        <v/>
      </c>
      <c r="D807" t="str">
        <f>IF(P807="","",'PSS Sheet'!AI811)</f>
        <v/>
      </c>
      <c r="E807" t="str">
        <f>IF(P807="","",'PSS Sheet'!AJ811)</f>
        <v/>
      </c>
      <c r="H807" t="str">
        <f t="shared" si="86"/>
        <v/>
      </c>
      <c r="I807" t="str">
        <f>IF(P807="","",'SEB Sheet'!F$12)</f>
        <v/>
      </c>
      <c r="J807" t="str">
        <f t="shared" si="87"/>
        <v/>
      </c>
      <c r="K807" s="87" t="str">
        <f>IF(P807="","",'SEB Sheet'!$F$11)</f>
        <v/>
      </c>
      <c r="L807" t="str">
        <f t="shared" si="88"/>
        <v/>
      </c>
      <c r="M807" t="str">
        <f>IF(P807="","",'SEB Sheet'!$F$10)</f>
        <v/>
      </c>
      <c r="N807" t="str">
        <f t="shared" si="89"/>
        <v/>
      </c>
      <c r="P807" t="str">
        <f>'PSS Sheet'!AL811</f>
        <v/>
      </c>
      <c r="Q807" t="str">
        <f>IF(P807="","",(VLOOKUP(P807,NSX!$B$4:$E$63,2,FALSE)))</f>
        <v/>
      </c>
      <c r="R807" t="str">
        <f>IF(P807="","",(VLOOKUP(P807,NSX!$B$4:$E$63,3,FALSE)))</f>
        <v/>
      </c>
      <c r="S807" t="str">
        <f>IF(P807="","",(VLOOKUP(P807,NSX!$B$4:$E$63,4,FALSE)))</f>
        <v/>
      </c>
      <c r="T807" t="str">
        <f t="shared" si="90"/>
        <v/>
      </c>
    </row>
    <row r="808" spans="1:20" x14ac:dyDescent="0.25">
      <c r="A808" t="str">
        <f t="shared" si="84"/>
        <v/>
      </c>
      <c r="B808" t="str">
        <f t="shared" si="85"/>
        <v/>
      </c>
      <c r="C808" t="str">
        <f>IF(P808="","",'PSS Sheet'!AK812)</f>
        <v/>
      </c>
      <c r="D808" t="str">
        <f>IF(P808="","",'PSS Sheet'!AI812)</f>
        <v/>
      </c>
      <c r="E808" t="str">
        <f>IF(P808="","",'PSS Sheet'!AJ812)</f>
        <v/>
      </c>
      <c r="H808" t="str">
        <f t="shared" si="86"/>
        <v/>
      </c>
      <c r="I808" t="str">
        <f>IF(P808="","",'SEB Sheet'!F$12)</f>
        <v/>
      </c>
      <c r="J808" t="str">
        <f t="shared" si="87"/>
        <v/>
      </c>
      <c r="K808" s="87" t="str">
        <f>IF(P808="","",'SEB Sheet'!$F$11)</f>
        <v/>
      </c>
      <c r="L808" t="str">
        <f t="shared" si="88"/>
        <v/>
      </c>
      <c r="M808" t="str">
        <f>IF(P808="","",'SEB Sheet'!$F$10)</f>
        <v/>
      </c>
      <c r="N808" t="str">
        <f t="shared" si="89"/>
        <v/>
      </c>
      <c r="P808" t="str">
        <f>'PSS Sheet'!AL812</f>
        <v/>
      </c>
      <c r="Q808" t="str">
        <f>IF(P808="","",(VLOOKUP(P808,NSX!$B$4:$E$63,2,FALSE)))</f>
        <v/>
      </c>
      <c r="R808" t="str">
        <f>IF(P808="","",(VLOOKUP(P808,NSX!$B$4:$E$63,3,FALSE)))</f>
        <v/>
      </c>
      <c r="S808" t="str">
        <f>IF(P808="","",(VLOOKUP(P808,NSX!$B$4:$E$63,4,FALSE)))</f>
        <v/>
      </c>
      <c r="T808" t="str">
        <f t="shared" si="90"/>
        <v/>
      </c>
    </row>
    <row r="809" spans="1:20" x14ac:dyDescent="0.25">
      <c r="A809" t="str">
        <f t="shared" si="84"/>
        <v/>
      </c>
      <c r="B809" t="str">
        <f t="shared" si="85"/>
        <v/>
      </c>
      <c r="C809" t="str">
        <f>IF(P809="","",'PSS Sheet'!AK813)</f>
        <v/>
      </c>
      <c r="D809" t="str">
        <f>IF(P809="","",'PSS Sheet'!AI813)</f>
        <v/>
      </c>
      <c r="E809" t="str">
        <f>IF(P809="","",'PSS Sheet'!AJ813)</f>
        <v/>
      </c>
      <c r="H809" t="str">
        <f t="shared" si="86"/>
        <v/>
      </c>
      <c r="I809" t="str">
        <f>IF(P809="","",'SEB Sheet'!F$12)</f>
        <v/>
      </c>
      <c r="J809" t="str">
        <f t="shared" si="87"/>
        <v/>
      </c>
      <c r="K809" s="87" t="str">
        <f>IF(P809="","",'SEB Sheet'!$F$11)</f>
        <v/>
      </c>
      <c r="L809" t="str">
        <f t="shared" si="88"/>
        <v/>
      </c>
      <c r="M809" t="str">
        <f>IF(P809="","",'SEB Sheet'!$F$10)</f>
        <v/>
      </c>
      <c r="N809" t="str">
        <f t="shared" si="89"/>
        <v/>
      </c>
      <c r="P809" t="str">
        <f>'PSS Sheet'!AL813</f>
        <v/>
      </c>
      <c r="Q809" t="str">
        <f>IF(P809="","",(VLOOKUP(P809,NSX!$B$4:$E$63,2,FALSE)))</f>
        <v/>
      </c>
      <c r="R809" t="str">
        <f>IF(P809="","",(VLOOKUP(P809,NSX!$B$4:$E$63,3,FALSE)))</f>
        <v/>
      </c>
      <c r="S809" t="str">
        <f>IF(P809="","",(VLOOKUP(P809,NSX!$B$4:$E$63,4,FALSE)))</f>
        <v/>
      </c>
      <c r="T809" t="str">
        <f t="shared" si="90"/>
        <v/>
      </c>
    </row>
    <row r="810" spans="1:20" x14ac:dyDescent="0.25">
      <c r="A810" t="str">
        <f t="shared" si="84"/>
        <v/>
      </c>
      <c r="B810" t="str">
        <f t="shared" si="85"/>
        <v/>
      </c>
      <c r="C810" t="str">
        <f>IF(P810="","",'PSS Sheet'!AK814)</f>
        <v/>
      </c>
      <c r="D810" t="str">
        <f>IF(P810="","",'PSS Sheet'!AI814)</f>
        <v/>
      </c>
      <c r="E810" t="str">
        <f>IF(P810="","",'PSS Sheet'!AJ814)</f>
        <v/>
      </c>
      <c r="H810" t="str">
        <f t="shared" si="86"/>
        <v/>
      </c>
      <c r="I810" t="str">
        <f>IF(P810="","",'SEB Sheet'!F$12)</f>
        <v/>
      </c>
      <c r="J810" t="str">
        <f t="shared" si="87"/>
        <v/>
      </c>
      <c r="K810" s="87" t="str">
        <f>IF(P810="","",'SEB Sheet'!$F$11)</f>
        <v/>
      </c>
      <c r="L810" t="str">
        <f t="shared" si="88"/>
        <v/>
      </c>
      <c r="M810" t="str">
        <f>IF(P810="","",'SEB Sheet'!$F$10)</f>
        <v/>
      </c>
      <c r="N810" t="str">
        <f t="shared" si="89"/>
        <v/>
      </c>
      <c r="P810" t="str">
        <f>'PSS Sheet'!AL814</f>
        <v/>
      </c>
      <c r="Q810" t="str">
        <f>IF(P810="","",(VLOOKUP(P810,NSX!$B$4:$E$63,2,FALSE)))</f>
        <v/>
      </c>
      <c r="R810" t="str">
        <f>IF(P810="","",(VLOOKUP(P810,NSX!$B$4:$E$63,3,FALSE)))</f>
        <v/>
      </c>
      <c r="S810" t="str">
        <f>IF(P810="","",(VLOOKUP(P810,NSX!$B$4:$E$63,4,FALSE)))</f>
        <v/>
      </c>
      <c r="T810" t="str">
        <f t="shared" si="90"/>
        <v/>
      </c>
    </row>
    <row r="811" spans="1:20" x14ac:dyDescent="0.25">
      <c r="A811" t="str">
        <f t="shared" si="84"/>
        <v/>
      </c>
      <c r="B811" t="str">
        <f t="shared" si="85"/>
        <v/>
      </c>
      <c r="C811" t="str">
        <f>IF(P811="","",'PSS Sheet'!AK815)</f>
        <v/>
      </c>
      <c r="D811" t="str">
        <f>IF(P811="","",'PSS Sheet'!AI815)</f>
        <v/>
      </c>
      <c r="E811" t="str">
        <f>IF(P811="","",'PSS Sheet'!AJ815)</f>
        <v/>
      </c>
      <c r="H811" t="str">
        <f t="shared" si="86"/>
        <v/>
      </c>
      <c r="I811" t="str">
        <f>IF(P811="","",'SEB Sheet'!F$12)</f>
        <v/>
      </c>
      <c r="J811" t="str">
        <f t="shared" si="87"/>
        <v/>
      </c>
      <c r="K811" s="87" t="str">
        <f>IF(P811="","",'SEB Sheet'!$F$11)</f>
        <v/>
      </c>
      <c r="L811" t="str">
        <f t="shared" si="88"/>
        <v/>
      </c>
      <c r="M811" t="str">
        <f>IF(P811="","",'SEB Sheet'!$F$10)</f>
        <v/>
      </c>
      <c r="N811" t="str">
        <f t="shared" si="89"/>
        <v/>
      </c>
      <c r="P811" t="str">
        <f>'PSS Sheet'!AL815</f>
        <v/>
      </c>
      <c r="Q811" t="str">
        <f>IF(P811="","",(VLOOKUP(P811,NSX!$B$4:$E$63,2,FALSE)))</f>
        <v/>
      </c>
      <c r="R811" t="str">
        <f>IF(P811="","",(VLOOKUP(P811,NSX!$B$4:$E$63,3,FALSE)))</f>
        <v/>
      </c>
      <c r="S811" t="str">
        <f>IF(P811="","",(VLOOKUP(P811,NSX!$B$4:$E$63,4,FALSE)))</f>
        <v/>
      </c>
      <c r="T811" t="str">
        <f t="shared" si="90"/>
        <v/>
      </c>
    </row>
    <row r="812" spans="1:20" x14ac:dyDescent="0.25">
      <c r="A812" t="str">
        <f t="shared" si="84"/>
        <v/>
      </c>
      <c r="B812" t="str">
        <f t="shared" si="85"/>
        <v/>
      </c>
      <c r="C812" t="str">
        <f>IF(P812="","",'PSS Sheet'!AK816)</f>
        <v/>
      </c>
      <c r="D812" t="str">
        <f>IF(P812="","",'PSS Sheet'!AI816)</f>
        <v/>
      </c>
      <c r="E812" t="str">
        <f>IF(P812="","",'PSS Sheet'!AJ816)</f>
        <v/>
      </c>
      <c r="H812" t="str">
        <f t="shared" si="86"/>
        <v/>
      </c>
      <c r="I812" t="str">
        <f>IF(P812="","",'SEB Sheet'!F$12)</f>
        <v/>
      </c>
      <c r="J812" t="str">
        <f t="shared" si="87"/>
        <v/>
      </c>
      <c r="K812" s="87" t="str">
        <f>IF(P812="","",'SEB Sheet'!$F$11)</f>
        <v/>
      </c>
      <c r="L812" t="str">
        <f t="shared" si="88"/>
        <v/>
      </c>
      <c r="M812" t="str">
        <f>IF(P812="","",'SEB Sheet'!$F$10)</f>
        <v/>
      </c>
      <c r="N812" t="str">
        <f t="shared" si="89"/>
        <v/>
      </c>
      <c r="P812" t="str">
        <f>'PSS Sheet'!AL816</f>
        <v/>
      </c>
      <c r="Q812" t="str">
        <f>IF(P812="","",(VLOOKUP(P812,NSX!$B$4:$E$63,2,FALSE)))</f>
        <v/>
      </c>
      <c r="R812" t="str">
        <f>IF(P812="","",(VLOOKUP(P812,NSX!$B$4:$E$63,3,FALSE)))</f>
        <v/>
      </c>
      <c r="S812" t="str">
        <f>IF(P812="","",(VLOOKUP(P812,NSX!$B$4:$E$63,4,FALSE)))</f>
        <v/>
      </c>
      <c r="T812" t="str">
        <f t="shared" si="90"/>
        <v/>
      </c>
    </row>
    <row r="813" spans="1:20" x14ac:dyDescent="0.25">
      <c r="A813" t="str">
        <f t="shared" si="84"/>
        <v/>
      </c>
      <c r="B813" t="str">
        <f t="shared" si="85"/>
        <v/>
      </c>
      <c r="C813" t="str">
        <f>IF(P813="","",'PSS Sheet'!AK817)</f>
        <v/>
      </c>
      <c r="D813" t="str">
        <f>IF(P813="","",'PSS Sheet'!AI817)</f>
        <v/>
      </c>
      <c r="E813" t="str">
        <f>IF(P813="","",'PSS Sheet'!AJ817)</f>
        <v/>
      </c>
      <c r="H813" t="str">
        <f t="shared" si="86"/>
        <v/>
      </c>
      <c r="I813" t="str">
        <f>IF(P813="","",'SEB Sheet'!F$12)</f>
        <v/>
      </c>
      <c r="J813" t="str">
        <f t="shared" si="87"/>
        <v/>
      </c>
      <c r="K813" s="87" t="str">
        <f>IF(P813="","",'SEB Sheet'!$F$11)</f>
        <v/>
      </c>
      <c r="L813" t="str">
        <f t="shared" si="88"/>
        <v/>
      </c>
      <c r="M813" t="str">
        <f>IF(P813="","",'SEB Sheet'!$F$10)</f>
        <v/>
      </c>
      <c r="N813" t="str">
        <f t="shared" si="89"/>
        <v/>
      </c>
      <c r="P813" t="str">
        <f>'PSS Sheet'!AL817</f>
        <v/>
      </c>
      <c r="Q813" t="str">
        <f>IF(P813="","",(VLOOKUP(P813,NSX!$B$4:$E$63,2,FALSE)))</f>
        <v/>
      </c>
      <c r="R813" t="str">
        <f>IF(P813="","",(VLOOKUP(P813,NSX!$B$4:$E$63,3,FALSE)))</f>
        <v/>
      </c>
      <c r="S813" t="str">
        <f>IF(P813="","",(VLOOKUP(P813,NSX!$B$4:$E$63,4,FALSE)))</f>
        <v/>
      </c>
      <c r="T813" t="str">
        <f t="shared" si="90"/>
        <v/>
      </c>
    </row>
    <row r="814" spans="1:20" x14ac:dyDescent="0.25">
      <c r="A814" t="str">
        <f t="shared" si="84"/>
        <v/>
      </c>
      <c r="B814" t="str">
        <f t="shared" si="85"/>
        <v/>
      </c>
      <c r="C814" t="str">
        <f>IF(P814="","",'PSS Sheet'!AK818)</f>
        <v/>
      </c>
      <c r="D814" t="str">
        <f>IF(P814="","",'PSS Sheet'!AI818)</f>
        <v/>
      </c>
      <c r="E814" t="str">
        <f>IF(P814="","",'PSS Sheet'!AJ818)</f>
        <v/>
      </c>
      <c r="H814" t="str">
        <f t="shared" si="86"/>
        <v/>
      </c>
      <c r="I814" t="str">
        <f>IF(P814="","",'SEB Sheet'!F$12)</f>
        <v/>
      </c>
      <c r="J814" t="str">
        <f t="shared" si="87"/>
        <v/>
      </c>
      <c r="K814" s="87" t="str">
        <f>IF(P814="","",'SEB Sheet'!$F$11)</f>
        <v/>
      </c>
      <c r="L814" t="str">
        <f t="shared" si="88"/>
        <v/>
      </c>
      <c r="M814" t="str">
        <f>IF(P814="","",'SEB Sheet'!$F$10)</f>
        <v/>
      </c>
      <c r="N814" t="str">
        <f t="shared" si="89"/>
        <v/>
      </c>
      <c r="P814" t="str">
        <f>'PSS Sheet'!AL818</f>
        <v/>
      </c>
      <c r="Q814" t="str">
        <f>IF(P814="","",(VLOOKUP(P814,NSX!$B$4:$E$63,2,FALSE)))</f>
        <v/>
      </c>
      <c r="R814" t="str">
        <f>IF(P814="","",(VLOOKUP(P814,NSX!$B$4:$E$63,3,FALSE)))</f>
        <v/>
      </c>
      <c r="S814" t="str">
        <f>IF(P814="","",(VLOOKUP(P814,NSX!$B$4:$E$63,4,FALSE)))</f>
        <v/>
      </c>
      <c r="T814" t="str">
        <f t="shared" si="90"/>
        <v/>
      </c>
    </row>
    <row r="815" spans="1:20" x14ac:dyDescent="0.25">
      <c r="A815" t="str">
        <f t="shared" si="84"/>
        <v/>
      </c>
      <c r="B815" t="str">
        <f t="shared" si="85"/>
        <v/>
      </c>
      <c r="C815" t="str">
        <f>IF(P815="","",'PSS Sheet'!AK819)</f>
        <v/>
      </c>
      <c r="D815" t="str">
        <f>IF(P815="","",'PSS Sheet'!AI819)</f>
        <v/>
      </c>
      <c r="E815" t="str">
        <f>IF(P815="","",'PSS Sheet'!AJ819)</f>
        <v/>
      </c>
      <c r="H815" t="str">
        <f t="shared" si="86"/>
        <v/>
      </c>
      <c r="I815" t="str">
        <f>IF(P815="","",'SEB Sheet'!F$12)</f>
        <v/>
      </c>
      <c r="J815" t="str">
        <f t="shared" si="87"/>
        <v/>
      </c>
      <c r="K815" s="87" t="str">
        <f>IF(P815="","",'SEB Sheet'!$F$11)</f>
        <v/>
      </c>
      <c r="L815" t="str">
        <f t="shared" si="88"/>
        <v/>
      </c>
      <c r="M815" t="str">
        <f>IF(P815="","",'SEB Sheet'!$F$10)</f>
        <v/>
      </c>
      <c r="N815" t="str">
        <f t="shared" si="89"/>
        <v/>
      </c>
      <c r="P815" t="str">
        <f>'PSS Sheet'!AL819</f>
        <v/>
      </c>
      <c r="Q815" t="str">
        <f>IF(P815="","",(VLOOKUP(P815,NSX!$B$4:$E$63,2,FALSE)))</f>
        <v/>
      </c>
      <c r="R815" t="str">
        <f>IF(P815="","",(VLOOKUP(P815,NSX!$B$4:$E$63,3,FALSE)))</f>
        <v/>
      </c>
      <c r="S815" t="str">
        <f>IF(P815="","",(VLOOKUP(P815,NSX!$B$4:$E$63,4,FALSE)))</f>
        <v/>
      </c>
      <c r="T815" t="str">
        <f t="shared" si="90"/>
        <v/>
      </c>
    </row>
    <row r="816" spans="1:20" x14ac:dyDescent="0.25">
      <c r="A816" t="str">
        <f t="shared" si="84"/>
        <v/>
      </c>
      <c r="B816" t="str">
        <f t="shared" si="85"/>
        <v/>
      </c>
      <c r="C816" t="str">
        <f>IF(P816="","",'PSS Sheet'!AK820)</f>
        <v/>
      </c>
      <c r="D816" t="str">
        <f>IF(P816="","",'PSS Sheet'!AI820)</f>
        <v/>
      </c>
      <c r="E816" t="str">
        <f>IF(P816="","",'PSS Sheet'!AJ820)</f>
        <v/>
      </c>
      <c r="H816" t="str">
        <f t="shared" si="86"/>
        <v/>
      </c>
      <c r="I816" t="str">
        <f>IF(P816="","",'SEB Sheet'!F$12)</f>
        <v/>
      </c>
      <c r="J816" t="str">
        <f t="shared" si="87"/>
        <v/>
      </c>
      <c r="K816" s="87" t="str">
        <f>IF(P816="","",'SEB Sheet'!$F$11)</f>
        <v/>
      </c>
      <c r="L816" t="str">
        <f t="shared" si="88"/>
        <v/>
      </c>
      <c r="M816" t="str">
        <f>IF(P816="","",'SEB Sheet'!$F$10)</f>
        <v/>
      </c>
      <c r="N816" t="str">
        <f t="shared" si="89"/>
        <v/>
      </c>
      <c r="P816" t="str">
        <f>'PSS Sheet'!AL820</f>
        <v/>
      </c>
      <c r="Q816" t="str">
        <f>IF(P816="","",(VLOOKUP(P816,NSX!$B$4:$E$63,2,FALSE)))</f>
        <v/>
      </c>
      <c r="R816" t="str">
        <f>IF(P816="","",(VLOOKUP(P816,NSX!$B$4:$E$63,3,FALSE)))</f>
        <v/>
      </c>
      <c r="S816" t="str">
        <f>IF(P816="","",(VLOOKUP(P816,NSX!$B$4:$E$63,4,FALSE)))</f>
        <v/>
      </c>
      <c r="T816" t="str">
        <f t="shared" si="90"/>
        <v/>
      </c>
    </row>
    <row r="817" spans="1:20" x14ac:dyDescent="0.25">
      <c r="A817" t="str">
        <f t="shared" si="84"/>
        <v/>
      </c>
      <c r="B817" t="str">
        <f t="shared" si="85"/>
        <v/>
      </c>
      <c r="C817" t="str">
        <f>IF(P817="","",'PSS Sheet'!AK821)</f>
        <v/>
      </c>
      <c r="D817" t="str">
        <f>IF(P817="","",'PSS Sheet'!AI821)</f>
        <v/>
      </c>
      <c r="E817" t="str">
        <f>IF(P817="","",'PSS Sheet'!AJ821)</f>
        <v/>
      </c>
      <c r="H817" t="str">
        <f t="shared" si="86"/>
        <v/>
      </c>
      <c r="I817" t="str">
        <f>IF(P817="","",'SEB Sheet'!F$12)</f>
        <v/>
      </c>
      <c r="J817" t="str">
        <f t="shared" si="87"/>
        <v/>
      </c>
      <c r="K817" s="87" t="str">
        <f>IF(P817="","",'SEB Sheet'!$F$11)</f>
        <v/>
      </c>
      <c r="L817" t="str">
        <f t="shared" si="88"/>
        <v/>
      </c>
      <c r="M817" t="str">
        <f>IF(P817="","",'SEB Sheet'!$F$10)</f>
        <v/>
      </c>
      <c r="N817" t="str">
        <f t="shared" si="89"/>
        <v/>
      </c>
      <c r="P817" t="str">
        <f>'PSS Sheet'!AL821</f>
        <v/>
      </c>
      <c r="Q817" t="str">
        <f>IF(P817="","",(VLOOKUP(P817,NSX!$B$4:$E$63,2,FALSE)))</f>
        <v/>
      </c>
      <c r="R817" t="str">
        <f>IF(P817="","",(VLOOKUP(P817,NSX!$B$4:$E$63,3,FALSE)))</f>
        <v/>
      </c>
      <c r="S817" t="str">
        <f>IF(P817="","",(VLOOKUP(P817,NSX!$B$4:$E$63,4,FALSE)))</f>
        <v/>
      </c>
      <c r="T817" t="str">
        <f t="shared" si="90"/>
        <v/>
      </c>
    </row>
    <row r="818" spans="1:20" x14ac:dyDescent="0.25">
      <c r="A818" t="str">
        <f t="shared" si="84"/>
        <v/>
      </c>
      <c r="B818" t="str">
        <f t="shared" si="85"/>
        <v/>
      </c>
      <c r="C818" t="str">
        <f>IF(P818="","",'PSS Sheet'!AK822)</f>
        <v/>
      </c>
      <c r="D818" t="str">
        <f>IF(P818="","",'PSS Sheet'!AI822)</f>
        <v/>
      </c>
      <c r="E818" t="str">
        <f>IF(P818="","",'PSS Sheet'!AJ822)</f>
        <v/>
      </c>
      <c r="H818" t="str">
        <f t="shared" si="86"/>
        <v/>
      </c>
      <c r="I818" t="str">
        <f>IF(P818="","",'SEB Sheet'!F$12)</f>
        <v/>
      </c>
      <c r="J818" t="str">
        <f t="shared" si="87"/>
        <v/>
      </c>
      <c r="K818" s="87" t="str">
        <f>IF(P818="","",'SEB Sheet'!$F$11)</f>
        <v/>
      </c>
      <c r="L818" t="str">
        <f t="shared" si="88"/>
        <v/>
      </c>
      <c r="M818" t="str">
        <f>IF(P818="","",'SEB Sheet'!$F$10)</f>
        <v/>
      </c>
      <c r="N818" t="str">
        <f t="shared" si="89"/>
        <v/>
      </c>
      <c r="P818" t="str">
        <f>'PSS Sheet'!AL822</f>
        <v/>
      </c>
      <c r="Q818" t="str">
        <f>IF(P818="","",(VLOOKUP(P818,NSX!$B$4:$E$63,2,FALSE)))</f>
        <v/>
      </c>
      <c r="R818" t="str">
        <f>IF(P818="","",(VLOOKUP(P818,NSX!$B$4:$E$63,3,FALSE)))</f>
        <v/>
      </c>
      <c r="S818" t="str">
        <f>IF(P818="","",(VLOOKUP(P818,NSX!$B$4:$E$63,4,FALSE)))</f>
        <v/>
      </c>
      <c r="T818" t="str">
        <f t="shared" si="90"/>
        <v/>
      </c>
    </row>
    <row r="819" spans="1:20" x14ac:dyDescent="0.25">
      <c r="A819" t="str">
        <f t="shared" si="84"/>
        <v/>
      </c>
      <c r="B819" t="str">
        <f t="shared" si="85"/>
        <v/>
      </c>
      <c r="C819" t="str">
        <f>IF(P819="","",'PSS Sheet'!AK823)</f>
        <v/>
      </c>
      <c r="D819" t="str">
        <f>IF(P819="","",'PSS Sheet'!AI823)</f>
        <v/>
      </c>
      <c r="E819" t="str">
        <f>IF(P819="","",'PSS Sheet'!AJ823)</f>
        <v/>
      </c>
      <c r="H819" t="str">
        <f t="shared" si="86"/>
        <v/>
      </c>
      <c r="I819" t="str">
        <f>IF(P819="","",'SEB Sheet'!F$12)</f>
        <v/>
      </c>
      <c r="J819" t="str">
        <f t="shared" si="87"/>
        <v/>
      </c>
      <c r="K819" s="87" t="str">
        <f>IF(P819="","",'SEB Sheet'!$F$11)</f>
        <v/>
      </c>
      <c r="L819" t="str">
        <f t="shared" si="88"/>
        <v/>
      </c>
      <c r="M819" t="str">
        <f>IF(P819="","",'SEB Sheet'!$F$10)</f>
        <v/>
      </c>
      <c r="N819" t="str">
        <f t="shared" si="89"/>
        <v/>
      </c>
      <c r="P819" t="str">
        <f>'PSS Sheet'!AL823</f>
        <v/>
      </c>
      <c r="Q819" t="str">
        <f>IF(P819="","",(VLOOKUP(P819,NSX!$B$4:$E$63,2,FALSE)))</f>
        <v/>
      </c>
      <c r="R819" t="str">
        <f>IF(P819="","",(VLOOKUP(P819,NSX!$B$4:$E$63,3,FALSE)))</f>
        <v/>
      </c>
      <c r="S819" t="str">
        <f>IF(P819="","",(VLOOKUP(P819,NSX!$B$4:$E$63,4,FALSE)))</f>
        <v/>
      </c>
      <c r="T819" t="str">
        <f t="shared" si="90"/>
        <v/>
      </c>
    </row>
    <row r="820" spans="1:20" x14ac:dyDescent="0.25">
      <c r="A820" t="str">
        <f t="shared" si="84"/>
        <v/>
      </c>
      <c r="B820" t="str">
        <f t="shared" si="85"/>
        <v/>
      </c>
      <c r="C820" t="str">
        <f>IF(P820="","",'PSS Sheet'!AK824)</f>
        <v/>
      </c>
      <c r="D820" t="str">
        <f>IF(P820="","",'PSS Sheet'!AI824)</f>
        <v/>
      </c>
      <c r="E820" t="str">
        <f>IF(P820="","",'PSS Sheet'!AJ824)</f>
        <v/>
      </c>
      <c r="H820" t="str">
        <f t="shared" si="86"/>
        <v/>
      </c>
      <c r="I820" t="str">
        <f>IF(P820="","",'SEB Sheet'!F$12)</f>
        <v/>
      </c>
      <c r="J820" t="str">
        <f t="shared" si="87"/>
        <v/>
      </c>
      <c r="K820" s="87" t="str">
        <f>IF(P820="","",'SEB Sheet'!$F$11)</f>
        <v/>
      </c>
      <c r="L820" t="str">
        <f t="shared" si="88"/>
        <v/>
      </c>
      <c r="M820" t="str">
        <f>IF(P820="","",'SEB Sheet'!$F$10)</f>
        <v/>
      </c>
      <c r="N820" t="str">
        <f t="shared" si="89"/>
        <v/>
      </c>
      <c r="P820" t="str">
        <f>'PSS Sheet'!AL824</f>
        <v/>
      </c>
      <c r="Q820" t="str">
        <f>IF(P820="","",(VLOOKUP(P820,NSX!$B$4:$E$63,2,FALSE)))</f>
        <v/>
      </c>
      <c r="R820" t="str">
        <f>IF(P820="","",(VLOOKUP(P820,NSX!$B$4:$E$63,3,FALSE)))</f>
        <v/>
      </c>
      <c r="S820" t="str">
        <f>IF(P820="","",(VLOOKUP(P820,NSX!$B$4:$E$63,4,FALSE)))</f>
        <v/>
      </c>
      <c r="T820" t="str">
        <f t="shared" si="90"/>
        <v/>
      </c>
    </row>
    <row r="821" spans="1:20" x14ac:dyDescent="0.25">
      <c r="A821" t="str">
        <f t="shared" si="84"/>
        <v/>
      </c>
      <c r="B821" t="str">
        <f t="shared" si="85"/>
        <v/>
      </c>
      <c r="C821" t="str">
        <f>IF(P821="","",'PSS Sheet'!AK825)</f>
        <v/>
      </c>
      <c r="D821" t="str">
        <f>IF(P821="","",'PSS Sheet'!AI825)</f>
        <v/>
      </c>
      <c r="E821" t="str">
        <f>IF(P821="","",'PSS Sheet'!AJ825)</f>
        <v/>
      </c>
      <c r="H821" t="str">
        <f t="shared" si="86"/>
        <v/>
      </c>
      <c r="I821" t="str">
        <f>IF(P821="","",'SEB Sheet'!F$12)</f>
        <v/>
      </c>
      <c r="J821" t="str">
        <f t="shared" si="87"/>
        <v/>
      </c>
      <c r="K821" s="87" t="str">
        <f>IF(P821="","",'SEB Sheet'!$F$11)</f>
        <v/>
      </c>
      <c r="L821" t="str">
        <f t="shared" si="88"/>
        <v/>
      </c>
      <c r="M821" t="str">
        <f>IF(P821="","",'SEB Sheet'!$F$10)</f>
        <v/>
      </c>
      <c r="N821" t="str">
        <f t="shared" si="89"/>
        <v/>
      </c>
      <c r="P821" t="str">
        <f>'PSS Sheet'!AL825</f>
        <v/>
      </c>
      <c r="Q821" t="str">
        <f>IF(P821="","",(VLOOKUP(P821,NSX!$B$4:$E$63,2,FALSE)))</f>
        <v/>
      </c>
      <c r="R821" t="str">
        <f>IF(P821="","",(VLOOKUP(P821,NSX!$B$4:$E$63,3,FALSE)))</f>
        <v/>
      </c>
      <c r="S821" t="str">
        <f>IF(P821="","",(VLOOKUP(P821,NSX!$B$4:$E$63,4,FALSE)))</f>
        <v/>
      </c>
      <c r="T821" t="str">
        <f t="shared" si="90"/>
        <v/>
      </c>
    </row>
    <row r="822" spans="1:20" x14ac:dyDescent="0.25">
      <c r="A822" t="str">
        <f t="shared" si="84"/>
        <v/>
      </c>
      <c r="B822" t="str">
        <f t="shared" si="85"/>
        <v/>
      </c>
      <c r="C822" t="str">
        <f>IF(P822="","",'PSS Sheet'!AK826)</f>
        <v/>
      </c>
      <c r="D822" t="str">
        <f>IF(P822="","",'PSS Sheet'!AI826)</f>
        <v/>
      </c>
      <c r="E822" t="str">
        <f>IF(P822="","",'PSS Sheet'!AJ826)</f>
        <v/>
      </c>
      <c r="H822" t="str">
        <f t="shared" si="86"/>
        <v/>
      </c>
      <c r="I822" t="str">
        <f>IF(P822="","",'SEB Sheet'!F$12)</f>
        <v/>
      </c>
      <c r="J822" t="str">
        <f t="shared" si="87"/>
        <v/>
      </c>
      <c r="K822" s="87" t="str">
        <f>IF(P822="","",'SEB Sheet'!$F$11)</f>
        <v/>
      </c>
      <c r="L822" t="str">
        <f t="shared" si="88"/>
        <v/>
      </c>
      <c r="M822" t="str">
        <f>IF(P822="","",'SEB Sheet'!$F$10)</f>
        <v/>
      </c>
      <c r="N822" t="str">
        <f t="shared" si="89"/>
        <v/>
      </c>
      <c r="P822" t="str">
        <f>'PSS Sheet'!AL826</f>
        <v/>
      </c>
      <c r="Q822" t="str">
        <f>IF(P822="","",(VLOOKUP(P822,NSX!$B$4:$E$63,2,FALSE)))</f>
        <v/>
      </c>
      <c r="R822" t="str">
        <f>IF(P822="","",(VLOOKUP(P822,NSX!$B$4:$E$63,3,FALSE)))</f>
        <v/>
      </c>
      <c r="S822" t="str">
        <f>IF(P822="","",(VLOOKUP(P822,NSX!$B$4:$E$63,4,FALSE)))</f>
        <v/>
      </c>
      <c r="T822" t="str">
        <f t="shared" si="90"/>
        <v/>
      </c>
    </row>
    <row r="823" spans="1:20" x14ac:dyDescent="0.25">
      <c r="A823" t="str">
        <f t="shared" si="84"/>
        <v/>
      </c>
      <c r="B823" t="str">
        <f t="shared" si="85"/>
        <v/>
      </c>
      <c r="C823" t="str">
        <f>IF(P823="","",'PSS Sheet'!AK827)</f>
        <v/>
      </c>
      <c r="D823" t="str">
        <f>IF(P823="","",'PSS Sheet'!AI827)</f>
        <v/>
      </c>
      <c r="E823" t="str">
        <f>IF(P823="","",'PSS Sheet'!AJ827)</f>
        <v/>
      </c>
      <c r="H823" t="str">
        <f t="shared" si="86"/>
        <v/>
      </c>
      <c r="I823" t="str">
        <f>IF(P823="","",'SEB Sheet'!F$12)</f>
        <v/>
      </c>
      <c r="J823" t="str">
        <f t="shared" si="87"/>
        <v/>
      </c>
      <c r="K823" s="87" t="str">
        <f>IF(P823="","",'SEB Sheet'!$F$11)</f>
        <v/>
      </c>
      <c r="L823" t="str">
        <f t="shared" si="88"/>
        <v/>
      </c>
      <c r="M823" t="str">
        <f>IF(P823="","",'SEB Sheet'!$F$10)</f>
        <v/>
      </c>
      <c r="N823" t="str">
        <f t="shared" si="89"/>
        <v/>
      </c>
      <c r="P823" t="str">
        <f>'PSS Sheet'!AL827</f>
        <v/>
      </c>
      <c r="Q823" t="str">
        <f>IF(P823="","",(VLOOKUP(P823,NSX!$B$4:$E$63,2,FALSE)))</f>
        <v/>
      </c>
      <c r="R823" t="str">
        <f>IF(P823="","",(VLOOKUP(P823,NSX!$B$4:$E$63,3,FALSE)))</f>
        <v/>
      </c>
      <c r="S823" t="str">
        <f>IF(P823="","",(VLOOKUP(P823,NSX!$B$4:$E$63,4,FALSE)))</f>
        <v/>
      </c>
      <c r="T823" t="str">
        <f t="shared" si="90"/>
        <v/>
      </c>
    </row>
    <row r="824" spans="1:20" x14ac:dyDescent="0.25">
      <c r="A824" t="str">
        <f t="shared" si="84"/>
        <v/>
      </c>
      <c r="B824" t="str">
        <f t="shared" si="85"/>
        <v/>
      </c>
      <c r="C824" t="str">
        <f>IF(P824="","",'PSS Sheet'!AK828)</f>
        <v/>
      </c>
      <c r="D824" t="str">
        <f>IF(P824="","",'PSS Sheet'!AI828)</f>
        <v/>
      </c>
      <c r="E824" t="str">
        <f>IF(P824="","",'PSS Sheet'!AJ828)</f>
        <v/>
      </c>
      <c r="H824" t="str">
        <f t="shared" si="86"/>
        <v/>
      </c>
      <c r="I824" t="str">
        <f>IF(P824="","",'SEB Sheet'!F$12)</f>
        <v/>
      </c>
      <c r="J824" t="str">
        <f t="shared" si="87"/>
        <v/>
      </c>
      <c r="K824" s="87" t="str">
        <f>IF(P824="","",'SEB Sheet'!$F$11)</f>
        <v/>
      </c>
      <c r="L824" t="str">
        <f t="shared" si="88"/>
        <v/>
      </c>
      <c r="M824" t="str">
        <f>IF(P824="","",'SEB Sheet'!$F$10)</f>
        <v/>
      </c>
      <c r="N824" t="str">
        <f t="shared" si="89"/>
        <v/>
      </c>
      <c r="P824" t="str">
        <f>'PSS Sheet'!AL828</f>
        <v/>
      </c>
      <c r="Q824" t="str">
        <f>IF(P824="","",(VLOOKUP(P824,NSX!$B$4:$E$63,2,FALSE)))</f>
        <v/>
      </c>
      <c r="R824" t="str">
        <f>IF(P824="","",(VLOOKUP(P824,NSX!$B$4:$E$63,3,FALSE)))</f>
        <v/>
      </c>
      <c r="S824" t="str">
        <f>IF(P824="","",(VLOOKUP(P824,NSX!$B$4:$E$63,4,FALSE)))</f>
        <v/>
      </c>
      <c r="T824" t="str">
        <f t="shared" si="90"/>
        <v/>
      </c>
    </row>
    <row r="825" spans="1:20" x14ac:dyDescent="0.25">
      <c r="A825" t="str">
        <f t="shared" si="84"/>
        <v/>
      </c>
      <c r="B825" t="str">
        <f t="shared" si="85"/>
        <v/>
      </c>
      <c r="C825" t="str">
        <f>IF(P825="","",'PSS Sheet'!AK829)</f>
        <v/>
      </c>
      <c r="D825" t="str">
        <f>IF(P825="","",'PSS Sheet'!AI829)</f>
        <v/>
      </c>
      <c r="E825" t="str">
        <f>IF(P825="","",'PSS Sheet'!AJ829)</f>
        <v/>
      </c>
      <c r="H825" t="str">
        <f t="shared" si="86"/>
        <v/>
      </c>
      <c r="I825" t="str">
        <f>IF(P825="","",'SEB Sheet'!F$12)</f>
        <v/>
      </c>
      <c r="J825" t="str">
        <f t="shared" si="87"/>
        <v/>
      </c>
      <c r="K825" s="87" t="str">
        <f>IF(P825="","",'SEB Sheet'!$F$11)</f>
        <v/>
      </c>
      <c r="L825" t="str">
        <f t="shared" si="88"/>
        <v/>
      </c>
      <c r="M825" t="str">
        <f>IF(P825="","",'SEB Sheet'!$F$10)</f>
        <v/>
      </c>
      <c r="N825" t="str">
        <f t="shared" si="89"/>
        <v/>
      </c>
      <c r="P825" t="str">
        <f>'PSS Sheet'!AL829</f>
        <v/>
      </c>
      <c r="Q825" t="str">
        <f>IF(P825="","",(VLOOKUP(P825,NSX!$B$4:$E$63,2,FALSE)))</f>
        <v/>
      </c>
      <c r="R825" t="str">
        <f>IF(P825="","",(VLOOKUP(P825,NSX!$B$4:$E$63,3,FALSE)))</f>
        <v/>
      </c>
      <c r="S825" t="str">
        <f>IF(P825="","",(VLOOKUP(P825,NSX!$B$4:$E$63,4,FALSE)))</f>
        <v/>
      </c>
      <c r="T825" t="str">
        <f t="shared" si="90"/>
        <v/>
      </c>
    </row>
    <row r="826" spans="1:20" x14ac:dyDescent="0.25">
      <c r="A826" t="str">
        <f t="shared" si="84"/>
        <v/>
      </c>
      <c r="B826" t="str">
        <f t="shared" si="85"/>
        <v/>
      </c>
      <c r="C826" t="str">
        <f>IF(P826="","",'PSS Sheet'!AK830)</f>
        <v/>
      </c>
      <c r="D826" t="str">
        <f>IF(P826="","",'PSS Sheet'!AI830)</f>
        <v/>
      </c>
      <c r="E826" t="str">
        <f>IF(P826="","",'PSS Sheet'!AJ830)</f>
        <v/>
      </c>
      <c r="H826" t="str">
        <f t="shared" si="86"/>
        <v/>
      </c>
      <c r="I826" t="str">
        <f>IF(P826="","",'SEB Sheet'!F$12)</f>
        <v/>
      </c>
      <c r="J826" t="str">
        <f t="shared" si="87"/>
        <v/>
      </c>
      <c r="K826" s="87" t="str">
        <f>IF(P826="","",'SEB Sheet'!$F$11)</f>
        <v/>
      </c>
      <c r="L826" t="str">
        <f t="shared" si="88"/>
        <v/>
      </c>
      <c r="M826" t="str">
        <f>IF(P826="","",'SEB Sheet'!$F$10)</f>
        <v/>
      </c>
      <c r="N826" t="str">
        <f t="shared" si="89"/>
        <v/>
      </c>
      <c r="P826" t="str">
        <f>'PSS Sheet'!AL830</f>
        <v/>
      </c>
      <c r="Q826" t="str">
        <f>IF(P826="","",(VLOOKUP(P826,NSX!$B$4:$E$63,2,FALSE)))</f>
        <v/>
      </c>
      <c r="R826" t="str">
        <f>IF(P826="","",(VLOOKUP(P826,NSX!$B$4:$E$63,3,FALSE)))</f>
        <v/>
      </c>
      <c r="S826" t="str">
        <f>IF(P826="","",(VLOOKUP(P826,NSX!$B$4:$E$63,4,FALSE)))</f>
        <v/>
      </c>
      <c r="T826" t="str">
        <f t="shared" si="90"/>
        <v/>
      </c>
    </row>
    <row r="827" spans="1:20" x14ac:dyDescent="0.25">
      <c r="A827" t="str">
        <f t="shared" si="84"/>
        <v/>
      </c>
      <c r="B827" t="str">
        <f t="shared" si="85"/>
        <v/>
      </c>
      <c r="C827" t="str">
        <f>IF(P827="","",'PSS Sheet'!AK831)</f>
        <v/>
      </c>
      <c r="D827" t="str">
        <f>IF(P827="","",'PSS Sheet'!AI831)</f>
        <v/>
      </c>
      <c r="E827" t="str">
        <f>IF(P827="","",'PSS Sheet'!AJ831)</f>
        <v/>
      </c>
      <c r="H827" t="str">
        <f t="shared" si="86"/>
        <v/>
      </c>
      <c r="I827" t="str">
        <f>IF(P827="","",'SEB Sheet'!F$12)</f>
        <v/>
      </c>
      <c r="J827" t="str">
        <f t="shared" si="87"/>
        <v/>
      </c>
      <c r="K827" s="87" t="str">
        <f>IF(P827="","",'SEB Sheet'!$F$11)</f>
        <v/>
      </c>
      <c r="L827" t="str">
        <f t="shared" si="88"/>
        <v/>
      </c>
      <c r="M827" t="str">
        <f>IF(P827="","",'SEB Sheet'!$F$10)</f>
        <v/>
      </c>
      <c r="N827" t="str">
        <f t="shared" si="89"/>
        <v/>
      </c>
      <c r="P827" t="str">
        <f>'PSS Sheet'!AL831</f>
        <v/>
      </c>
      <c r="Q827" t="str">
        <f>IF(P827="","",(VLOOKUP(P827,NSX!$B$4:$E$63,2,FALSE)))</f>
        <v/>
      </c>
      <c r="R827" t="str">
        <f>IF(P827="","",(VLOOKUP(P827,NSX!$B$4:$E$63,3,FALSE)))</f>
        <v/>
      </c>
      <c r="S827" t="str">
        <f>IF(P827="","",(VLOOKUP(P827,NSX!$B$4:$E$63,4,FALSE)))</f>
        <v/>
      </c>
      <c r="T827" t="str">
        <f t="shared" si="90"/>
        <v/>
      </c>
    </row>
    <row r="828" spans="1:20" x14ac:dyDescent="0.25">
      <c r="A828" t="str">
        <f t="shared" si="84"/>
        <v/>
      </c>
      <c r="B828" t="str">
        <f t="shared" si="85"/>
        <v/>
      </c>
      <c r="C828" t="str">
        <f>IF(P828="","",'PSS Sheet'!AK832)</f>
        <v/>
      </c>
      <c r="D828" t="str">
        <f>IF(P828="","",'PSS Sheet'!AI832)</f>
        <v/>
      </c>
      <c r="E828" t="str">
        <f>IF(P828="","",'PSS Sheet'!AJ832)</f>
        <v/>
      </c>
      <c r="H828" t="str">
        <f t="shared" si="86"/>
        <v/>
      </c>
      <c r="I828" t="str">
        <f>IF(P828="","",'SEB Sheet'!F$12)</f>
        <v/>
      </c>
      <c r="J828" t="str">
        <f t="shared" si="87"/>
        <v/>
      </c>
      <c r="K828" s="87" t="str">
        <f>IF(P828="","",'SEB Sheet'!$F$11)</f>
        <v/>
      </c>
      <c r="L828" t="str">
        <f t="shared" si="88"/>
        <v/>
      </c>
      <c r="M828" t="str">
        <f>IF(P828="","",'SEB Sheet'!$F$10)</f>
        <v/>
      </c>
      <c r="N828" t="str">
        <f t="shared" si="89"/>
        <v/>
      </c>
      <c r="P828" t="str">
        <f>'PSS Sheet'!AL832</f>
        <v/>
      </c>
      <c r="Q828" t="str">
        <f>IF(P828="","",(VLOOKUP(P828,NSX!$B$4:$E$63,2,FALSE)))</f>
        <v/>
      </c>
      <c r="R828" t="str">
        <f>IF(P828="","",(VLOOKUP(P828,NSX!$B$4:$E$63,3,FALSE)))</f>
        <v/>
      </c>
      <c r="S828" t="str">
        <f>IF(P828="","",(VLOOKUP(P828,NSX!$B$4:$E$63,4,FALSE)))</f>
        <v/>
      </c>
      <c r="T828" t="str">
        <f t="shared" si="90"/>
        <v/>
      </c>
    </row>
    <row r="829" spans="1:20" x14ac:dyDescent="0.25">
      <c r="A829" t="str">
        <f t="shared" si="84"/>
        <v/>
      </c>
      <c r="B829" t="str">
        <f t="shared" si="85"/>
        <v/>
      </c>
      <c r="C829" t="str">
        <f>IF(P829="","",'PSS Sheet'!AK833)</f>
        <v/>
      </c>
      <c r="D829" t="str">
        <f>IF(P829="","",'PSS Sheet'!AI833)</f>
        <v/>
      </c>
      <c r="E829" t="str">
        <f>IF(P829="","",'PSS Sheet'!AJ833)</f>
        <v/>
      </c>
      <c r="H829" t="str">
        <f t="shared" si="86"/>
        <v/>
      </c>
      <c r="I829" t="str">
        <f>IF(P829="","",'SEB Sheet'!F$12)</f>
        <v/>
      </c>
      <c r="J829" t="str">
        <f t="shared" si="87"/>
        <v/>
      </c>
      <c r="K829" s="87" t="str">
        <f>IF(P829="","",'SEB Sheet'!$F$11)</f>
        <v/>
      </c>
      <c r="L829" t="str">
        <f t="shared" si="88"/>
        <v/>
      </c>
      <c r="M829" t="str">
        <f>IF(P829="","",'SEB Sheet'!$F$10)</f>
        <v/>
      </c>
      <c r="N829" t="str">
        <f t="shared" si="89"/>
        <v/>
      </c>
      <c r="P829" t="str">
        <f>'PSS Sheet'!AL833</f>
        <v/>
      </c>
      <c r="Q829" t="str">
        <f>IF(P829="","",(VLOOKUP(P829,NSX!$B$4:$E$63,2,FALSE)))</f>
        <v/>
      </c>
      <c r="R829" t="str">
        <f>IF(P829="","",(VLOOKUP(P829,NSX!$B$4:$E$63,3,FALSE)))</f>
        <v/>
      </c>
      <c r="S829" t="str">
        <f>IF(P829="","",(VLOOKUP(P829,NSX!$B$4:$E$63,4,FALSE)))</f>
        <v/>
      </c>
      <c r="T829" t="str">
        <f t="shared" si="90"/>
        <v/>
      </c>
    </row>
    <row r="830" spans="1:20" x14ac:dyDescent="0.25">
      <c r="A830" t="str">
        <f t="shared" si="84"/>
        <v/>
      </c>
      <c r="B830" t="str">
        <f t="shared" si="85"/>
        <v/>
      </c>
      <c r="C830" t="str">
        <f>IF(P830="","",'PSS Sheet'!AK834)</f>
        <v/>
      </c>
      <c r="D830" t="str">
        <f>IF(P830="","",'PSS Sheet'!AI834)</f>
        <v/>
      </c>
      <c r="E830" t="str">
        <f>IF(P830="","",'PSS Sheet'!AJ834)</f>
        <v/>
      </c>
      <c r="H830" t="str">
        <f t="shared" si="86"/>
        <v/>
      </c>
      <c r="I830" t="str">
        <f>IF(P830="","",'SEB Sheet'!F$12)</f>
        <v/>
      </c>
      <c r="J830" t="str">
        <f t="shared" si="87"/>
        <v/>
      </c>
      <c r="K830" s="87" t="str">
        <f>IF(P830="","",'SEB Sheet'!$F$11)</f>
        <v/>
      </c>
      <c r="L830" t="str">
        <f t="shared" si="88"/>
        <v/>
      </c>
      <c r="M830" t="str">
        <f>IF(P830="","",'SEB Sheet'!$F$10)</f>
        <v/>
      </c>
      <c r="N830" t="str">
        <f t="shared" si="89"/>
        <v/>
      </c>
      <c r="P830" t="str">
        <f>'PSS Sheet'!AL834</f>
        <v/>
      </c>
      <c r="Q830" t="str">
        <f>IF(P830="","",(VLOOKUP(P830,NSX!$B$4:$E$63,2,FALSE)))</f>
        <v/>
      </c>
      <c r="R830" t="str">
        <f>IF(P830="","",(VLOOKUP(P830,NSX!$B$4:$E$63,3,FALSE)))</f>
        <v/>
      </c>
      <c r="S830" t="str">
        <f>IF(P830="","",(VLOOKUP(P830,NSX!$B$4:$E$63,4,FALSE)))</f>
        <v/>
      </c>
      <c r="T830" t="str">
        <f t="shared" si="90"/>
        <v/>
      </c>
    </row>
    <row r="831" spans="1:20" x14ac:dyDescent="0.25">
      <c r="A831" t="str">
        <f t="shared" si="84"/>
        <v/>
      </c>
      <c r="B831" t="str">
        <f t="shared" si="85"/>
        <v/>
      </c>
      <c r="C831" t="str">
        <f>IF(P831="","",'PSS Sheet'!AK835)</f>
        <v/>
      </c>
      <c r="D831" t="str">
        <f>IF(P831="","",'PSS Sheet'!AI835)</f>
        <v/>
      </c>
      <c r="E831" t="str">
        <f>IF(P831="","",'PSS Sheet'!AJ835)</f>
        <v/>
      </c>
      <c r="H831" t="str">
        <f t="shared" si="86"/>
        <v/>
      </c>
      <c r="I831" t="str">
        <f>IF(P831="","",'SEB Sheet'!F$12)</f>
        <v/>
      </c>
      <c r="J831" t="str">
        <f t="shared" si="87"/>
        <v/>
      </c>
      <c r="K831" s="87" t="str">
        <f>IF(P831="","",'SEB Sheet'!$F$11)</f>
        <v/>
      </c>
      <c r="L831" t="str">
        <f t="shared" si="88"/>
        <v/>
      </c>
      <c r="M831" t="str">
        <f>IF(P831="","",'SEB Sheet'!$F$10)</f>
        <v/>
      </c>
      <c r="N831" t="str">
        <f t="shared" si="89"/>
        <v/>
      </c>
      <c r="P831" t="str">
        <f>'PSS Sheet'!AL835</f>
        <v/>
      </c>
      <c r="Q831" t="str">
        <f>IF(P831="","",(VLOOKUP(P831,NSX!$B$4:$E$63,2,FALSE)))</f>
        <v/>
      </c>
      <c r="R831" t="str">
        <f>IF(P831="","",(VLOOKUP(P831,NSX!$B$4:$E$63,3,FALSE)))</f>
        <v/>
      </c>
      <c r="S831" t="str">
        <f>IF(P831="","",(VLOOKUP(P831,NSX!$B$4:$E$63,4,FALSE)))</f>
        <v/>
      </c>
      <c r="T831" t="str">
        <f t="shared" si="90"/>
        <v/>
      </c>
    </row>
    <row r="832" spans="1:20" x14ac:dyDescent="0.25">
      <c r="A832" t="str">
        <f t="shared" si="84"/>
        <v/>
      </c>
      <c r="B832" t="str">
        <f t="shared" si="85"/>
        <v/>
      </c>
      <c r="C832" t="str">
        <f>IF(P832="","",'PSS Sheet'!AK836)</f>
        <v/>
      </c>
      <c r="D832" t="str">
        <f>IF(P832="","",'PSS Sheet'!AI836)</f>
        <v/>
      </c>
      <c r="E832" t="str">
        <f>IF(P832="","",'PSS Sheet'!AJ836)</f>
        <v/>
      </c>
      <c r="H832" t="str">
        <f t="shared" si="86"/>
        <v/>
      </c>
      <c r="I832" t="str">
        <f>IF(P832="","",'SEB Sheet'!F$12)</f>
        <v/>
      </c>
      <c r="J832" t="str">
        <f t="shared" si="87"/>
        <v/>
      </c>
      <c r="K832" s="87" t="str">
        <f>IF(P832="","",'SEB Sheet'!$F$11)</f>
        <v/>
      </c>
      <c r="L832" t="str">
        <f t="shared" si="88"/>
        <v/>
      </c>
      <c r="M832" t="str">
        <f>IF(P832="","",'SEB Sheet'!$F$10)</f>
        <v/>
      </c>
      <c r="N832" t="str">
        <f t="shared" si="89"/>
        <v/>
      </c>
      <c r="P832" t="str">
        <f>'PSS Sheet'!AL836</f>
        <v/>
      </c>
      <c r="Q832" t="str">
        <f>IF(P832="","",(VLOOKUP(P832,NSX!$B$4:$E$63,2,FALSE)))</f>
        <v/>
      </c>
      <c r="R832" t="str">
        <f>IF(P832="","",(VLOOKUP(P832,NSX!$B$4:$E$63,3,FALSE)))</f>
        <v/>
      </c>
      <c r="S832" t="str">
        <f>IF(P832="","",(VLOOKUP(P832,NSX!$B$4:$E$63,4,FALSE)))</f>
        <v/>
      </c>
      <c r="T832" t="str">
        <f t="shared" si="90"/>
        <v/>
      </c>
    </row>
    <row r="833" spans="1:20" x14ac:dyDescent="0.25">
      <c r="A833" t="str">
        <f t="shared" si="84"/>
        <v/>
      </c>
      <c r="B833" t="str">
        <f t="shared" si="85"/>
        <v/>
      </c>
      <c r="C833" t="str">
        <f>IF(P833="","",'PSS Sheet'!AK837)</f>
        <v/>
      </c>
      <c r="D833" t="str">
        <f>IF(P833="","",'PSS Sheet'!AI837)</f>
        <v/>
      </c>
      <c r="E833" t="str">
        <f>IF(P833="","",'PSS Sheet'!AJ837)</f>
        <v/>
      </c>
      <c r="H833" t="str">
        <f t="shared" si="86"/>
        <v/>
      </c>
      <c r="I833" t="str">
        <f>IF(P833="","",'SEB Sheet'!F$12)</f>
        <v/>
      </c>
      <c r="J833" t="str">
        <f t="shared" si="87"/>
        <v/>
      </c>
      <c r="K833" s="87" t="str">
        <f>IF(P833="","",'SEB Sheet'!$F$11)</f>
        <v/>
      </c>
      <c r="L833" t="str">
        <f t="shared" si="88"/>
        <v/>
      </c>
      <c r="M833" t="str">
        <f>IF(P833="","",'SEB Sheet'!$F$10)</f>
        <v/>
      </c>
      <c r="N833" t="str">
        <f t="shared" si="89"/>
        <v/>
      </c>
      <c r="P833" t="str">
        <f>'PSS Sheet'!AL837</f>
        <v/>
      </c>
      <c r="Q833" t="str">
        <f>IF(P833="","",(VLOOKUP(P833,NSX!$B$4:$E$63,2,FALSE)))</f>
        <v/>
      </c>
      <c r="R833" t="str">
        <f>IF(P833="","",(VLOOKUP(P833,NSX!$B$4:$E$63,3,FALSE)))</f>
        <v/>
      </c>
      <c r="S833" t="str">
        <f>IF(P833="","",(VLOOKUP(P833,NSX!$B$4:$E$63,4,FALSE)))</f>
        <v/>
      </c>
      <c r="T833" t="str">
        <f t="shared" si="90"/>
        <v/>
      </c>
    </row>
    <row r="834" spans="1:20" x14ac:dyDescent="0.25">
      <c r="A834" t="str">
        <f t="shared" si="84"/>
        <v/>
      </c>
      <c r="B834" t="str">
        <f t="shared" si="85"/>
        <v/>
      </c>
      <c r="C834" t="str">
        <f>IF(P834="","",'PSS Sheet'!AK838)</f>
        <v/>
      </c>
      <c r="D834" t="str">
        <f>IF(P834="","",'PSS Sheet'!AI838)</f>
        <v/>
      </c>
      <c r="E834" t="str">
        <f>IF(P834="","",'PSS Sheet'!AJ838)</f>
        <v/>
      </c>
      <c r="H834" t="str">
        <f t="shared" si="86"/>
        <v/>
      </c>
      <c r="I834" t="str">
        <f>IF(P834="","",'SEB Sheet'!F$12)</f>
        <v/>
      </c>
      <c r="J834" t="str">
        <f t="shared" si="87"/>
        <v/>
      </c>
      <c r="K834" s="87" t="str">
        <f>IF(P834="","",'SEB Sheet'!$F$11)</f>
        <v/>
      </c>
      <c r="L834" t="str">
        <f t="shared" si="88"/>
        <v/>
      </c>
      <c r="M834" t="str">
        <f>IF(P834="","",'SEB Sheet'!$F$10)</f>
        <v/>
      </c>
      <c r="N834" t="str">
        <f t="shared" si="89"/>
        <v/>
      </c>
      <c r="P834" t="str">
        <f>'PSS Sheet'!AL838</f>
        <v/>
      </c>
      <c r="Q834" t="str">
        <f>IF(P834="","",(VLOOKUP(P834,NSX!$B$4:$E$63,2,FALSE)))</f>
        <v/>
      </c>
      <c r="R834" t="str">
        <f>IF(P834="","",(VLOOKUP(P834,NSX!$B$4:$E$63,3,FALSE)))</f>
        <v/>
      </c>
      <c r="S834" t="str">
        <f>IF(P834="","",(VLOOKUP(P834,NSX!$B$4:$E$63,4,FALSE)))</f>
        <v/>
      </c>
      <c r="T834" t="str">
        <f t="shared" si="90"/>
        <v/>
      </c>
    </row>
    <row r="835" spans="1:20" x14ac:dyDescent="0.25">
      <c r="A835" t="str">
        <f t="shared" si="84"/>
        <v/>
      </c>
      <c r="B835" t="str">
        <f t="shared" si="85"/>
        <v/>
      </c>
      <c r="C835" t="str">
        <f>IF(P835="","",'PSS Sheet'!AK839)</f>
        <v/>
      </c>
      <c r="D835" t="str">
        <f>IF(P835="","",'PSS Sheet'!AI839)</f>
        <v/>
      </c>
      <c r="E835" t="str">
        <f>IF(P835="","",'PSS Sheet'!AJ839)</f>
        <v/>
      </c>
      <c r="H835" t="str">
        <f t="shared" si="86"/>
        <v/>
      </c>
      <c r="I835" t="str">
        <f>IF(P835="","",'SEB Sheet'!F$12)</f>
        <v/>
      </c>
      <c r="J835" t="str">
        <f t="shared" si="87"/>
        <v/>
      </c>
      <c r="K835" s="87" t="str">
        <f>IF(P835="","",'SEB Sheet'!$F$11)</f>
        <v/>
      </c>
      <c r="L835" t="str">
        <f t="shared" si="88"/>
        <v/>
      </c>
      <c r="M835" t="str">
        <f>IF(P835="","",'SEB Sheet'!$F$10)</f>
        <v/>
      </c>
      <c r="N835" t="str">
        <f t="shared" si="89"/>
        <v/>
      </c>
      <c r="P835" t="str">
        <f>'PSS Sheet'!AL839</f>
        <v/>
      </c>
      <c r="Q835" t="str">
        <f>IF(P835="","",(VLOOKUP(P835,NSX!$B$4:$E$63,2,FALSE)))</f>
        <v/>
      </c>
      <c r="R835" t="str">
        <f>IF(P835="","",(VLOOKUP(P835,NSX!$B$4:$E$63,3,FALSE)))</f>
        <v/>
      </c>
      <c r="S835" t="str">
        <f>IF(P835="","",(VLOOKUP(P835,NSX!$B$4:$E$63,4,FALSE)))</f>
        <v/>
      </c>
      <c r="T835" t="str">
        <f t="shared" si="90"/>
        <v/>
      </c>
    </row>
    <row r="836" spans="1:20" x14ac:dyDescent="0.25">
      <c r="A836" t="str">
        <f t="shared" ref="A836:A899" si="91">IF(P836="","","approved")</f>
        <v/>
      </c>
      <c r="B836" t="str">
        <f t="shared" ref="B836:B899" si="92">IF(P836="","","823")</f>
        <v/>
      </c>
      <c r="C836" t="str">
        <f>IF(P836="","",'PSS Sheet'!AK840)</f>
        <v/>
      </c>
      <c r="D836" t="str">
        <f>IF(P836="","",'PSS Sheet'!AI840)</f>
        <v/>
      </c>
      <c r="E836" t="str">
        <f>IF(P836="","",'PSS Sheet'!AJ840)</f>
        <v/>
      </c>
      <c r="H836" t="str">
        <f t="shared" ref="H836:H899" si="93">IF(P836="","","GPS")</f>
        <v/>
      </c>
      <c r="I836" t="str">
        <f>IF(P836="","",'SEB Sheet'!F$12)</f>
        <v/>
      </c>
      <c r="J836" t="str">
        <f t="shared" ref="J836:J899" si="94">IF(P836="","","5-50m")</f>
        <v/>
      </c>
      <c r="K836" s="87" t="str">
        <f>IF(P836="","",'SEB Sheet'!$F$11)</f>
        <v/>
      </c>
      <c r="L836" t="str">
        <f t="shared" ref="L836:L899" si="95">IF(P836="","","D")</f>
        <v/>
      </c>
      <c r="M836" t="str">
        <f>IF(P836="","",'SEB Sheet'!$F$10)</f>
        <v/>
      </c>
      <c r="N836" t="str">
        <f t="shared" ref="N836:N899" si="96">IF(P836="","","P")</f>
        <v/>
      </c>
      <c r="P836" t="str">
        <f>'PSS Sheet'!AL840</f>
        <v/>
      </c>
      <c r="Q836" t="str">
        <f>IF(P836="","",(VLOOKUP(P836,NSX!$B$4:$E$63,2,FALSE)))</f>
        <v/>
      </c>
      <c r="R836" t="str">
        <f>IF(P836="","",(VLOOKUP(P836,NSX!$B$4:$E$63,3,FALSE)))</f>
        <v/>
      </c>
      <c r="S836" t="str">
        <f>IF(P836="","",(VLOOKUP(P836,NSX!$B$4:$E$63,4,FALSE)))</f>
        <v/>
      </c>
      <c r="T836" t="str">
        <f t="shared" ref="T836:T899" si="97">IF(P836="","","1")</f>
        <v/>
      </c>
    </row>
    <row r="837" spans="1:20" x14ac:dyDescent="0.25">
      <c r="A837" t="str">
        <f t="shared" si="91"/>
        <v/>
      </c>
      <c r="B837" t="str">
        <f t="shared" si="92"/>
        <v/>
      </c>
      <c r="C837" t="str">
        <f>IF(P837="","",'PSS Sheet'!AK841)</f>
        <v/>
      </c>
      <c r="D837" t="str">
        <f>IF(P837="","",'PSS Sheet'!AI841)</f>
        <v/>
      </c>
      <c r="E837" t="str">
        <f>IF(P837="","",'PSS Sheet'!AJ841)</f>
        <v/>
      </c>
      <c r="H837" t="str">
        <f t="shared" si="93"/>
        <v/>
      </c>
      <c r="I837" t="str">
        <f>IF(P837="","",'SEB Sheet'!F$12)</f>
        <v/>
      </c>
      <c r="J837" t="str">
        <f t="shared" si="94"/>
        <v/>
      </c>
      <c r="K837" s="87" t="str">
        <f>IF(P837="","",'SEB Sheet'!$F$11)</f>
        <v/>
      </c>
      <c r="L837" t="str">
        <f t="shared" si="95"/>
        <v/>
      </c>
      <c r="M837" t="str">
        <f>IF(P837="","",'SEB Sheet'!$F$10)</f>
        <v/>
      </c>
      <c r="N837" t="str">
        <f t="shared" si="96"/>
        <v/>
      </c>
      <c r="P837" t="str">
        <f>'PSS Sheet'!AL841</f>
        <v/>
      </c>
      <c r="Q837" t="str">
        <f>IF(P837="","",(VLOOKUP(P837,NSX!$B$4:$E$63,2,FALSE)))</f>
        <v/>
      </c>
      <c r="R837" t="str">
        <f>IF(P837="","",(VLOOKUP(P837,NSX!$B$4:$E$63,3,FALSE)))</f>
        <v/>
      </c>
      <c r="S837" t="str">
        <f>IF(P837="","",(VLOOKUP(P837,NSX!$B$4:$E$63,4,FALSE)))</f>
        <v/>
      </c>
      <c r="T837" t="str">
        <f t="shared" si="97"/>
        <v/>
      </c>
    </row>
    <row r="838" spans="1:20" x14ac:dyDescent="0.25">
      <c r="A838" t="str">
        <f t="shared" si="91"/>
        <v/>
      </c>
      <c r="B838" t="str">
        <f t="shared" si="92"/>
        <v/>
      </c>
      <c r="C838" t="str">
        <f>IF(P838="","",'PSS Sheet'!AK842)</f>
        <v/>
      </c>
      <c r="D838" t="str">
        <f>IF(P838="","",'PSS Sheet'!AI842)</f>
        <v/>
      </c>
      <c r="E838" t="str">
        <f>IF(P838="","",'PSS Sheet'!AJ842)</f>
        <v/>
      </c>
      <c r="H838" t="str">
        <f t="shared" si="93"/>
        <v/>
      </c>
      <c r="I838" t="str">
        <f>IF(P838="","",'SEB Sheet'!F$12)</f>
        <v/>
      </c>
      <c r="J838" t="str">
        <f t="shared" si="94"/>
        <v/>
      </c>
      <c r="K838" s="87" t="str">
        <f>IF(P838="","",'SEB Sheet'!$F$11)</f>
        <v/>
      </c>
      <c r="L838" t="str">
        <f t="shared" si="95"/>
        <v/>
      </c>
      <c r="M838" t="str">
        <f>IF(P838="","",'SEB Sheet'!$F$10)</f>
        <v/>
      </c>
      <c r="N838" t="str">
        <f t="shared" si="96"/>
        <v/>
      </c>
      <c r="P838" t="str">
        <f>'PSS Sheet'!AL842</f>
        <v/>
      </c>
      <c r="Q838" t="str">
        <f>IF(P838="","",(VLOOKUP(P838,NSX!$B$4:$E$63,2,FALSE)))</f>
        <v/>
      </c>
      <c r="R838" t="str">
        <f>IF(P838="","",(VLOOKUP(P838,NSX!$B$4:$E$63,3,FALSE)))</f>
        <v/>
      </c>
      <c r="S838" t="str">
        <f>IF(P838="","",(VLOOKUP(P838,NSX!$B$4:$E$63,4,FALSE)))</f>
        <v/>
      </c>
      <c r="T838" t="str">
        <f t="shared" si="97"/>
        <v/>
      </c>
    </row>
    <row r="839" spans="1:20" x14ac:dyDescent="0.25">
      <c r="A839" t="str">
        <f t="shared" si="91"/>
        <v/>
      </c>
      <c r="B839" t="str">
        <f t="shared" si="92"/>
        <v/>
      </c>
      <c r="C839" t="str">
        <f>IF(P839="","",'PSS Sheet'!AK843)</f>
        <v/>
      </c>
      <c r="D839" t="str">
        <f>IF(P839="","",'PSS Sheet'!AI843)</f>
        <v/>
      </c>
      <c r="E839" t="str">
        <f>IF(P839="","",'PSS Sheet'!AJ843)</f>
        <v/>
      </c>
      <c r="H839" t="str">
        <f t="shared" si="93"/>
        <v/>
      </c>
      <c r="I839" t="str">
        <f>IF(P839="","",'SEB Sheet'!F$12)</f>
        <v/>
      </c>
      <c r="J839" t="str">
        <f t="shared" si="94"/>
        <v/>
      </c>
      <c r="K839" s="87" t="str">
        <f>IF(P839="","",'SEB Sheet'!$F$11)</f>
        <v/>
      </c>
      <c r="L839" t="str">
        <f t="shared" si="95"/>
        <v/>
      </c>
      <c r="M839" t="str">
        <f>IF(P839="","",'SEB Sheet'!$F$10)</f>
        <v/>
      </c>
      <c r="N839" t="str">
        <f t="shared" si="96"/>
        <v/>
      </c>
      <c r="P839" t="str">
        <f>'PSS Sheet'!AL843</f>
        <v/>
      </c>
      <c r="Q839" t="str">
        <f>IF(P839="","",(VLOOKUP(P839,NSX!$B$4:$E$63,2,FALSE)))</f>
        <v/>
      </c>
      <c r="R839" t="str">
        <f>IF(P839="","",(VLOOKUP(P839,NSX!$B$4:$E$63,3,FALSE)))</f>
        <v/>
      </c>
      <c r="S839" t="str">
        <f>IF(P839="","",(VLOOKUP(P839,NSX!$B$4:$E$63,4,FALSE)))</f>
        <v/>
      </c>
      <c r="T839" t="str">
        <f t="shared" si="97"/>
        <v/>
      </c>
    </row>
    <row r="840" spans="1:20" x14ac:dyDescent="0.25">
      <c r="A840" t="str">
        <f t="shared" si="91"/>
        <v/>
      </c>
      <c r="B840" t="str">
        <f t="shared" si="92"/>
        <v/>
      </c>
      <c r="C840" t="str">
        <f>IF(P840="","",'PSS Sheet'!AK844)</f>
        <v/>
      </c>
      <c r="D840" t="str">
        <f>IF(P840="","",'PSS Sheet'!AI844)</f>
        <v/>
      </c>
      <c r="E840" t="str">
        <f>IF(P840="","",'PSS Sheet'!AJ844)</f>
        <v/>
      </c>
      <c r="H840" t="str">
        <f t="shared" si="93"/>
        <v/>
      </c>
      <c r="I840" t="str">
        <f>IF(P840="","",'SEB Sheet'!F$12)</f>
        <v/>
      </c>
      <c r="J840" t="str">
        <f t="shared" si="94"/>
        <v/>
      </c>
      <c r="K840" s="87" t="str">
        <f>IF(P840="","",'SEB Sheet'!$F$11)</f>
        <v/>
      </c>
      <c r="L840" t="str">
        <f t="shared" si="95"/>
        <v/>
      </c>
      <c r="M840" t="str">
        <f>IF(P840="","",'SEB Sheet'!$F$10)</f>
        <v/>
      </c>
      <c r="N840" t="str">
        <f t="shared" si="96"/>
        <v/>
      </c>
      <c r="P840" t="str">
        <f>'PSS Sheet'!AL844</f>
        <v/>
      </c>
      <c r="Q840" t="str">
        <f>IF(P840="","",(VLOOKUP(P840,NSX!$B$4:$E$63,2,FALSE)))</f>
        <v/>
      </c>
      <c r="R840" t="str">
        <f>IF(P840="","",(VLOOKUP(P840,NSX!$B$4:$E$63,3,FALSE)))</f>
        <v/>
      </c>
      <c r="S840" t="str">
        <f>IF(P840="","",(VLOOKUP(P840,NSX!$B$4:$E$63,4,FALSE)))</f>
        <v/>
      </c>
      <c r="T840" t="str">
        <f t="shared" si="97"/>
        <v/>
      </c>
    </row>
    <row r="841" spans="1:20" x14ac:dyDescent="0.25">
      <c r="A841" t="str">
        <f t="shared" si="91"/>
        <v/>
      </c>
      <c r="B841" t="str">
        <f t="shared" si="92"/>
        <v/>
      </c>
      <c r="C841" t="str">
        <f>IF(P841="","",'PSS Sheet'!AK845)</f>
        <v/>
      </c>
      <c r="D841" t="str">
        <f>IF(P841="","",'PSS Sheet'!AI845)</f>
        <v/>
      </c>
      <c r="E841" t="str">
        <f>IF(P841="","",'PSS Sheet'!AJ845)</f>
        <v/>
      </c>
      <c r="H841" t="str">
        <f t="shared" si="93"/>
        <v/>
      </c>
      <c r="I841" t="str">
        <f>IF(P841="","",'SEB Sheet'!F$12)</f>
        <v/>
      </c>
      <c r="J841" t="str">
        <f t="shared" si="94"/>
        <v/>
      </c>
      <c r="K841" s="87" t="str">
        <f>IF(P841="","",'SEB Sheet'!$F$11)</f>
        <v/>
      </c>
      <c r="L841" t="str">
        <f t="shared" si="95"/>
        <v/>
      </c>
      <c r="M841" t="str">
        <f>IF(P841="","",'SEB Sheet'!$F$10)</f>
        <v/>
      </c>
      <c r="N841" t="str">
        <f t="shared" si="96"/>
        <v/>
      </c>
      <c r="P841" t="str">
        <f>'PSS Sheet'!AL845</f>
        <v/>
      </c>
      <c r="Q841" t="str">
        <f>IF(P841="","",(VLOOKUP(P841,NSX!$B$4:$E$63,2,FALSE)))</f>
        <v/>
      </c>
      <c r="R841" t="str">
        <f>IF(P841="","",(VLOOKUP(P841,NSX!$B$4:$E$63,3,FALSE)))</f>
        <v/>
      </c>
      <c r="S841" t="str">
        <f>IF(P841="","",(VLOOKUP(P841,NSX!$B$4:$E$63,4,FALSE)))</f>
        <v/>
      </c>
      <c r="T841" t="str">
        <f t="shared" si="97"/>
        <v/>
      </c>
    </row>
    <row r="842" spans="1:20" x14ac:dyDescent="0.25">
      <c r="A842" t="str">
        <f t="shared" si="91"/>
        <v/>
      </c>
      <c r="B842" t="str">
        <f t="shared" si="92"/>
        <v/>
      </c>
      <c r="C842" t="str">
        <f>IF(P842="","",'PSS Sheet'!AK846)</f>
        <v/>
      </c>
      <c r="D842" t="str">
        <f>IF(P842="","",'PSS Sheet'!AI846)</f>
        <v/>
      </c>
      <c r="E842" t="str">
        <f>IF(P842="","",'PSS Sheet'!AJ846)</f>
        <v/>
      </c>
      <c r="H842" t="str">
        <f t="shared" si="93"/>
        <v/>
      </c>
      <c r="I842" t="str">
        <f>IF(P842="","",'SEB Sheet'!F$12)</f>
        <v/>
      </c>
      <c r="J842" t="str">
        <f t="shared" si="94"/>
        <v/>
      </c>
      <c r="K842" s="87" t="str">
        <f>IF(P842="","",'SEB Sheet'!$F$11)</f>
        <v/>
      </c>
      <c r="L842" t="str">
        <f t="shared" si="95"/>
        <v/>
      </c>
      <c r="M842" t="str">
        <f>IF(P842="","",'SEB Sheet'!$F$10)</f>
        <v/>
      </c>
      <c r="N842" t="str">
        <f t="shared" si="96"/>
        <v/>
      </c>
      <c r="P842" t="str">
        <f>'PSS Sheet'!AL846</f>
        <v/>
      </c>
      <c r="Q842" t="str">
        <f>IF(P842="","",(VLOOKUP(P842,NSX!$B$4:$E$63,2,FALSE)))</f>
        <v/>
      </c>
      <c r="R842" t="str">
        <f>IF(P842="","",(VLOOKUP(P842,NSX!$B$4:$E$63,3,FALSE)))</f>
        <v/>
      </c>
      <c r="S842" t="str">
        <f>IF(P842="","",(VLOOKUP(P842,NSX!$B$4:$E$63,4,FALSE)))</f>
        <v/>
      </c>
      <c r="T842" t="str">
        <f t="shared" si="97"/>
        <v/>
      </c>
    </row>
    <row r="843" spans="1:20" x14ac:dyDescent="0.25">
      <c r="A843" t="str">
        <f t="shared" si="91"/>
        <v/>
      </c>
      <c r="B843" t="str">
        <f t="shared" si="92"/>
        <v/>
      </c>
      <c r="C843" t="str">
        <f>IF(P843="","",'PSS Sheet'!AK847)</f>
        <v/>
      </c>
      <c r="D843" t="str">
        <f>IF(P843="","",'PSS Sheet'!AI847)</f>
        <v/>
      </c>
      <c r="E843" t="str">
        <f>IF(P843="","",'PSS Sheet'!AJ847)</f>
        <v/>
      </c>
      <c r="H843" t="str">
        <f t="shared" si="93"/>
        <v/>
      </c>
      <c r="I843" t="str">
        <f>IF(P843="","",'SEB Sheet'!F$12)</f>
        <v/>
      </c>
      <c r="J843" t="str">
        <f t="shared" si="94"/>
        <v/>
      </c>
      <c r="K843" s="87" t="str">
        <f>IF(P843="","",'SEB Sheet'!$F$11)</f>
        <v/>
      </c>
      <c r="L843" t="str">
        <f t="shared" si="95"/>
        <v/>
      </c>
      <c r="M843" t="str">
        <f>IF(P843="","",'SEB Sheet'!$F$10)</f>
        <v/>
      </c>
      <c r="N843" t="str">
        <f t="shared" si="96"/>
        <v/>
      </c>
      <c r="P843" t="str">
        <f>'PSS Sheet'!AL847</f>
        <v/>
      </c>
      <c r="Q843" t="str">
        <f>IF(P843="","",(VLOOKUP(P843,NSX!$B$4:$E$63,2,FALSE)))</f>
        <v/>
      </c>
      <c r="R843" t="str">
        <f>IF(P843="","",(VLOOKUP(P843,NSX!$B$4:$E$63,3,FALSE)))</f>
        <v/>
      </c>
      <c r="S843" t="str">
        <f>IF(P843="","",(VLOOKUP(P843,NSX!$B$4:$E$63,4,FALSE)))</f>
        <v/>
      </c>
      <c r="T843" t="str">
        <f t="shared" si="97"/>
        <v/>
      </c>
    </row>
    <row r="844" spans="1:20" x14ac:dyDescent="0.25">
      <c r="A844" t="str">
        <f t="shared" si="91"/>
        <v/>
      </c>
      <c r="B844" t="str">
        <f t="shared" si="92"/>
        <v/>
      </c>
      <c r="C844" t="str">
        <f>IF(P844="","",'PSS Sheet'!AK848)</f>
        <v/>
      </c>
      <c r="D844" t="str">
        <f>IF(P844="","",'PSS Sheet'!AI848)</f>
        <v/>
      </c>
      <c r="E844" t="str">
        <f>IF(P844="","",'PSS Sheet'!AJ848)</f>
        <v/>
      </c>
      <c r="H844" t="str">
        <f t="shared" si="93"/>
        <v/>
      </c>
      <c r="I844" t="str">
        <f>IF(P844="","",'SEB Sheet'!F$12)</f>
        <v/>
      </c>
      <c r="J844" t="str">
        <f t="shared" si="94"/>
        <v/>
      </c>
      <c r="K844" s="87" t="str">
        <f>IF(P844="","",'SEB Sheet'!$F$11)</f>
        <v/>
      </c>
      <c r="L844" t="str">
        <f t="shared" si="95"/>
        <v/>
      </c>
      <c r="M844" t="str">
        <f>IF(P844="","",'SEB Sheet'!$F$10)</f>
        <v/>
      </c>
      <c r="N844" t="str">
        <f t="shared" si="96"/>
        <v/>
      </c>
      <c r="P844" t="str">
        <f>'PSS Sheet'!AL848</f>
        <v/>
      </c>
      <c r="Q844" t="str">
        <f>IF(P844="","",(VLOOKUP(P844,NSX!$B$4:$E$63,2,FALSE)))</f>
        <v/>
      </c>
      <c r="R844" t="str">
        <f>IF(P844="","",(VLOOKUP(P844,NSX!$B$4:$E$63,3,FALSE)))</f>
        <v/>
      </c>
      <c r="S844" t="str">
        <f>IF(P844="","",(VLOOKUP(P844,NSX!$B$4:$E$63,4,FALSE)))</f>
        <v/>
      </c>
      <c r="T844" t="str">
        <f t="shared" si="97"/>
        <v/>
      </c>
    </row>
    <row r="845" spans="1:20" x14ac:dyDescent="0.25">
      <c r="A845" t="str">
        <f t="shared" si="91"/>
        <v/>
      </c>
      <c r="B845" t="str">
        <f t="shared" si="92"/>
        <v/>
      </c>
      <c r="C845" t="str">
        <f>IF(P845="","",'PSS Sheet'!AK849)</f>
        <v/>
      </c>
      <c r="D845" t="str">
        <f>IF(P845="","",'PSS Sheet'!AI849)</f>
        <v/>
      </c>
      <c r="E845" t="str">
        <f>IF(P845="","",'PSS Sheet'!AJ849)</f>
        <v/>
      </c>
      <c r="H845" t="str">
        <f t="shared" si="93"/>
        <v/>
      </c>
      <c r="I845" t="str">
        <f>IF(P845="","",'SEB Sheet'!F$12)</f>
        <v/>
      </c>
      <c r="J845" t="str">
        <f t="shared" si="94"/>
        <v/>
      </c>
      <c r="K845" s="87" t="str">
        <f>IF(P845="","",'SEB Sheet'!$F$11)</f>
        <v/>
      </c>
      <c r="L845" t="str">
        <f t="shared" si="95"/>
        <v/>
      </c>
      <c r="M845" t="str">
        <f>IF(P845="","",'SEB Sheet'!$F$10)</f>
        <v/>
      </c>
      <c r="N845" t="str">
        <f t="shared" si="96"/>
        <v/>
      </c>
      <c r="P845" t="str">
        <f>'PSS Sheet'!AL849</f>
        <v/>
      </c>
      <c r="Q845" t="str">
        <f>IF(P845="","",(VLOOKUP(P845,NSX!$B$4:$E$63,2,FALSE)))</f>
        <v/>
      </c>
      <c r="R845" t="str">
        <f>IF(P845="","",(VLOOKUP(P845,NSX!$B$4:$E$63,3,FALSE)))</f>
        <v/>
      </c>
      <c r="S845" t="str">
        <f>IF(P845="","",(VLOOKUP(P845,NSX!$B$4:$E$63,4,FALSE)))</f>
        <v/>
      </c>
      <c r="T845" t="str">
        <f t="shared" si="97"/>
        <v/>
      </c>
    </row>
    <row r="846" spans="1:20" x14ac:dyDescent="0.25">
      <c r="A846" t="str">
        <f t="shared" si="91"/>
        <v/>
      </c>
      <c r="B846" t="str">
        <f t="shared" si="92"/>
        <v/>
      </c>
      <c r="C846" t="str">
        <f>IF(P846="","",'PSS Sheet'!AK850)</f>
        <v/>
      </c>
      <c r="D846" t="str">
        <f>IF(P846="","",'PSS Sheet'!AI850)</f>
        <v/>
      </c>
      <c r="E846" t="str">
        <f>IF(P846="","",'PSS Sheet'!AJ850)</f>
        <v/>
      </c>
      <c r="H846" t="str">
        <f t="shared" si="93"/>
        <v/>
      </c>
      <c r="I846" t="str">
        <f>IF(P846="","",'SEB Sheet'!F$12)</f>
        <v/>
      </c>
      <c r="J846" t="str">
        <f t="shared" si="94"/>
        <v/>
      </c>
      <c r="K846" s="87" t="str">
        <f>IF(P846="","",'SEB Sheet'!$F$11)</f>
        <v/>
      </c>
      <c r="L846" t="str">
        <f t="shared" si="95"/>
        <v/>
      </c>
      <c r="M846" t="str">
        <f>IF(P846="","",'SEB Sheet'!$F$10)</f>
        <v/>
      </c>
      <c r="N846" t="str">
        <f t="shared" si="96"/>
        <v/>
      </c>
      <c r="P846" t="str">
        <f>'PSS Sheet'!AL850</f>
        <v/>
      </c>
      <c r="Q846" t="str">
        <f>IF(P846="","",(VLOOKUP(P846,NSX!$B$4:$E$63,2,FALSE)))</f>
        <v/>
      </c>
      <c r="R846" t="str">
        <f>IF(P846="","",(VLOOKUP(P846,NSX!$B$4:$E$63,3,FALSE)))</f>
        <v/>
      </c>
      <c r="S846" t="str">
        <f>IF(P846="","",(VLOOKUP(P846,NSX!$B$4:$E$63,4,FALSE)))</f>
        <v/>
      </c>
      <c r="T846" t="str">
        <f t="shared" si="97"/>
        <v/>
      </c>
    </row>
    <row r="847" spans="1:20" x14ac:dyDescent="0.25">
      <c r="A847" t="str">
        <f t="shared" si="91"/>
        <v/>
      </c>
      <c r="B847" t="str">
        <f t="shared" si="92"/>
        <v/>
      </c>
      <c r="C847" t="str">
        <f>IF(P847="","",'PSS Sheet'!AK851)</f>
        <v/>
      </c>
      <c r="D847" t="str">
        <f>IF(P847="","",'PSS Sheet'!AI851)</f>
        <v/>
      </c>
      <c r="E847" t="str">
        <f>IF(P847="","",'PSS Sheet'!AJ851)</f>
        <v/>
      </c>
      <c r="H847" t="str">
        <f t="shared" si="93"/>
        <v/>
      </c>
      <c r="I847" t="str">
        <f>IF(P847="","",'SEB Sheet'!F$12)</f>
        <v/>
      </c>
      <c r="J847" t="str">
        <f t="shared" si="94"/>
        <v/>
      </c>
      <c r="K847" s="87" t="str">
        <f>IF(P847="","",'SEB Sheet'!$F$11)</f>
        <v/>
      </c>
      <c r="L847" t="str">
        <f t="shared" si="95"/>
        <v/>
      </c>
      <c r="M847" t="str">
        <f>IF(P847="","",'SEB Sheet'!$F$10)</f>
        <v/>
      </c>
      <c r="N847" t="str">
        <f t="shared" si="96"/>
        <v/>
      </c>
      <c r="P847" t="str">
        <f>'PSS Sheet'!AL851</f>
        <v/>
      </c>
      <c r="Q847" t="str">
        <f>IF(P847="","",(VLOOKUP(P847,NSX!$B$4:$E$63,2,FALSE)))</f>
        <v/>
      </c>
      <c r="R847" t="str">
        <f>IF(P847="","",(VLOOKUP(P847,NSX!$B$4:$E$63,3,FALSE)))</f>
        <v/>
      </c>
      <c r="S847" t="str">
        <f>IF(P847="","",(VLOOKUP(P847,NSX!$B$4:$E$63,4,FALSE)))</f>
        <v/>
      </c>
      <c r="T847" t="str">
        <f t="shared" si="97"/>
        <v/>
      </c>
    </row>
    <row r="848" spans="1:20" x14ac:dyDescent="0.25">
      <c r="A848" t="str">
        <f t="shared" si="91"/>
        <v/>
      </c>
      <c r="B848" t="str">
        <f t="shared" si="92"/>
        <v/>
      </c>
      <c r="C848" t="str">
        <f>IF(P848="","",'PSS Sheet'!AK852)</f>
        <v/>
      </c>
      <c r="D848" t="str">
        <f>IF(P848="","",'PSS Sheet'!AI852)</f>
        <v/>
      </c>
      <c r="E848" t="str">
        <f>IF(P848="","",'PSS Sheet'!AJ852)</f>
        <v/>
      </c>
      <c r="H848" t="str">
        <f t="shared" si="93"/>
        <v/>
      </c>
      <c r="I848" t="str">
        <f>IF(P848="","",'SEB Sheet'!F$12)</f>
        <v/>
      </c>
      <c r="J848" t="str">
        <f t="shared" si="94"/>
        <v/>
      </c>
      <c r="K848" s="87" t="str">
        <f>IF(P848="","",'SEB Sheet'!$F$11)</f>
        <v/>
      </c>
      <c r="L848" t="str">
        <f t="shared" si="95"/>
        <v/>
      </c>
      <c r="M848" t="str">
        <f>IF(P848="","",'SEB Sheet'!$F$10)</f>
        <v/>
      </c>
      <c r="N848" t="str">
        <f t="shared" si="96"/>
        <v/>
      </c>
      <c r="P848" t="str">
        <f>'PSS Sheet'!AL852</f>
        <v/>
      </c>
      <c r="Q848" t="str">
        <f>IF(P848="","",(VLOOKUP(P848,NSX!$B$4:$E$63,2,FALSE)))</f>
        <v/>
      </c>
      <c r="R848" t="str">
        <f>IF(P848="","",(VLOOKUP(P848,NSX!$B$4:$E$63,3,FALSE)))</f>
        <v/>
      </c>
      <c r="S848" t="str">
        <f>IF(P848="","",(VLOOKUP(P848,NSX!$B$4:$E$63,4,FALSE)))</f>
        <v/>
      </c>
      <c r="T848" t="str">
        <f t="shared" si="97"/>
        <v/>
      </c>
    </row>
    <row r="849" spans="1:20" x14ac:dyDescent="0.25">
      <c r="A849" t="str">
        <f t="shared" si="91"/>
        <v/>
      </c>
      <c r="B849" t="str">
        <f t="shared" si="92"/>
        <v/>
      </c>
      <c r="C849" t="str">
        <f>IF(P849="","",'PSS Sheet'!AK853)</f>
        <v/>
      </c>
      <c r="D849" t="str">
        <f>IF(P849="","",'PSS Sheet'!AI853)</f>
        <v/>
      </c>
      <c r="E849" t="str">
        <f>IF(P849="","",'PSS Sheet'!AJ853)</f>
        <v/>
      </c>
      <c r="H849" t="str">
        <f t="shared" si="93"/>
        <v/>
      </c>
      <c r="I849" t="str">
        <f>IF(P849="","",'SEB Sheet'!F$12)</f>
        <v/>
      </c>
      <c r="J849" t="str">
        <f t="shared" si="94"/>
        <v/>
      </c>
      <c r="K849" s="87" t="str">
        <f>IF(P849="","",'SEB Sheet'!$F$11)</f>
        <v/>
      </c>
      <c r="L849" t="str">
        <f t="shared" si="95"/>
        <v/>
      </c>
      <c r="M849" t="str">
        <f>IF(P849="","",'SEB Sheet'!$F$10)</f>
        <v/>
      </c>
      <c r="N849" t="str">
        <f t="shared" si="96"/>
        <v/>
      </c>
      <c r="P849" t="str">
        <f>'PSS Sheet'!AL853</f>
        <v/>
      </c>
      <c r="Q849" t="str">
        <f>IF(P849="","",(VLOOKUP(P849,NSX!$B$4:$E$63,2,FALSE)))</f>
        <v/>
      </c>
      <c r="R849" t="str">
        <f>IF(P849="","",(VLOOKUP(P849,NSX!$B$4:$E$63,3,FALSE)))</f>
        <v/>
      </c>
      <c r="S849" t="str">
        <f>IF(P849="","",(VLOOKUP(P849,NSX!$B$4:$E$63,4,FALSE)))</f>
        <v/>
      </c>
      <c r="T849" t="str">
        <f t="shared" si="97"/>
        <v/>
      </c>
    </row>
    <row r="850" spans="1:20" x14ac:dyDescent="0.25">
      <c r="A850" t="str">
        <f t="shared" si="91"/>
        <v/>
      </c>
      <c r="B850" t="str">
        <f t="shared" si="92"/>
        <v/>
      </c>
      <c r="C850" t="str">
        <f>IF(P850="","",'PSS Sheet'!AK854)</f>
        <v/>
      </c>
      <c r="D850" t="str">
        <f>IF(P850="","",'PSS Sheet'!AI854)</f>
        <v/>
      </c>
      <c r="E850" t="str">
        <f>IF(P850="","",'PSS Sheet'!AJ854)</f>
        <v/>
      </c>
      <c r="H850" t="str">
        <f t="shared" si="93"/>
        <v/>
      </c>
      <c r="I850" t="str">
        <f>IF(P850="","",'SEB Sheet'!F$12)</f>
        <v/>
      </c>
      <c r="J850" t="str">
        <f t="shared" si="94"/>
        <v/>
      </c>
      <c r="K850" s="87" t="str">
        <f>IF(P850="","",'SEB Sheet'!$F$11)</f>
        <v/>
      </c>
      <c r="L850" t="str">
        <f t="shared" si="95"/>
        <v/>
      </c>
      <c r="M850" t="str">
        <f>IF(P850="","",'SEB Sheet'!$F$10)</f>
        <v/>
      </c>
      <c r="N850" t="str">
        <f t="shared" si="96"/>
        <v/>
      </c>
      <c r="P850" t="str">
        <f>'PSS Sheet'!AL854</f>
        <v/>
      </c>
      <c r="Q850" t="str">
        <f>IF(P850="","",(VLOOKUP(P850,NSX!$B$4:$E$63,2,FALSE)))</f>
        <v/>
      </c>
      <c r="R850" t="str">
        <f>IF(P850="","",(VLOOKUP(P850,NSX!$B$4:$E$63,3,FALSE)))</f>
        <v/>
      </c>
      <c r="S850" t="str">
        <f>IF(P850="","",(VLOOKUP(P850,NSX!$B$4:$E$63,4,FALSE)))</f>
        <v/>
      </c>
      <c r="T850" t="str">
        <f t="shared" si="97"/>
        <v/>
      </c>
    </row>
    <row r="851" spans="1:20" x14ac:dyDescent="0.25">
      <c r="A851" t="str">
        <f t="shared" si="91"/>
        <v/>
      </c>
      <c r="B851" t="str">
        <f t="shared" si="92"/>
        <v/>
      </c>
      <c r="C851" t="str">
        <f>IF(P851="","",'PSS Sheet'!AK855)</f>
        <v/>
      </c>
      <c r="D851" t="str">
        <f>IF(P851="","",'PSS Sheet'!AI855)</f>
        <v/>
      </c>
      <c r="E851" t="str">
        <f>IF(P851="","",'PSS Sheet'!AJ855)</f>
        <v/>
      </c>
      <c r="H851" t="str">
        <f t="shared" si="93"/>
        <v/>
      </c>
      <c r="I851" t="str">
        <f>IF(P851="","",'SEB Sheet'!F$12)</f>
        <v/>
      </c>
      <c r="J851" t="str">
        <f t="shared" si="94"/>
        <v/>
      </c>
      <c r="K851" s="87" t="str">
        <f>IF(P851="","",'SEB Sheet'!$F$11)</f>
        <v/>
      </c>
      <c r="L851" t="str">
        <f t="shared" si="95"/>
        <v/>
      </c>
      <c r="M851" t="str">
        <f>IF(P851="","",'SEB Sheet'!$F$10)</f>
        <v/>
      </c>
      <c r="N851" t="str">
        <f t="shared" si="96"/>
        <v/>
      </c>
      <c r="P851" t="str">
        <f>'PSS Sheet'!AL855</f>
        <v/>
      </c>
      <c r="Q851" t="str">
        <f>IF(P851="","",(VLOOKUP(P851,NSX!$B$4:$E$63,2,FALSE)))</f>
        <v/>
      </c>
      <c r="R851" t="str">
        <f>IF(P851="","",(VLOOKUP(P851,NSX!$B$4:$E$63,3,FALSE)))</f>
        <v/>
      </c>
      <c r="S851" t="str">
        <f>IF(P851="","",(VLOOKUP(P851,NSX!$B$4:$E$63,4,FALSE)))</f>
        <v/>
      </c>
      <c r="T851" t="str">
        <f t="shared" si="97"/>
        <v/>
      </c>
    </row>
    <row r="852" spans="1:20" x14ac:dyDescent="0.25">
      <c r="A852" t="str">
        <f t="shared" si="91"/>
        <v/>
      </c>
      <c r="B852" t="str">
        <f t="shared" si="92"/>
        <v/>
      </c>
      <c r="C852" t="str">
        <f>IF(P852="","",'PSS Sheet'!AK856)</f>
        <v/>
      </c>
      <c r="D852" t="str">
        <f>IF(P852="","",'PSS Sheet'!AI856)</f>
        <v/>
      </c>
      <c r="E852" t="str">
        <f>IF(P852="","",'PSS Sheet'!AJ856)</f>
        <v/>
      </c>
      <c r="H852" t="str">
        <f t="shared" si="93"/>
        <v/>
      </c>
      <c r="I852" t="str">
        <f>IF(P852="","",'SEB Sheet'!F$12)</f>
        <v/>
      </c>
      <c r="J852" t="str">
        <f t="shared" si="94"/>
        <v/>
      </c>
      <c r="K852" s="87" t="str">
        <f>IF(P852="","",'SEB Sheet'!$F$11)</f>
        <v/>
      </c>
      <c r="L852" t="str">
        <f t="shared" si="95"/>
        <v/>
      </c>
      <c r="M852" t="str">
        <f>IF(P852="","",'SEB Sheet'!$F$10)</f>
        <v/>
      </c>
      <c r="N852" t="str">
        <f t="shared" si="96"/>
        <v/>
      </c>
      <c r="P852" t="str">
        <f>'PSS Sheet'!AL856</f>
        <v/>
      </c>
      <c r="Q852" t="str">
        <f>IF(P852="","",(VLOOKUP(P852,NSX!$B$4:$E$63,2,FALSE)))</f>
        <v/>
      </c>
      <c r="R852" t="str">
        <f>IF(P852="","",(VLOOKUP(P852,NSX!$B$4:$E$63,3,FALSE)))</f>
        <v/>
      </c>
      <c r="S852" t="str">
        <f>IF(P852="","",(VLOOKUP(P852,NSX!$B$4:$E$63,4,FALSE)))</f>
        <v/>
      </c>
      <c r="T852" t="str">
        <f t="shared" si="97"/>
        <v/>
      </c>
    </row>
    <row r="853" spans="1:20" x14ac:dyDescent="0.25">
      <c r="A853" t="str">
        <f t="shared" si="91"/>
        <v/>
      </c>
      <c r="B853" t="str">
        <f t="shared" si="92"/>
        <v/>
      </c>
      <c r="C853" t="str">
        <f>IF(P853="","",'PSS Sheet'!AK857)</f>
        <v/>
      </c>
      <c r="D853" t="str">
        <f>IF(P853="","",'PSS Sheet'!AI857)</f>
        <v/>
      </c>
      <c r="E853" t="str">
        <f>IF(P853="","",'PSS Sheet'!AJ857)</f>
        <v/>
      </c>
      <c r="H853" t="str">
        <f t="shared" si="93"/>
        <v/>
      </c>
      <c r="I853" t="str">
        <f>IF(P853="","",'SEB Sheet'!F$12)</f>
        <v/>
      </c>
      <c r="J853" t="str">
        <f t="shared" si="94"/>
        <v/>
      </c>
      <c r="K853" s="87" t="str">
        <f>IF(P853="","",'SEB Sheet'!$F$11)</f>
        <v/>
      </c>
      <c r="L853" t="str">
        <f t="shared" si="95"/>
        <v/>
      </c>
      <c r="M853" t="str">
        <f>IF(P853="","",'SEB Sheet'!$F$10)</f>
        <v/>
      </c>
      <c r="N853" t="str">
        <f t="shared" si="96"/>
        <v/>
      </c>
      <c r="P853" t="str">
        <f>'PSS Sheet'!AL857</f>
        <v/>
      </c>
      <c r="Q853" t="str">
        <f>IF(P853="","",(VLOOKUP(P853,NSX!$B$4:$E$63,2,FALSE)))</f>
        <v/>
      </c>
      <c r="R853" t="str">
        <f>IF(P853="","",(VLOOKUP(P853,NSX!$B$4:$E$63,3,FALSE)))</f>
        <v/>
      </c>
      <c r="S853" t="str">
        <f>IF(P853="","",(VLOOKUP(P853,NSX!$B$4:$E$63,4,FALSE)))</f>
        <v/>
      </c>
      <c r="T853" t="str">
        <f t="shared" si="97"/>
        <v/>
      </c>
    </row>
    <row r="854" spans="1:20" x14ac:dyDescent="0.25">
      <c r="A854" t="str">
        <f t="shared" si="91"/>
        <v/>
      </c>
      <c r="B854" t="str">
        <f t="shared" si="92"/>
        <v/>
      </c>
      <c r="C854" t="str">
        <f>IF(P854="","",'PSS Sheet'!AK858)</f>
        <v/>
      </c>
      <c r="D854" t="str">
        <f>IF(P854="","",'PSS Sheet'!AI858)</f>
        <v/>
      </c>
      <c r="E854" t="str">
        <f>IF(P854="","",'PSS Sheet'!AJ858)</f>
        <v/>
      </c>
      <c r="H854" t="str">
        <f t="shared" si="93"/>
        <v/>
      </c>
      <c r="I854" t="str">
        <f>IF(P854="","",'SEB Sheet'!F$12)</f>
        <v/>
      </c>
      <c r="J854" t="str">
        <f t="shared" si="94"/>
        <v/>
      </c>
      <c r="K854" s="87" t="str">
        <f>IF(P854="","",'SEB Sheet'!$F$11)</f>
        <v/>
      </c>
      <c r="L854" t="str">
        <f t="shared" si="95"/>
        <v/>
      </c>
      <c r="M854" t="str">
        <f>IF(P854="","",'SEB Sheet'!$F$10)</f>
        <v/>
      </c>
      <c r="N854" t="str">
        <f t="shared" si="96"/>
        <v/>
      </c>
      <c r="P854" t="str">
        <f>'PSS Sheet'!AL858</f>
        <v/>
      </c>
      <c r="Q854" t="str">
        <f>IF(P854="","",(VLOOKUP(P854,NSX!$B$4:$E$63,2,FALSE)))</f>
        <v/>
      </c>
      <c r="R854" t="str">
        <f>IF(P854="","",(VLOOKUP(P854,NSX!$B$4:$E$63,3,FALSE)))</f>
        <v/>
      </c>
      <c r="S854" t="str">
        <f>IF(P854="","",(VLOOKUP(P854,NSX!$B$4:$E$63,4,FALSE)))</f>
        <v/>
      </c>
      <c r="T854" t="str">
        <f t="shared" si="97"/>
        <v/>
      </c>
    </row>
    <row r="855" spans="1:20" x14ac:dyDescent="0.25">
      <c r="A855" t="str">
        <f t="shared" si="91"/>
        <v/>
      </c>
      <c r="B855" t="str">
        <f t="shared" si="92"/>
        <v/>
      </c>
      <c r="C855" t="str">
        <f>IF(P855="","",'PSS Sheet'!AK859)</f>
        <v/>
      </c>
      <c r="D855" t="str">
        <f>IF(P855="","",'PSS Sheet'!AI859)</f>
        <v/>
      </c>
      <c r="E855" t="str">
        <f>IF(P855="","",'PSS Sheet'!AJ859)</f>
        <v/>
      </c>
      <c r="H855" t="str">
        <f t="shared" si="93"/>
        <v/>
      </c>
      <c r="I855" t="str">
        <f>IF(P855="","",'SEB Sheet'!F$12)</f>
        <v/>
      </c>
      <c r="J855" t="str">
        <f t="shared" si="94"/>
        <v/>
      </c>
      <c r="K855" s="87" t="str">
        <f>IF(P855="","",'SEB Sheet'!$F$11)</f>
        <v/>
      </c>
      <c r="L855" t="str">
        <f t="shared" si="95"/>
        <v/>
      </c>
      <c r="M855" t="str">
        <f>IF(P855="","",'SEB Sheet'!$F$10)</f>
        <v/>
      </c>
      <c r="N855" t="str">
        <f t="shared" si="96"/>
        <v/>
      </c>
      <c r="P855" t="str">
        <f>'PSS Sheet'!AL859</f>
        <v/>
      </c>
      <c r="Q855" t="str">
        <f>IF(P855="","",(VLOOKUP(P855,NSX!$B$4:$E$63,2,FALSE)))</f>
        <v/>
      </c>
      <c r="R855" t="str">
        <f>IF(P855="","",(VLOOKUP(P855,NSX!$B$4:$E$63,3,FALSE)))</f>
        <v/>
      </c>
      <c r="S855" t="str">
        <f>IF(P855="","",(VLOOKUP(P855,NSX!$B$4:$E$63,4,FALSE)))</f>
        <v/>
      </c>
      <c r="T855" t="str">
        <f t="shared" si="97"/>
        <v/>
      </c>
    </row>
    <row r="856" spans="1:20" x14ac:dyDescent="0.25">
      <c r="A856" t="str">
        <f t="shared" si="91"/>
        <v/>
      </c>
      <c r="B856" t="str">
        <f t="shared" si="92"/>
        <v/>
      </c>
      <c r="C856" t="str">
        <f>IF(P856="","",'PSS Sheet'!AK860)</f>
        <v/>
      </c>
      <c r="D856" t="str">
        <f>IF(P856="","",'PSS Sheet'!AI860)</f>
        <v/>
      </c>
      <c r="E856" t="str">
        <f>IF(P856="","",'PSS Sheet'!AJ860)</f>
        <v/>
      </c>
      <c r="H856" t="str">
        <f t="shared" si="93"/>
        <v/>
      </c>
      <c r="I856" t="str">
        <f>IF(P856="","",'SEB Sheet'!F$12)</f>
        <v/>
      </c>
      <c r="J856" t="str">
        <f t="shared" si="94"/>
        <v/>
      </c>
      <c r="K856" s="87" t="str">
        <f>IF(P856="","",'SEB Sheet'!$F$11)</f>
        <v/>
      </c>
      <c r="L856" t="str">
        <f t="shared" si="95"/>
        <v/>
      </c>
      <c r="M856" t="str">
        <f>IF(P856="","",'SEB Sheet'!$F$10)</f>
        <v/>
      </c>
      <c r="N856" t="str">
        <f t="shared" si="96"/>
        <v/>
      </c>
      <c r="P856" t="str">
        <f>'PSS Sheet'!AL860</f>
        <v/>
      </c>
      <c r="Q856" t="str">
        <f>IF(P856="","",(VLOOKUP(P856,NSX!$B$4:$E$63,2,FALSE)))</f>
        <v/>
      </c>
      <c r="R856" t="str">
        <f>IF(P856="","",(VLOOKUP(P856,NSX!$B$4:$E$63,3,FALSE)))</f>
        <v/>
      </c>
      <c r="S856" t="str">
        <f>IF(P856="","",(VLOOKUP(P856,NSX!$B$4:$E$63,4,FALSE)))</f>
        <v/>
      </c>
      <c r="T856" t="str">
        <f t="shared" si="97"/>
        <v/>
      </c>
    </row>
    <row r="857" spans="1:20" x14ac:dyDescent="0.25">
      <c r="A857" t="str">
        <f t="shared" si="91"/>
        <v/>
      </c>
      <c r="B857" t="str">
        <f t="shared" si="92"/>
        <v/>
      </c>
      <c r="C857" t="str">
        <f>IF(P857="","",'PSS Sheet'!AK861)</f>
        <v/>
      </c>
      <c r="D857" t="str">
        <f>IF(P857="","",'PSS Sheet'!AI861)</f>
        <v/>
      </c>
      <c r="E857" t="str">
        <f>IF(P857="","",'PSS Sheet'!AJ861)</f>
        <v/>
      </c>
      <c r="H857" t="str">
        <f t="shared" si="93"/>
        <v/>
      </c>
      <c r="I857" t="str">
        <f>IF(P857="","",'SEB Sheet'!F$12)</f>
        <v/>
      </c>
      <c r="J857" t="str">
        <f t="shared" si="94"/>
        <v/>
      </c>
      <c r="K857" s="87" t="str">
        <f>IF(P857="","",'SEB Sheet'!$F$11)</f>
        <v/>
      </c>
      <c r="L857" t="str">
        <f t="shared" si="95"/>
        <v/>
      </c>
      <c r="M857" t="str">
        <f>IF(P857="","",'SEB Sheet'!$F$10)</f>
        <v/>
      </c>
      <c r="N857" t="str">
        <f t="shared" si="96"/>
        <v/>
      </c>
      <c r="P857" t="str">
        <f>'PSS Sheet'!AL861</f>
        <v/>
      </c>
      <c r="Q857" t="str">
        <f>IF(P857="","",(VLOOKUP(P857,NSX!$B$4:$E$63,2,FALSE)))</f>
        <v/>
      </c>
      <c r="R857" t="str">
        <f>IF(P857="","",(VLOOKUP(P857,NSX!$B$4:$E$63,3,FALSE)))</f>
        <v/>
      </c>
      <c r="S857" t="str">
        <f>IF(P857="","",(VLOOKUP(P857,NSX!$B$4:$E$63,4,FALSE)))</f>
        <v/>
      </c>
      <c r="T857" t="str">
        <f t="shared" si="97"/>
        <v/>
      </c>
    </row>
    <row r="858" spans="1:20" x14ac:dyDescent="0.25">
      <c r="A858" t="str">
        <f t="shared" si="91"/>
        <v/>
      </c>
      <c r="B858" t="str">
        <f t="shared" si="92"/>
        <v/>
      </c>
      <c r="C858" t="str">
        <f>IF(P858="","",'PSS Sheet'!AK862)</f>
        <v/>
      </c>
      <c r="D858" t="str">
        <f>IF(P858="","",'PSS Sheet'!AI862)</f>
        <v/>
      </c>
      <c r="E858" t="str">
        <f>IF(P858="","",'PSS Sheet'!AJ862)</f>
        <v/>
      </c>
      <c r="H858" t="str">
        <f t="shared" si="93"/>
        <v/>
      </c>
      <c r="I858" t="str">
        <f>IF(P858="","",'SEB Sheet'!F$12)</f>
        <v/>
      </c>
      <c r="J858" t="str">
        <f t="shared" si="94"/>
        <v/>
      </c>
      <c r="K858" s="87" t="str">
        <f>IF(P858="","",'SEB Sheet'!$F$11)</f>
        <v/>
      </c>
      <c r="L858" t="str">
        <f t="shared" si="95"/>
        <v/>
      </c>
      <c r="M858" t="str">
        <f>IF(P858="","",'SEB Sheet'!$F$10)</f>
        <v/>
      </c>
      <c r="N858" t="str">
        <f t="shared" si="96"/>
        <v/>
      </c>
      <c r="P858" t="str">
        <f>'PSS Sheet'!AL862</f>
        <v/>
      </c>
      <c r="Q858" t="str">
        <f>IF(P858="","",(VLOOKUP(P858,NSX!$B$4:$E$63,2,FALSE)))</f>
        <v/>
      </c>
      <c r="R858" t="str">
        <f>IF(P858="","",(VLOOKUP(P858,NSX!$B$4:$E$63,3,FALSE)))</f>
        <v/>
      </c>
      <c r="S858" t="str">
        <f>IF(P858="","",(VLOOKUP(P858,NSX!$B$4:$E$63,4,FALSE)))</f>
        <v/>
      </c>
      <c r="T858" t="str">
        <f t="shared" si="97"/>
        <v/>
      </c>
    </row>
    <row r="859" spans="1:20" x14ac:dyDescent="0.25">
      <c r="A859" t="str">
        <f t="shared" si="91"/>
        <v/>
      </c>
      <c r="B859" t="str">
        <f t="shared" si="92"/>
        <v/>
      </c>
      <c r="C859" t="str">
        <f>IF(P859="","",'PSS Sheet'!AK863)</f>
        <v/>
      </c>
      <c r="D859" t="str">
        <f>IF(P859="","",'PSS Sheet'!AI863)</f>
        <v/>
      </c>
      <c r="E859" t="str">
        <f>IF(P859="","",'PSS Sheet'!AJ863)</f>
        <v/>
      </c>
      <c r="H859" t="str">
        <f t="shared" si="93"/>
        <v/>
      </c>
      <c r="I859" t="str">
        <f>IF(P859="","",'SEB Sheet'!F$12)</f>
        <v/>
      </c>
      <c r="J859" t="str">
        <f t="shared" si="94"/>
        <v/>
      </c>
      <c r="K859" s="87" t="str">
        <f>IF(P859="","",'SEB Sheet'!$F$11)</f>
        <v/>
      </c>
      <c r="L859" t="str">
        <f t="shared" si="95"/>
        <v/>
      </c>
      <c r="M859" t="str">
        <f>IF(P859="","",'SEB Sheet'!$F$10)</f>
        <v/>
      </c>
      <c r="N859" t="str">
        <f t="shared" si="96"/>
        <v/>
      </c>
      <c r="P859" t="str">
        <f>'PSS Sheet'!AL863</f>
        <v/>
      </c>
      <c r="Q859" t="str">
        <f>IF(P859="","",(VLOOKUP(P859,NSX!$B$4:$E$63,2,FALSE)))</f>
        <v/>
      </c>
      <c r="R859" t="str">
        <f>IF(P859="","",(VLOOKUP(P859,NSX!$B$4:$E$63,3,FALSE)))</f>
        <v/>
      </c>
      <c r="S859" t="str">
        <f>IF(P859="","",(VLOOKUP(P859,NSX!$B$4:$E$63,4,FALSE)))</f>
        <v/>
      </c>
      <c r="T859" t="str">
        <f t="shared" si="97"/>
        <v/>
      </c>
    </row>
    <row r="860" spans="1:20" x14ac:dyDescent="0.25">
      <c r="A860" t="str">
        <f t="shared" si="91"/>
        <v/>
      </c>
      <c r="B860" t="str">
        <f t="shared" si="92"/>
        <v/>
      </c>
      <c r="C860" t="str">
        <f>IF(P860="","",'PSS Sheet'!AK864)</f>
        <v/>
      </c>
      <c r="D860" t="str">
        <f>IF(P860="","",'PSS Sheet'!AI864)</f>
        <v/>
      </c>
      <c r="E860" t="str">
        <f>IF(P860="","",'PSS Sheet'!AJ864)</f>
        <v/>
      </c>
      <c r="H860" t="str">
        <f t="shared" si="93"/>
        <v/>
      </c>
      <c r="I860" t="str">
        <f>IF(P860="","",'SEB Sheet'!F$12)</f>
        <v/>
      </c>
      <c r="J860" t="str">
        <f t="shared" si="94"/>
        <v/>
      </c>
      <c r="K860" s="87" t="str">
        <f>IF(P860="","",'SEB Sheet'!$F$11)</f>
        <v/>
      </c>
      <c r="L860" t="str">
        <f t="shared" si="95"/>
        <v/>
      </c>
      <c r="M860" t="str">
        <f>IF(P860="","",'SEB Sheet'!$F$10)</f>
        <v/>
      </c>
      <c r="N860" t="str">
        <f t="shared" si="96"/>
        <v/>
      </c>
      <c r="P860" t="str">
        <f>'PSS Sheet'!AL864</f>
        <v/>
      </c>
      <c r="Q860" t="str">
        <f>IF(P860="","",(VLOOKUP(P860,NSX!$B$4:$E$63,2,FALSE)))</f>
        <v/>
      </c>
      <c r="R860" t="str">
        <f>IF(P860="","",(VLOOKUP(P860,NSX!$B$4:$E$63,3,FALSE)))</f>
        <v/>
      </c>
      <c r="S860" t="str">
        <f>IF(P860="","",(VLOOKUP(P860,NSX!$B$4:$E$63,4,FALSE)))</f>
        <v/>
      </c>
      <c r="T860" t="str">
        <f t="shared" si="97"/>
        <v/>
      </c>
    </row>
    <row r="861" spans="1:20" x14ac:dyDescent="0.25">
      <c r="A861" t="str">
        <f t="shared" si="91"/>
        <v/>
      </c>
      <c r="B861" t="str">
        <f t="shared" si="92"/>
        <v/>
      </c>
      <c r="C861" t="str">
        <f>IF(P861="","",'PSS Sheet'!AK865)</f>
        <v/>
      </c>
      <c r="D861" t="str">
        <f>IF(P861="","",'PSS Sheet'!AI865)</f>
        <v/>
      </c>
      <c r="E861" t="str">
        <f>IF(P861="","",'PSS Sheet'!AJ865)</f>
        <v/>
      </c>
      <c r="H861" t="str">
        <f t="shared" si="93"/>
        <v/>
      </c>
      <c r="I861" t="str">
        <f>IF(P861="","",'SEB Sheet'!F$12)</f>
        <v/>
      </c>
      <c r="J861" t="str">
        <f t="shared" si="94"/>
        <v/>
      </c>
      <c r="K861" s="87" t="str">
        <f>IF(P861="","",'SEB Sheet'!$F$11)</f>
        <v/>
      </c>
      <c r="L861" t="str">
        <f t="shared" si="95"/>
        <v/>
      </c>
      <c r="M861" t="str">
        <f>IF(P861="","",'SEB Sheet'!$F$10)</f>
        <v/>
      </c>
      <c r="N861" t="str">
        <f t="shared" si="96"/>
        <v/>
      </c>
      <c r="P861" t="str">
        <f>'PSS Sheet'!AL865</f>
        <v/>
      </c>
      <c r="Q861" t="str">
        <f>IF(P861="","",(VLOOKUP(P861,NSX!$B$4:$E$63,2,FALSE)))</f>
        <v/>
      </c>
      <c r="R861" t="str">
        <f>IF(P861="","",(VLOOKUP(P861,NSX!$B$4:$E$63,3,FALSE)))</f>
        <v/>
      </c>
      <c r="S861" t="str">
        <f>IF(P861="","",(VLOOKUP(P861,NSX!$B$4:$E$63,4,FALSE)))</f>
        <v/>
      </c>
      <c r="T861" t="str">
        <f t="shared" si="97"/>
        <v/>
      </c>
    </row>
    <row r="862" spans="1:20" x14ac:dyDescent="0.25">
      <c r="A862" t="str">
        <f t="shared" si="91"/>
        <v/>
      </c>
      <c r="B862" t="str">
        <f t="shared" si="92"/>
        <v/>
      </c>
      <c r="C862" t="str">
        <f>IF(P862="","",'PSS Sheet'!AK866)</f>
        <v/>
      </c>
      <c r="D862" t="str">
        <f>IF(P862="","",'PSS Sheet'!AI866)</f>
        <v/>
      </c>
      <c r="E862" t="str">
        <f>IF(P862="","",'PSS Sheet'!AJ866)</f>
        <v/>
      </c>
      <c r="H862" t="str">
        <f t="shared" si="93"/>
        <v/>
      </c>
      <c r="I862" t="str">
        <f>IF(P862="","",'SEB Sheet'!F$12)</f>
        <v/>
      </c>
      <c r="J862" t="str">
        <f t="shared" si="94"/>
        <v/>
      </c>
      <c r="K862" s="87" t="str">
        <f>IF(P862="","",'SEB Sheet'!$F$11)</f>
        <v/>
      </c>
      <c r="L862" t="str">
        <f t="shared" si="95"/>
        <v/>
      </c>
      <c r="M862" t="str">
        <f>IF(P862="","",'SEB Sheet'!$F$10)</f>
        <v/>
      </c>
      <c r="N862" t="str">
        <f t="shared" si="96"/>
        <v/>
      </c>
      <c r="P862" t="str">
        <f>'PSS Sheet'!AL866</f>
        <v/>
      </c>
      <c r="Q862" t="str">
        <f>IF(P862="","",(VLOOKUP(P862,NSX!$B$4:$E$63,2,FALSE)))</f>
        <v/>
      </c>
      <c r="R862" t="str">
        <f>IF(P862="","",(VLOOKUP(P862,NSX!$B$4:$E$63,3,FALSE)))</f>
        <v/>
      </c>
      <c r="S862" t="str">
        <f>IF(P862="","",(VLOOKUP(P862,NSX!$B$4:$E$63,4,FALSE)))</f>
        <v/>
      </c>
      <c r="T862" t="str">
        <f t="shared" si="97"/>
        <v/>
      </c>
    </row>
    <row r="863" spans="1:20" x14ac:dyDescent="0.25">
      <c r="A863" t="str">
        <f t="shared" si="91"/>
        <v/>
      </c>
      <c r="B863" t="str">
        <f t="shared" si="92"/>
        <v/>
      </c>
      <c r="C863" t="str">
        <f>IF(P863="","",'PSS Sheet'!AK867)</f>
        <v/>
      </c>
      <c r="D863" t="str">
        <f>IF(P863="","",'PSS Sheet'!AI867)</f>
        <v/>
      </c>
      <c r="E863" t="str">
        <f>IF(P863="","",'PSS Sheet'!AJ867)</f>
        <v/>
      </c>
      <c r="H863" t="str">
        <f t="shared" si="93"/>
        <v/>
      </c>
      <c r="I863" t="str">
        <f>IF(P863="","",'SEB Sheet'!F$12)</f>
        <v/>
      </c>
      <c r="J863" t="str">
        <f t="shared" si="94"/>
        <v/>
      </c>
      <c r="K863" s="87" t="str">
        <f>IF(P863="","",'SEB Sheet'!$F$11)</f>
        <v/>
      </c>
      <c r="L863" t="str">
        <f t="shared" si="95"/>
        <v/>
      </c>
      <c r="M863" t="str">
        <f>IF(P863="","",'SEB Sheet'!$F$10)</f>
        <v/>
      </c>
      <c r="N863" t="str">
        <f t="shared" si="96"/>
        <v/>
      </c>
      <c r="P863" t="str">
        <f>'PSS Sheet'!AL867</f>
        <v/>
      </c>
      <c r="Q863" t="str">
        <f>IF(P863="","",(VLOOKUP(P863,NSX!$B$4:$E$63,2,FALSE)))</f>
        <v/>
      </c>
      <c r="R863" t="str">
        <f>IF(P863="","",(VLOOKUP(P863,NSX!$B$4:$E$63,3,FALSE)))</f>
        <v/>
      </c>
      <c r="S863" t="str">
        <f>IF(P863="","",(VLOOKUP(P863,NSX!$B$4:$E$63,4,FALSE)))</f>
        <v/>
      </c>
      <c r="T863" t="str">
        <f t="shared" si="97"/>
        <v/>
      </c>
    </row>
    <row r="864" spans="1:20" x14ac:dyDescent="0.25">
      <c r="A864" t="str">
        <f t="shared" si="91"/>
        <v/>
      </c>
      <c r="B864" t="str">
        <f t="shared" si="92"/>
        <v/>
      </c>
      <c r="C864" t="str">
        <f>IF(P864="","",'PSS Sheet'!AK868)</f>
        <v/>
      </c>
      <c r="D864" t="str">
        <f>IF(P864="","",'PSS Sheet'!AI868)</f>
        <v/>
      </c>
      <c r="E864" t="str">
        <f>IF(P864="","",'PSS Sheet'!AJ868)</f>
        <v/>
      </c>
      <c r="H864" t="str">
        <f t="shared" si="93"/>
        <v/>
      </c>
      <c r="I864" t="str">
        <f>IF(P864="","",'SEB Sheet'!F$12)</f>
        <v/>
      </c>
      <c r="J864" t="str">
        <f t="shared" si="94"/>
        <v/>
      </c>
      <c r="K864" s="87" t="str">
        <f>IF(P864="","",'SEB Sheet'!$F$11)</f>
        <v/>
      </c>
      <c r="L864" t="str">
        <f t="shared" si="95"/>
        <v/>
      </c>
      <c r="M864" t="str">
        <f>IF(P864="","",'SEB Sheet'!$F$10)</f>
        <v/>
      </c>
      <c r="N864" t="str">
        <f t="shared" si="96"/>
        <v/>
      </c>
      <c r="P864" t="str">
        <f>'PSS Sheet'!AL868</f>
        <v/>
      </c>
      <c r="Q864" t="str">
        <f>IF(P864="","",(VLOOKUP(P864,NSX!$B$4:$E$63,2,FALSE)))</f>
        <v/>
      </c>
      <c r="R864" t="str">
        <f>IF(P864="","",(VLOOKUP(P864,NSX!$B$4:$E$63,3,FALSE)))</f>
        <v/>
      </c>
      <c r="S864" t="str">
        <f>IF(P864="","",(VLOOKUP(P864,NSX!$B$4:$E$63,4,FALSE)))</f>
        <v/>
      </c>
      <c r="T864" t="str">
        <f t="shared" si="97"/>
        <v/>
      </c>
    </row>
    <row r="865" spans="1:20" x14ac:dyDescent="0.25">
      <c r="A865" t="str">
        <f t="shared" si="91"/>
        <v/>
      </c>
      <c r="B865" t="str">
        <f t="shared" si="92"/>
        <v/>
      </c>
      <c r="C865" t="str">
        <f>IF(P865="","",'PSS Sheet'!AK869)</f>
        <v/>
      </c>
      <c r="D865" t="str">
        <f>IF(P865="","",'PSS Sheet'!AI869)</f>
        <v/>
      </c>
      <c r="E865" t="str">
        <f>IF(P865="","",'PSS Sheet'!AJ869)</f>
        <v/>
      </c>
      <c r="H865" t="str">
        <f t="shared" si="93"/>
        <v/>
      </c>
      <c r="I865" t="str">
        <f>IF(P865="","",'SEB Sheet'!F$12)</f>
        <v/>
      </c>
      <c r="J865" t="str">
        <f t="shared" si="94"/>
        <v/>
      </c>
      <c r="K865" s="87" t="str">
        <f>IF(P865="","",'SEB Sheet'!$F$11)</f>
        <v/>
      </c>
      <c r="L865" t="str">
        <f t="shared" si="95"/>
        <v/>
      </c>
      <c r="M865" t="str">
        <f>IF(P865="","",'SEB Sheet'!$F$10)</f>
        <v/>
      </c>
      <c r="N865" t="str">
        <f t="shared" si="96"/>
        <v/>
      </c>
      <c r="P865" t="str">
        <f>'PSS Sheet'!AL869</f>
        <v/>
      </c>
      <c r="Q865" t="str">
        <f>IF(P865="","",(VLOOKUP(P865,NSX!$B$4:$E$63,2,FALSE)))</f>
        <v/>
      </c>
      <c r="R865" t="str">
        <f>IF(P865="","",(VLOOKUP(P865,NSX!$B$4:$E$63,3,FALSE)))</f>
        <v/>
      </c>
      <c r="S865" t="str">
        <f>IF(P865="","",(VLOOKUP(P865,NSX!$B$4:$E$63,4,FALSE)))</f>
        <v/>
      </c>
      <c r="T865" t="str">
        <f t="shared" si="97"/>
        <v/>
      </c>
    </row>
    <row r="866" spans="1:20" x14ac:dyDescent="0.25">
      <c r="A866" t="str">
        <f t="shared" si="91"/>
        <v/>
      </c>
      <c r="B866" t="str">
        <f t="shared" si="92"/>
        <v/>
      </c>
      <c r="C866" t="str">
        <f>IF(P866="","",'PSS Sheet'!AK870)</f>
        <v/>
      </c>
      <c r="D866" t="str">
        <f>IF(P866="","",'PSS Sheet'!AI870)</f>
        <v/>
      </c>
      <c r="E866" t="str">
        <f>IF(P866="","",'PSS Sheet'!AJ870)</f>
        <v/>
      </c>
      <c r="H866" t="str">
        <f t="shared" si="93"/>
        <v/>
      </c>
      <c r="I866" t="str">
        <f>IF(P866="","",'SEB Sheet'!F$12)</f>
        <v/>
      </c>
      <c r="J866" t="str">
        <f t="shared" si="94"/>
        <v/>
      </c>
      <c r="K866" s="87" t="str">
        <f>IF(P866="","",'SEB Sheet'!$F$11)</f>
        <v/>
      </c>
      <c r="L866" t="str">
        <f t="shared" si="95"/>
        <v/>
      </c>
      <c r="M866" t="str">
        <f>IF(P866="","",'SEB Sheet'!$F$10)</f>
        <v/>
      </c>
      <c r="N866" t="str">
        <f t="shared" si="96"/>
        <v/>
      </c>
      <c r="P866" t="str">
        <f>'PSS Sheet'!AL870</f>
        <v/>
      </c>
      <c r="Q866" t="str">
        <f>IF(P866="","",(VLOOKUP(P866,NSX!$B$4:$E$63,2,FALSE)))</f>
        <v/>
      </c>
      <c r="R866" t="str">
        <f>IF(P866="","",(VLOOKUP(P866,NSX!$B$4:$E$63,3,FALSE)))</f>
        <v/>
      </c>
      <c r="S866" t="str">
        <f>IF(P866="","",(VLOOKUP(P866,NSX!$B$4:$E$63,4,FALSE)))</f>
        <v/>
      </c>
      <c r="T866" t="str">
        <f t="shared" si="97"/>
        <v/>
      </c>
    </row>
    <row r="867" spans="1:20" x14ac:dyDescent="0.25">
      <c r="A867" t="str">
        <f t="shared" si="91"/>
        <v/>
      </c>
      <c r="B867" t="str">
        <f t="shared" si="92"/>
        <v/>
      </c>
      <c r="C867" t="str">
        <f>IF(P867="","",'PSS Sheet'!AK871)</f>
        <v/>
      </c>
      <c r="D867" t="str">
        <f>IF(P867="","",'PSS Sheet'!AI871)</f>
        <v/>
      </c>
      <c r="E867" t="str">
        <f>IF(P867="","",'PSS Sheet'!AJ871)</f>
        <v/>
      </c>
      <c r="H867" t="str">
        <f t="shared" si="93"/>
        <v/>
      </c>
      <c r="I867" t="str">
        <f>IF(P867="","",'SEB Sheet'!F$12)</f>
        <v/>
      </c>
      <c r="J867" t="str">
        <f t="shared" si="94"/>
        <v/>
      </c>
      <c r="K867" s="87" t="str">
        <f>IF(P867="","",'SEB Sheet'!$F$11)</f>
        <v/>
      </c>
      <c r="L867" t="str">
        <f t="shared" si="95"/>
        <v/>
      </c>
      <c r="M867" t="str">
        <f>IF(P867="","",'SEB Sheet'!$F$10)</f>
        <v/>
      </c>
      <c r="N867" t="str">
        <f t="shared" si="96"/>
        <v/>
      </c>
      <c r="P867" t="str">
        <f>'PSS Sheet'!AL871</f>
        <v/>
      </c>
      <c r="Q867" t="str">
        <f>IF(P867="","",(VLOOKUP(P867,NSX!$B$4:$E$63,2,FALSE)))</f>
        <v/>
      </c>
      <c r="R867" t="str">
        <f>IF(P867="","",(VLOOKUP(P867,NSX!$B$4:$E$63,3,FALSE)))</f>
        <v/>
      </c>
      <c r="S867" t="str">
        <f>IF(P867="","",(VLOOKUP(P867,NSX!$B$4:$E$63,4,FALSE)))</f>
        <v/>
      </c>
      <c r="T867" t="str">
        <f t="shared" si="97"/>
        <v/>
      </c>
    </row>
    <row r="868" spans="1:20" x14ac:dyDescent="0.25">
      <c r="A868" t="str">
        <f t="shared" si="91"/>
        <v/>
      </c>
      <c r="B868" t="str">
        <f t="shared" si="92"/>
        <v/>
      </c>
      <c r="C868" t="str">
        <f>IF(P868="","",'PSS Sheet'!AK872)</f>
        <v/>
      </c>
      <c r="D868" t="str">
        <f>IF(P868="","",'PSS Sheet'!AI872)</f>
        <v/>
      </c>
      <c r="E868" t="str">
        <f>IF(P868="","",'PSS Sheet'!AJ872)</f>
        <v/>
      </c>
      <c r="H868" t="str">
        <f t="shared" si="93"/>
        <v/>
      </c>
      <c r="I868" t="str">
        <f>IF(P868="","",'SEB Sheet'!F$12)</f>
        <v/>
      </c>
      <c r="J868" t="str">
        <f t="shared" si="94"/>
        <v/>
      </c>
      <c r="K868" s="87" t="str">
        <f>IF(P868="","",'SEB Sheet'!$F$11)</f>
        <v/>
      </c>
      <c r="L868" t="str">
        <f t="shared" si="95"/>
        <v/>
      </c>
      <c r="M868" t="str">
        <f>IF(P868="","",'SEB Sheet'!$F$10)</f>
        <v/>
      </c>
      <c r="N868" t="str">
        <f t="shared" si="96"/>
        <v/>
      </c>
      <c r="P868" t="str">
        <f>'PSS Sheet'!AL872</f>
        <v/>
      </c>
      <c r="Q868" t="str">
        <f>IF(P868="","",(VLOOKUP(P868,NSX!$B$4:$E$63,2,FALSE)))</f>
        <v/>
      </c>
      <c r="R868" t="str">
        <f>IF(P868="","",(VLOOKUP(P868,NSX!$B$4:$E$63,3,FALSE)))</f>
        <v/>
      </c>
      <c r="S868" t="str">
        <f>IF(P868="","",(VLOOKUP(P868,NSX!$B$4:$E$63,4,FALSE)))</f>
        <v/>
      </c>
      <c r="T868" t="str">
        <f t="shared" si="97"/>
        <v/>
      </c>
    </row>
    <row r="869" spans="1:20" x14ac:dyDescent="0.25">
      <c r="A869" t="str">
        <f t="shared" si="91"/>
        <v/>
      </c>
      <c r="B869" t="str">
        <f t="shared" si="92"/>
        <v/>
      </c>
      <c r="C869" t="str">
        <f>IF(P869="","",'PSS Sheet'!AK873)</f>
        <v/>
      </c>
      <c r="D869" t="str">
        <f>IF(P869="","",'PSS Sheet'!AI873)</f>
        <v/>
      </c>
      <c r="E869" t="str">
        <f>IF(P869="","",'PSS Sheet'!AJ873)</f>
        <v/>
      </c>
      <c r="H869" t="str">
        <f t="shared" si="93"/>
        <v/>
      </c>
      <c r="I869" t="str">
        <f>IF(P869="","",'SEB Sheet'!F$12)</f>
        <v/>
      </c>
      <c r="J869" t="str">
        <f t="shared" si="94"/>
        <v/>
      </c>
      <c r="K869" s="87" t="str">
        <f>IF(P869="","",'SEB Sheet'!$F$11)</f>
        <v/>
      </c>
      <c r="L869" t="str">
        <f t="shared" si="95"/>
        <v/>
      </c>
      <c r="M869" t="str">
        <f>IF(P869="","",'SEB Sheet'!$F$10)</f>
        <v/>
      </c>
      <c r="N869" t="str">
        <f t="shared" si="96"/>
        <v/>
      </c>
      <c r="P869" t="str">
        <f>'PSS Sheet'!AL873</f>
        <v/>
      </c>
      <c r="Q869" t="str">
        <f>IF(P869="","",(VLOOKUP(P869,NSX!$B$4:$E$63,2,FALSE)))</f>
        <v/>
      </c>
      <c r="R869" t="str">
        <f>IF(P869="","",(VLOOKUP(P869,NSX!$B$4:$E$63,3,FALSE)))</f>
        <v/>
      </c>
      <c r="S869" t="str">
        <f>IF(P869="","",(VLOOKUP(P869,NSX!$B$4:$E$63,4,FALSE)))</f>
        <v/>
      </c>
      <c r="T869" t="str">
        <f t="shared" si="97"/>
        <v/>
      </c>
    </row>
    <row r="870" spans="1:20" x14ac:dyDescent="0.25">
      <c r="A870" t="str">
        <f t="shared" si="91"/>
        <v/>
      </c>
      <c r="B870" t="str">
        <f t="shared" si="92"/>
        <v/>
      </c>
      <c r="C870" t="str">
        <f>IF(P870="","",'PSS Sheet'!AK874)</f>
        <v/>
      </c>
      <c r="D870" t="str">
        <f>IF(P870="","",'PSS Sheet'!AI874)</f>
        <v/>
      </c>
      <c r="E870" t="str">
        <f>IF(P870="","",'PSS Sheet'!AJ874)</f>
        <v/>
      </c>
      <c r="H870" t="str">
        <f t="shared" si="93"/>
        <v/>
      </c>
      <c r="I870" t="str">
        <f>IF(P870="","",'SEB Sheet'!F$12)</f>
        <v/>
      </c>
      <c r="J870" t="str">
        <f t="shared" si="94"/>
        <v/>
      </c>
      <c r="K870" s="87" t="str">
        <f>IF(P870="","",'SEB Sheet'!$F$11)</f>
        <v/>
      </c>
      <c r="L870" t="str">
        <f t="shared" si="95"/>
        <v/>
      </c>
      <c r="M870" t="str">
        <f>IF(P870="","",'SEB Sheet'!$F$10)</f>
        <v/>
      </c>
      <c r="N870" t="str">
        <f t="shared" si="96"/>
        <v/>
      </c>
      <c r="P870" t="str">
        <f>'PSS Sheet'!AL874</f>
        <v/>
      </c>
      <c r="Q870" t="str">
        <f>IF(P870="","",(VLOOKUP(P870,NSX!$B$4:$E$63,2,FALSE)))</f>
        <v/>
      </c>
      <c r="R870" t="str">
        <f>IF(P870="","",(VLOOKUP(P870,NSX!$B$4:$E$63,3,FALSE)))</f>
        <v/>
      </c>
      <c r="S870" t="str">
        <f>IF(P870="","",(VLOOKUP(P870,NSX!$B$4:$E$63,4,FALSE)))</f>
        <v/>
      </c>
      <c r="T870" t="str">
        <f t="shared" si="97"/>
        <v/>
      </c>
    </row>
    <row r="871" spans="1:20" x14ac:dyDescent="0.25">
      <c r="A871" t="str">
        <f t="shared" si="91"/>
        <v/>
      </c>
      <c r="B871" t="str">
        <f t="shared" si="92"/>
        <v/>
      </c>
      <c r="C871" t="str">
        <f>IF(P871="","",'PSS Sheet'!AK875)</f>
        <v/>
      </c>
      <c r="D871" t="str">
        <f>IF(P871="","",'PSS Sheet'!AI875)</f>
        <v/>
      </c>
      <c r="E871" t="str">
        <f>IF(P871="","",'PSS Sheet'!AJ875)</f>
        <v/>
      </c>
      <c r="H871" t="str">
        <f t="shared" si="93"/>
        <v/>
      </c>
      <c r="I871" t="str">
        <f>IF(P871="","",'SEB Sheet'!F$12)</f>
        <v/>
      </c>
      <c r="J871" t="str">
        <f t="shared" si="94"/>
        <v/>
      </c>
      <c r="K871" s="87" t="str">
        <f>IF(P871="","",'SEB Sheet'!$F$11)</f>
        <v/>
      </c>
      <c r="L871" t="str">
        <f t="shared" si="95"/>
        <v/>
      </c>
      <c r="M871" t="str">
        <f>IF(P871="","",'SEB Sheet'!$F$10)</f>
        <v/>
      </c>
      <c r="N871" t="str">
        <f t="shared" si="96"/>
        <v/>
      </c>
      <c r="P871" t="str">
        <f>'PSS Sheet'!AL875</f>
        <v/>
      </c>
      <c r="Q871" t="str">
        <f>IF(P871="","",(VLOOKUP(P871,NSX!$B$4:$E$63,2,FALSE)))</f>
        <v/>
      </c>
      <c r="R871" t="str">
        <f>IF(P871="","",(VLOOKUP(P871,NSX!$B$4:$E$63,3,FALSE)))</f>
        <v/>
      </c>
      <c r="S871" t="str">
        <f>IF(P871="","",(VLOOKUP(P871,NSX!$B$4:$E$63,4,FALSE)))</f>
        <v/>
      </c>
      <c r="T871" t="str">
        <f t="shared" si="97"/>
        <v/>
      </c>
    </row>
    <row r="872" spans="1:20" x14ac:dyDescent="0.25">
      <c r="A872" t="str">
        <f t="shared" si="91"/>
        <v/>
      </c>
      <c r="B872" t="str">
        <f t="shared" si="92"/>
        <v/>
      </c>
      <c r="C872" t="str">
        <f>IF(P872="","",'PSS Sheet'!AK876)</f>
        <v/>
      </c>
      <c r="D872" t="str">
        <f>IF(P872="","",'PSS Sheet'!AI876)</f>
        <v/>
      </c>
      <c r="E872" t="str">
        <f>IF(P872="","",'PSS Sheet'!AJ876)</f>
        <v/>
      </c>
      <c r="H872" t="str">
        <f t="shared" si="93"/>
        <v/>
      </c>
      <c r="I872" t="str">
        <f>IF(P872="","",'SEB Sheet'!F$12)</f>
        <v/>
      </c>
      <c r="J872" t="str">
        <f t="shared" si="94"/>
        <v/>
      </c>
      <c r="K872" s="87" t="str">
        <f>IF(P872="","",'SEB Sheet'!$F$11)</f>
        <v/>
      </c>
      <c r="L872" t="str">
        <f t="shared" si="95"/>
        <v/>
      </c>
      <c r="M872" t="str">
        <f>IF(P872="","",'SEB Sheet'!$F$10)</f>
        <v/>
      </c>
      <c r="N872" t="str">
        <f t="shared" si="96"/>
        <v/>
      </c>
      <c r="P872" t="str">
        <f>'PSS Sheet'!AL876</f>
        <v/>
      </c>
      <c r="Q872" t="str">
        <f>IF(P872="","",(VLOOKUP(P872,NSX!$B$4:$E$63,2,FALSE)))</f>
        <v/>
      </c>
      <c r="R872" t="str">
        <f>IF(P872="","",(VLOOKUP(P872,NSX!$B$4:$E$63,3,FALSE)))</f>
        <v/>
      </c>
      <c r="S872" t="str">
        <f>IF(P872="","",(VLOOKUP(P872,NSX!$B$4:$E$63,4,FALSE)))</f>
        <v/>
      </c>
      <c r="T872" t="str">
        <f t="shared" si="97"/>
        <v/>
      </c>
    </row>
    <row r="873" spans="1:20" x14ac:dyDescent="0.25">
      <c r="A873" t="str">
        <f t="shared" si="91"/>
        <v/>
      </c>
      <c r="B873" t="str">
        <f t="shared" si="92"/>
        <v/>
      </c>
      <c r="C873" t="str">
        <f>IF(P873="","",'PSS Sheet'!AK877)</f>
        <v/>
      </c>
      <c r="D873" t="str">
        <f>IF(P873="","",'PSS Sheet'!AI877)</f>
        <v/>
      </c>
      <c r="E873" t="str">
        <f>IF(P873="","",'PSS Sheet'!AJ877)</f>
        <v/>
      </c>
      <c r="H873" t="str">
        <f t="shared" si="93"/>
        <v/>
      </c>
      <c r="I873" t="str">
        <f>IF(P873="","",'SEB Sheet'!F$12)</f>
        <v/>
      </c>
      <c r="J873" t="str">
        <f t="shared" si="94"/>
        <v/>
      </c>
      <c r="K873" s="87" t="str">
        <f>IF(P873="","",'SEB Sheet'!$F$11)</f>
        <v/>
      </c>
      <c r="L873" t="str">
        <f t="shared" si="95"/>
        <v/>
      </c>
      <c r="M873" t="str">
        <f>IF(P873="","",'SEB Sheet'!$F$10)</f>
        <v/>
      </c>
      <c r="N873" t="str">
        <f t="shared" si="96"/>
        <v/>
      </c>
      <c r="P873" t="str">
        <f>'PSS Sheet'!AL877</f>
        <v/>
      </c>
      <c r="Q873" t="str">
        <f>IF(P873="","",(VLOOKUP(P873,NSX!$B$4:$E$63,2,FALSE)))</f>
        <v/>
      </c>
      <c r="R873" t="str">
        <f>IF(P873="","",(VLOOKUP(P873,NSX!$B$4:$E$63,3,FALSE)))</f>
        <v/>
      </c>
      <c r="S873" t="str">
        <f>IF(P873="","",(VLOOKUP(P873,NSX!$B$4:$E$63,4,FALSE)))</f>
        <v/>
      </c>
      <c r="T873" t="str">
        <f t="shared" si="97"/>
        <v/>
      </c>
    </row>
    <row r="874" spans="1:20" x14ac:dyDescent="0.25">
      <c r="A874" t="str">
        <f t="shared" si="91"/>
        <v/>
      </c>
      <c r="B874" t="str">
        <f t="shared" si="92"/>
        <v/>
      </c>
      <c r="C874" t="str">
        <f>IF(P874="","",'PSS Sheet'!AK878)</f>
        <v/>
      </c>
      <c r="D874" t="str">
        <f>IF(P874="","",'PSS Sheet'!AI878)</f>
        <v/>
      </c>
      <c r="E874" t="str">
        <f>IF(P874="","",'PSS Sheet'!AJ878)</f>
        <v/>
      </c>
      <c r="H874" t="str">
        <f t="shared" si="93"/>
        <v/>
      </c>
      <c r="I874" t="str">
        <f>IF(P874="","",'SEB Sheet'!F$12)</f>
        <v/>
      </c>
      <c r="J874" t="str">
        <f t="shared" si="94"/>
        <v/>
      </c>
      <c r="K874" s="87" t="str">
        <f>IF(P874="","",'SEB Sheet'!$F$11)</f>
        <v/>
      </c>
      <c r="L874" t="str">
        <f t="shared" si="95"/>
        <v/>
      </c>
      <c r="M874" t="str">
        <f>IF(P874="","",'SEB Sheet'!$F$10)</f>
        <v/>
      </c>
      <c r="N874" t="str">
        <f t="shared" si="96"/>
        <v/>
      </c>
      <c r="P874" t="str">
        <f>'PSS Sheet'!AL878</f>
        <v/>
      </c>
      <c r="Q874" t="str">
        <f>IF(P874="","",(VLOOKUP(P874,NSX!$B$4:$E$63,2,FALSE)))</f>
        <v/>
      </c>
      <c r="R874" t="str">
        <f>IF(P874="","",(VLOOKUP(P874,NSX!$B$4:$E$63,3,FALSE)))</f>
        <v/>
      </c>
      <c r="S874" t="str">
        <f>IF(P874="","",(VLOOKUP(P874,NSX!$B$4:$E$63,4,FALSE)))</f>
        <v/>
      </c>
      <c r="T874" t="str">
        <f t="shared" si="97"/>
        <v/>
      </c>
    </row>
    <row r="875" spans="1:20" x14ac:dyDescent="0.25">
      <c r="A875" t="str">
        <f t="shared" si="91"/>
        <v/>
      </c>
      <c r="B875" t="str">
        <f t="shared" si="92"/>
        <v/>
      </c>
      <c r="C875" t="str">
        <f>IF(P875="","",'PSS Sheet'!AK879)</f>
        <v/>
      </c>
      <c r="D875" t="str">
        <f>IF(P875="","",'PSS Sheet'!AI879)</f>
        <v/>
      </c>
      <c r="E875" t="str">
        <f>IF(P875="","",'PSS Sheet'!AJ879)</f>
        <v/>
      </c>
      <c r="H875" t="str">
        <f t="shared" si="93"/>
        <v/>
      </c>
      <c r="I875" t="str">
        <f>IF(P875="","",'SEB Sheet'!F$12)</f>
        <v/>
      </c>
      <c r="J875" t="str">
        <f t="shared" si="94"/>
        <v/>
      </c>
      <c r="K875" s="87" t="str">
        <f>IF(P875="","",'SEB Sheet'!$F$11)</f>
        <v/>
      </c>
      <c r="L875" t="str">
        <f t="shared" si="95"/>
        <v/>
      </c>
      <c r="M875" t="str">
        <f>IF(P875="","",'SEB Sheet'!$F$10)</f>
        <v/>
      </c>
      <c r="N875" t="str">
        <f t="shared" si="96"/>
        <v/>
      </c>
      <c r="P875" t="str">
        <f>'PSS Sheet'!AL879</f>
        <v/>
      </c>
      <c r="Q875" t="str">
        <f>IF(P875="","",(VLOOKUP(P875,NSX!$B$4:$E$63,2,FALSE)))</f>
        <v/>
      </c>
      <c r="R875" t="str">
        <f>IF(P875="","",(VLOOKUP(P875,NSX!$B$4:$E$63,3,FALSE)))</f>
        <v/>
      </c>
      <c r="S875" t="str">
        <f>IF(P875="","",(VLOOKUP(P875,NSX!$B$4:$E$63,4,FALSE)))</f>
        <v/>
      </c>
      <c r="T875" t="str">
        <f t="shared" si="97"/>
        <v/>
      </c>
    </row>
    <row r="876" spans="1:20" x14ac:dyDescent="0.25">
      <c r="A876" t="str">
        <f t="shared" si="91"/>
        <v/>
      </c>
      <c r="B876" t="str">
        <f t="shared" si="92"/>
        <v/>
      </c>
      <c r="C876" t="str">
        <f>IF(P876="","",'PSS Sheet'!AK880)</f>
        <v/>
      </c>
      <c r="D876" t="str">
        <f>IF(P876="","",'PSS Sheet'!AI880)</f>
        <v/>
      </c>
      <c r="E876" t="str">
        <f>IF(P876="","",'PSS Sheet'!AJ880)</f>
        <v/>
      </c>
      <c r="H876" t="str">
        <f t="shared" si="93"/>
        <v/>
      </c>
      <c r="I876" t="str">
        <f>IF(P876="","",'SEB Sheet'!F$12)</f>
        <v/>
      </c>
      <c r="J876" t="str">
        <f t="shared" si="94"/>
        <v/>
      </c>
      <c r="K876" s="87" t="str">
        <f>IF(P876="","",'SEB Sheet'!$F$11)</f>
        <v/>
      </c>
      <c r="L876" t="str">
        <f t="shared" si="95"/>
        <v/>
      </c>
      <c r="M876" t="str">
        <f>IF(P876="","",'SEB Sheet'!$F$10)</f>
        <v/>
      </c>
      <c r="N876" t="str">
        <f t="shared" si="96"/>
        <v/>
      </c>
      <c r="P876" t="str">
        <f>'PSS Sheet'!AL880</f>
        <v/>
      </c>
      <c r="Q876" t="str">
        <f>IF(P876="","",(VLOOKUP(P876,NSX!$B$4:$E$63,2,FALSE)))</f>
        <v/>
      </c>
      <c r="R876" t="str">
        <f>IF(P876="","",(VLOOKUP(P876,NSX!$B$4:$E$63,3,FALSE)))</f>
        <v/>
      </c>
      <c r="S876" t="str">
        <f>IF(P876="","",(VLOOKUP(P876,NSX!$B$4:$E$63,4,FALSE)))</f>
        <v/>
      </c>
      <c r="T876" t="str">
        <f t="shared" si="97"/>
        <v/>
      </c>
    </row>
    <row r="877" spans="1:20" x14ac:dyDescent="0.25">
      <c r="A877" t="str">
        <f t="shared" si="91"/>
        <v/>
      </c>
      <c r="B877" t="str">
        <f t="shared" si="92"/>
        <v/>
      </c>
      <c r="C877" t="str">
        <f>IF(P877="","",'PSS Sheet'!AK881)</f>
        <v/>
      </c>
      <c r="D877" t="str">
        <f>IF(P877="","",'PSS Sheet'!AI881)</f>
        <v/>
      </c>
      <c r="E877" t="str">
        <f>IF(P877="","",'PSS Sheet'!AJ881)</f>
        <v/>
      </c>
      <c r="H877" t="str">
        <f t="shared" si="93"/>
        <v/>
      </c>
      <c r="I877" t="str">
        <f>IF(P877="","",'SEB Sheet'!F$12)</f>
        <v/>
      </c>
      <c r="J877" t="str">
        <f t="shared" si="94"/>
        <v/>
      </c>
      <c r="K877" s="87" t="str">
        <f>IF(P877="","",'SEB Sheet'!$F$11)</f>
        <v/>
      </c>
      <c r="L877" t="str">
        <f t="shared" si="95"/>
        <v/>
      </c>
      <c r="M877" t="str">
        <f>IF(P877="","",'SEB Sheet'!$F$10)</f>
        <v/>
      </c>
      <c r="N877" t="str">
        <f t="shared" si="96"/>
        <v/>
      </c>
      <c r="P877" t="str">
        <f>'PSS Sheet'!AL881</f>
        <v/>
      </c>
      <c r="Q877" t="str">
        <f>IF(P877="","",(VLOOKUP(P877,NSX!$B$4:$E$63,2,FALSE)))</f>
        <v/>
      </c>
      <c r="R877" t="str">
        <f>IF(P877="","",(VLOOKUP(P877,NSX!$B$4:$E$63,3,FALSE)))</f>
        <v/>
      </c>
      <c r="S877" t="str">
        <f>IF(P877="","",(VLOOKUP(P877,NSX!$B$4:$E$63,4,FALSE)))</f>
        <v/>
      </c>
      <c r="T877" t="str">
        <f t="shared" si="97"/>
        <v/>
      </c>
    </row>
    <row r="878" spans="1:20" x14ac:dyDescent="0.25">
      <c r="A878" t="str">
        <f t="shared" si="91"/>
        <v/>
      </c>
      <c r="B878" t="str">
        <f t="shared" si="92"/>
        <v/>
      </c>
      <c r="C878" t="str">
        <f>IF(P878="","",'PSS Sheet'!AK882)</f>
        <v/>
      </c>
      <c r="D878" t="str">
        <f>IF(P878="","",'PSS Sheet'!AI882)</f>
        <v/>
      </c>
      <c r="E878" t="str">
        <f>IF(P878="","",'PSS Sheet'!AJ882)</f>
        <v/>
      </c>
      <c r="H878" t="str">
        <f t="shared" si="93"/>
        <v/>
      </c>
      <c r="I878" t="str">
        <f>IF(P878="","",'SEB Sheet'!F$12)</f>
        <v/>
      </c>
      <c r="J878" t="str">
        <f t="shared" si="94"/>
        <v/>
      </c>
      <c r="K878" s="87" t="str">
        <f>IF(P878="","",'SEB Sheet'!$F$11)</f>
        <v/>
      </c>
      <c r="L878" t="str">
        <f t="shared" si="95"/>
        <v/>
      </c>
      <c r="M878" t="str">
        <f>IF(P878="","",'SEB Sheet'!$F$10)</f>
        <v/>
      </c>
      <c r="N878" t="str">
        <f t="shared" si="96"/>
        <v/>
      </c>
      <c r="P878" t="str">
        <f>'PSS Sheet'!AL882</f>
        <v/>
      </c>
      <c r="Q878" t="str">
        <f>IF(P878="","",(VLOOKUP(P878,NSX!$B$4:$E$63,2,FALSE)))</f>
        <v/>
      </c>
      <c r="R878" t="str">
        <f>IF(P878="","",(VLOOKUP(P878,NSX!$B$4:$E$63,3,FALSE)))</f>
        <v/>
      </c>
      <c r="S878" t="str">
        <f>IF(P878="","",(VLOOKUP(P878,NSX!$B$4:$E$63,4,FALSE)))</f>
        <v/>
      </c>
      <c r="T878" t="str">
        <f t="shared" si="97"/>
        <v/>
      </c>
    </row>
    <row r="879" spans="1:20" x14ac:dyDescent="0.25">
      <c r="A879" t="str">
        <f t="shared" si="91"/>
        <v/>
      </c>
      <c r="B879" t="str">
        <f t="shared" si="92"/>
        <v/>
      </c>
      <c r="C879" t="str">
        <f>IF(P879="","",'PSS Sheet'!AK883)</f>
        <v/>
      </c>
      <c r="D879" t="str">
        <f>IF(P879="","",'PSS Sheet'!AI883)</f>
        <v/>
      </c>
      <c r="E879" t="str">
        <f>IF(P879="","",'PSS Sheet'!AJ883)</f>
        <v/>
      </c>
      <c r="H879" t="str">
        <f t="shared" si="93"/>
        <v/>
      </c>
      <c r="I879" t="str">
        <f>IF(P879="","",'SEB Sheet'!F$12)</f>
        <v/>
      </c>
      <c r="J879" t="str">
        <f t="shared" si="94"/>
        <v/>
      </c>
      <c r="K879" s="87" t="str">
        <f>IF(P879="","",'SEB Sheet'!$F$11)</f>
        <v/>
      </c>
      <c r="L879" t="str">
        <f t="shared" si="95"/>
        <v/>
      </c>
      <c r="M879" t="str">
        <f>IF(P879="","",'SEB Sheet'!$F$10)</f>
        <v/>
      </c>
      <c r="N879" t="str">
        <f t="shared" si="96"/>
        <v/>
      </c>
      <c r="P879" t="str">
        <f>'PSS Sheet'!AL883</f>
        <v/>
      </c>
      <c r="Q879" t="str">
        <f>IF(P879="","",(VLOOKUP(P879,NSX!$B$4:$E$63,2,FALSE)))</f>
        <v/>
      </c>
      <c r="R879" t="str">
        <f>IF(P879="","",(VLOOKUP(P879,NSX!$B$4:$E$63,3,FALSE)))</f>
        <v/>
      </c>
      <c r="S879" t="str">
        <f>IF(P879="","",(VLOOKUP(P879,NSX!$B$4:$E$63,4,FALSE)))</f>
        <v/>
      </c>
      <c r="T879" t="str">
        <f t="shared" si="97"/>
        <v/>
      </c>
    </row>
    <row r="880" spans="1:20" x14ac:dyDescent="0.25">
      <c r="A880" t="str">
        <f t="shared" si="91"/>
        <v/>
      </c>
      <c r="B880" t="str">
        <f t="shared" si="92"/>
        <v/>
      </c>
      <c r="C880" t="str">
        <f>IF(P880="","",'PSS Sheet'!AK884)</f>
        <v/>
      </c>
      <c r="D880" t="str">
        <f>IF(P880="","",'PSS Sheet'!AI884)</f>
        <v/>
      </c>
      <c r="E880" t="str">
        <f>IF(P880="","",'PSS Sheet'!AJ884)</f>
        <v/>
      </c>
      <c r="H880" t="str">
        <f t="shared" si="93"/>
        <v/>
      </c>
      <c r="I880" t="str">
        <f>IF(P880="","",'SEB Sheet'!F$12)</f>
        <v/>
      </c>
      <c r="J880" t="str">
        <f t="shared" si="94"/>
        <v/>
      </c>
      <c r="K880" s="87" t="str">
        <f>IF(P880="","",'SEB Sheet'!$F$11)</f>
        <v/>
      </c>
      <c r="L880" t="str">
        <f t="shared" si="95"/>
        <v/>
      </c>
      <c r="M880" t="str">
        <f>IF(P880="","",'SEB Sheet'!$F$10)</f>
        <v/>
      </c>
      <c r="N880" t="str">
        <f t="shared" si="96"/>
        <v/>
      </c>
      <c r="P880" t="str">
        <f>'PSS Sheet'!AL884</f>
        <v/>
      </c>
      <c r="Q880" t="str">
        <f>IF(P880="","",(VLOOKUP(P880,NSX!$B$4:$E$63,2,FALSE)))</f>
        <v/>
      </c>
      <c r="R880" t="str">
        <f>IF(P880="","",(VLOOKUP(P880,NSX!$B$4:$E$63,3,FALSE)))</f>
        <v/>
      </c>
      <c r="S880" t="str">
        <f>IF(P880="","",(VLOOKUP(P880,NSX!$B$4:$E$63,4,FALSE)))</f>
        <v/>
      </c>
      <c r="T880" t="str">
        <f t="shared" si="97"/>
        <v/>
      </c>
    </row>
    <row r="881" spans="1:20" x14ac:dyDescent="0.25">
      <c r="A881" t="str">
        <f t="shared" si="91"/>
        <v/>
      </c>
      <c r="B881" t="str">
        <f t="shared" si="92"/>
        <v/>
      </c>
      <c r="C881" t="str">
        <f>IF(P881="","",'PSS Sheet'!AK885)</f>
        <v/>
      </c>
      <c r="D881" t="str">
        <f>IF(P881="","",'PSS Sheet'!AI885)</f>
        <v/>
      </c>
      <c r="E881" t="str">
        <f>IF(P881="","",'PSS Sheet'!AJ885)</f>
        <v/>
      </c>
      <c r="H881" t="str">
        <f t="shared" si="93"/>
        <v/>
      </c>
      <c r="I881" t="str">
        <f>IF(P881="","",'SEB Sheet'!F$12)</f>
        <v/>
      </c>
      <c r="J881" t="str">
        <f t="shared" si="94"/>
        <v/>
      </c>
      <c r="K881" s="87" t="str">
        <f>IF(P881="","",'SEB Sheet'!$F$11)</f>
        <v/>
      </c>
      <c r="L881" t="str">
        <f t="shared" si="95"/>
        <v/>
      </c>
      <c r="M881" t="str">
        <f>IF(P881="","",'SEB Sheet'!$F$10)</f>
        <v/>
      </c>
      <c r="N881" t="str">
        <f t="shared" si="96"/>
        <v/>
      </c>
      <c r="P881" t="str">
        <f>'PSS Sheet'!AL885</f>
        <v/>
      </c>
      <c r="Q881" t="str">
        <f>IF(P881="","",(VLOOKUP(P881,NSX!$B$4:$E$63,2,FALSE)))</f>
        <v/>
      </c>
      <c r="R881" t="str">
        <f>IF(P881="","",(VLOOKUP(P881,NSX!$B$4:$E$63,3,FALSE)))</f>
        <v/>
      </c>
      <c r="S881" t="str">
        <f>IF(P881="","",(VLOOKUP(P881,NSX!$B$4:$E$63,4,FALSE)))</f>
        <v/>
      </c>
      <c r="T881" t="str">
        <f t="shared" si="97"/>
        <v/>
      </c>
    </row>
    <row r="882" spans="1:20" x14ac:dyDescent="0.25">
      <c r="A882" t="str">
        <f t="shared" si="91"/>
        <v/>
      </c>
      <c r="B882" t="str">
        <f t="shared" si="92"/>
        <v/>
      </c>
      <c r="C882" t="str">
        <f>IF(P882="","",'PSS Sheet'!AK886)</f>
        <v/>
      </c>
      <c r="D882" t="str">
        <f>IF(P882="","",'PSS Sheet'!AI886)</f>
        <v/>
      </c>
      <c r="E882" t="str">
        <f>IF(P882="","",'PSS Sheet'!AJ886)</f>
        <v/>
      </c>
      <c r="H882" t="str">
        <f t="shared" si="93"/>
        <v/>
      </c>
      <c r="I882" t="str">
        <f>IF(P882="","",'SEB Sheet'!F$12)</f>
        <v/>
      </c>
      <c r="J882" t="str">
        <f t="shared" si="94"/>
        <v/>
      </c>
      <c r="K882" s="87" t="str">
        <f>IF(P882="","",'SEB Sheet'!$F$11)</f>
        <v/>
      </c>
      <c r="L882" t="str">
        <f t="shared" si="95"/>
        <v/>
      </c>
      <c r="M882" t="str">
        <f>IF(P882="","",'SEB Sheet'!$F$10)</f>
        <v/>
      </c>
      <c r="N882" t="str">
        <f t="shared" si="96"/>
        <v/>
      </c>
      <c r="P882" t="str">
        <f>'PSS Sheet'!AL886</f>
        <v/>
      </c>
      <c r="Q882" t="str">
        <f>IF(P882="","",(VLOOKUP(P882,NSX!$B$4:$E$63,2,FALSE)))</f>
        <v/>
      </c>
      <c r="R882" t="str">
        <f>IF(P882="","",(VLOOKUP(P882,NSX!$B$4:$E$63,3,FALSE)))</f>
        <v/>
      </c>
      <c r="S882" t="str">
        <f>IF(P882="","",(VLOOKUP(P882,NSX!$B$4:$E$63,4,FALSE)))</f>
        <v/>
      </c>
      <c r="T882" t="str">
        <f t="shared" si="97"/>
        <v/>
      </c>
    </row>
    <row r="883" spans="1:20" x14ac:dyDescent="0.25">
      <c r="A883" t="str">
        <f t="shared" si="91"/>
        <v/>
      </c>
      <c r="B883" t="str">
        <f t="shared" si="92"/>
        <v/>
      </c>
      <c r="C883" t="str">
        <f>IF(P883="","",'PSS Sheet'!AK887)</f>
        <v/>
      </c>
      <c r="D883" t="str">
        <f>IF(P883="","",'PSS Sheet'!AI887)</f>
        <v/>
      </c>
      <c r="E883" t="str">
        <f>IF(P883="","",'PSS Sheet'!AJ887)</f>
        <v/>
      </c>
      <c r="H883" t="str">
        <f t="shared" si="93"/>
        <v/>
      </c>
      <c r="I883" t="str">
        <f>IF(P883="","",'SEB Sheet'!F$12)</f>
        <v/>
      </c>
      <c r="J883" t="str">
        <f t="shared" si="94"/>
        <v/>
      </c>
      <c r="K883" s="87" t="str">
        <f>IF(P883="","",'SEB Sheet'!$F$11)</f>
        <v/>
      </c>
      <c r="L883" t="str">
        <f t="shared" si="95"/>
        <v/>
      </c>
      <c r="M883" t="str">
        <f>IF(P883="","",'SEB Sheet'!$F$10)</f>
        <v/>
      </c>
      <c r="N883" t="str">
        <f t="shared" si="96"/>
        <v/>
      </c>
      <c r="P883" t="str">
        <f>'PSS Sheet'!AL887</f>
        <v/>
      </c>
      <c r="Q883" t="str">
        <f>IF(P883="","",(VLOOKUP(P883,NSX!$B$4:$E$63,2,FALSE)))</f>
        <v/>
      </c>
      <c r="R883" t="str">
        <f>IF(P883="","",(VLOOKUP(P883,NSX!$B$4:$E$63,3,FALSE)))</f>
        <v/>
      </c>
      <c r="S883" t="str">
        <f>IF(P883="","",(VLOOKUP(P883,NSX!$B$4:$E$63,4,FALSE)))</f>
        <v/>
      </c>
      <c r="T883" t="str">
        <f t="shared" si="97"/>
        <v/>
      </c>
    </row>
    <row r="884" spans="1:20" x14ac:dyDescent="0.25">
      <c r="A884" t="str">
        <f t="shared" si="91"/>
        <v/>
      </c>
      <c r="B884" t="str">
        <f t="shared" si="92"/>
        <v/>
      </c>
      <c r="C884" t="str">
        <f>IF(P884="","",'PSS Sheet'!AK888)</f>
        <v/>
      </c>
      <c r="D884" t="str">
        <f>IF(P884="","",'PSS Sheet'!AI888)</f>
        <v/>
      </c>
      <c r="E884" t="str">
        <f>IF(P884="","",'PSS Sheet'!AJ888)</f>
        <v/>
      </c>
      <c r="H884" t="str">
        <f t="shared" si="93"/>
        <v/>
      </c>
      <c r="I884" t="str">
        <f>IF(P884="","",'SEB Sheet'!F$12)</f>
        <v/>
      </c>
      <c r="J884" t="str">
        <f t="shared" si="94"/>
        <v/>
      </c>
      <c r="K884" s="87" t="str">
        <f>IF(P884="","",'SEB Sheet'!$F$11)</f>
        <v/>
      </c>
      <c r="L884" t="str">
        <f t="shared" si="95"/>
        <v/>
      </c>
      <c r="M884" t="str">
        <f>IF(P884="","",'SEB Sheet'!$F$10)</f>
        <v/>
      </c>
      <c r="N884" t="str">
        <f t="shared" si="96"/>
        <v/>
      </c>
      <c r="P884" t="str">
        <f>'PSS Sheet'!AL888</f>
        <v/>
      </c>
      <c r="Q884" t="str">
        <f>IF(P884="","",(VLOOKUP(P884,NSX!$B$4:$E$63,2,FALSE)))</f>
        <v/>
      </c>
      <c r="R884" t="str">
        <f>IF(P884="","",(VLOOKUP(P884,NSX!$B$4:$E$63,3,FALSE)))</f>
        <v/>
      </c>
      <c r="S884" t="str">
        <f>IF(P884="","",(VLOOKUP(P884,NSX!$B$4:$E$63,4,FALSE)))</f>
        <v/>
      </c>
      <c r="T884" t="str">
        <f t="shared" si="97"/>
        <v/>
      </c>
    </row>
    <row r="885" spans="1:20" x14ac:dyDescent="0.25">
      <c r="A885" t="str">
        <f t="shared" si="91"/>
        <v/>
      </c>
      <c r="B885" t="str">
        <f t="shared" si="92"/>
        <v/>
      </c>
      <c r="C885" t="str">
        <f>IF(P885="","",'PSS Sheet'!AK889)</f>
        <v/>
      </c>
      <c r="D885" t="str">
        <f>IF(P885="","",'PSS Sheet'!AI889)</f>
        <v/>
      </c>
      <c r="E885" t="str">
        <f>IF(P885="","",'PSS Sheet'!AJ889)</f>
        <v/>
      </c>
      <c r="H885" t="str">
        <f t="shared" si="93"/>
        <v/>
      </c>
      <c r="I885" t="str">
        <f>IF(P885="","",'SEB Sheet'!F$12)</f>
        <v/>
      </c>
      <c r="J885" t="str">
        <f t="shared" si="94"/>
        <v/>
      </c>
      <c r="K885" s="87" t="str">
        <f>IF(P885="","",'SEB Sheet'!$F$11)</f>
        <v/>
      </c>
      <c r="L885" t="str">
        <f t="shared" si="95"/>
        <v/>
      </c>
      <c r="M885" t="str">
        <f>IF(P885="","",'SEB Sheet'!$F$10)</f>
        <v/>
      </c>
      <c r="N885" t="str">
        <f t="shared" si="96"/>
        <v/>
      </c>
      <c r="P885" t="str">
        <f>'PSS Sheet'!AL889</f>
        <v/>
      </c>
      <c r="Q885" t="str">
        <f>IF(P885="","",(VLOOKUP(P885,NSX!$B$4:$E$63,2,FALSE)))</f>
        <v/>
      </c>
      <c r="R885" t="str">
        <f>IF(P885="","",(VLOOKUP(P885,NSX!$B$4:$E$63,3,FALSE)))</f>
        <v/>
      </c>
      <c r="S885" t="str">
        <f>IF(P885="","",(VLOOKUP(P885,NSX!$B$4:$E$63,4,FALSE)))</f>
        <v/>
      </c>
      <c r="T885" t="str">
        <f t="shared" si="97"/>
        <v/>
      </c>
    </row>
    <row r="886" spans="1:20" x14ac:dyDescent="0.25">
      <c r="A886" t="str">
        <f t="shared" si="91"/>
        <v/>
      </c>
      <c r="B886" t="str">
        <f t="shared" si="92"/>
        <v/>
      </c>
      <c r="C886" t="str">
        <f>IF(P886="","",'PSS Sheet'!AK890)</f>
        <v/>
      </c>
      <c r="D886" t="str">
        <f>IF(P886="","",'PSS Sheet'!AI890)</f>
        <v/>
      </c>
      <c r="E886" t="str">
        <f>IF(P886="","",'PSS Sheet'!AJ890)</f>
        <v/>
      </c>
      <c r="H886" t="str">
        <f t="shared" si="93"/>
        <v/>
      </c>
      <c r="I886" t="str">
        <f>IF(P886="","",'SEB Sheet'!F$12)</f>
        <v/>
      </c>
      <c r="J886" t="str">
        <f t="shared" si="94"/>
        <v/>
      </c>
      <c r="K886" s="87" t="str">
        <f>IF(P886="","",'SEB Sheet'!$F$11)</f>
        <v/>
      </c>
      <c r="L886" t="str">
        <f t="shared" si="95"/>
        <v/>
      </c>
      <c r="M886" t="str">
        <f>IF(P886="","",'SEB Sheet'!$F$10)</f>
        <v/>
      </c>
      <c r="N886" t="str">
        <f t="shared" si="96"/>
        <v/>
      </c>
      <c r="P886" t="str">
        <f>'PSS Sheet'!AL890</f>
        <v/>
      </c>
      <c r="Q886" t="str">
        <f>IF(P886="","",(VLOOKUP(P886,NSX!$B$4:$E$63,2,FALSE)))</f>
        <v/>
      </c>
      <c r="R886" t="str">
        <f>IF(P886="","",(VLOOKUP(P886,NSX!$B$4:$E$63,3,FALSE)))</f>
        <v/>
      </c>
      <c r="S886" t="str">
        <f>IF(P886="","",(VLOOKUP(P886,NSX!$B$4:$E$63,4,FALSE)))</f>
        <v/>
      </c>
      <c r="T886" t="str">
        <f t="shared" si="97"/>
        <v/>
      </c>
    </row>
    <row r="887" spans="1:20" x14ac:dyDescent="0.25">
      <c r="A887" t="str">
        <f t="shared" si="91"/>
        <v/>
      </c>
      <c r="B887" t="str">
        <f t="shared" si="92"/>
        <v/>
      </c>
      <c r="C887" t="str">
        <f>IF(P887="","",'PSS Sheet'!AK891)</f>
        <v/>
      </c>
      <c r="D887" t="str">
        <f>IF(P887="","",'PSS Sheet'!AI891)</f>
        <v/>
      </c>
      <c r="E887" t="str">
        <f>IF(P887="","",'PSS Sheet'!AJ891)</f>
        <v/>
      </c>
      <c r="H887" t="str">
        <f t="shared" si="93"/>
        <v/>
      </c>
      <c r="I887" t="str">
        <f>IF(P887="","",'SEB Sheet'!F$12)</f>
        <v/>
      </c>
      <c r="J887" t="str">
        <f t="shared" si="94"/>
        <v/>
      </c>
      <c r="K887" s="87" t="str">
        <f>IF(P887="","",'SEB Sheet'!$F$11)</f>
        <v/>
      </c>
      <c r="L887" t="str">
        <f t="shared" si="95"/>
        <v/>
      </c>
      <c r="M887" t="str">
        <f>IF(P887="","",'SEB Sheet'!$F$10)</f>
        <v/>
      </c>
      <c r="N887" t="str">
        <f t="shared" si="96"/>
        <v/>
      </c>
      <c r="P887" t="str">
        <f>'PSS Sheet'!AL891</f>
        <v/>
      </c>
      <c r="Q887" t="str">
        <f>IF(P887="","",(VLOOKUP(P887,NSX!$B$4:$E$63,2,FALSE)))</f>
        <v/>
      </c>
      <c r="R887" t="str">
        <f>IF(P887="","",(VLOOKUP(P887,NSX!$B$4:$E$63,3,FALSE)))</f>
        <v/>
      </c>
      <c r="S887" t="str">
        <f>IF(P887="","",(VLOOKUP(P887,NSX!$B$4:$E$63,4,FALSE)))</f>
        <v/>
      </c>
      <c r="T887" t="str">
        <f t="shared" si="97"/>
        <v/>
      </c>
    </row>
    <row r="888" spans="1:20" x14ac:dyDescent="0.25">
      <c r="A888" t="str">
        <f t="shared" si="91"/>
        <v/>
      </c>
      <c r="B888" t="str">
        <f t="shared" si="92"/>
        <v/>
      </c>
      <c r="C888" t="str">
        <f>IF(P888="","",'PSS Sheet'!AK892)</f>
        <v/>
      </c>
      <c r="D888" t="str">
        <f>IF(P888="","",'PSS Sheet'!AI892)</f>
        <v/>
      </c>
      <c r="E888" t="str">
        <f>IF(P888="","",'PSS Sheet'!AJ892)</f>
        <v/>
      </c>
      <c r="H888" t="str">
        <f t="shared" si="93"/>
        <v/>
      </c>
      <c r="I888" t="str">
        <f>IF(P888="","",'SEB Sheet'!F$12)</f>
        <v/>
      </c>
      <c r="J888" t="str">
        <f t="shared" si="94"/>
        <v/>
      </c>
      <c r="K888" s="87" t="str">
        <f>IF(P888="","",'SEB Sheet'!$F$11)</f>
        <v/>
      </c>
      <c r="L888" t="str">
        <f t="shared" si="95"/>
        <v/>
      </c>
      <c r="M888" t="str">
        <f>IF(P888="","",'SEB Sheet'!$F$10)</f>
        <v/>
      </c>
      <c r="N888" t="str">
        <f t="shared" si="96"/>
        <v/>
      </c>
      <c r="P888" t="str">
        <f>'PSS Sheet'!AL892</f>
        <v/>
      </c>
      <c r="Q888" t="str">
        <f>IF(P888="","",(VLOOKUP(P888,NSX!$B$4:$E$63,2,FALSE)))</f>
        <v/>
      </c>
      <c r="R888" t="str">
        <f>IF(P888="","",(VLOOKUP(P888,NSX!$B$4:$E$63,3,FALSE)))</f>
        <v/>
      </c>
      <c r="S888" t="str">
        <f>IF(P888="","",(VLOOKUP(P888,NSX!$B$4:$E$63,4,FALSE)))</f>
        <v/>
      </c>
      <c r="T888" t="str">
        <f t="shared" si="97"/>
        <v/>
      </c>
    </row>
    <row r="889" spans="1:20" x14ac:dyDescent="0.25">
      <c r="A889" t="str">
        <f t="shared" si="91"/>
        <v/>
      </c>
      <c r="B889" t="str">
        <f t="shared" si="92"/>
        <v/>
      </c>
      <c r="C889" t="str">
        <f>IF(P889="","",'PSS Sheet'!AK893)</f>
        <v/>
      </c>
      <c r="D889" t="str">
        <f>IF(P889="","",'PSS Sheet'!AI893)</f>
        <v/>
      </c>
      <c r="E889" t="str">
        <f>IF(P889="","",'PSS Sheet'!AJ893)</f>
        <v/>
      </c>
      <c r="H889" t="str">
        <f t="shared" si="93"/>
        <v/>
      </c>
      <c r="I889" t="str">
        <f>IF(P889="","",'SEB Sheet'!F$12)</f>
        <v/>
      </c>
      <c r="J889" t="str">
        <f t="shared" si="94"/>
        <v/>
      </c>
      <c r="K889" s="87" t="str">
        <f>IF(P889="","",'SEB Sheet'!$F$11)</f>
        <v/>
      </c>
      <c r="L889" t="str">
        <f t="shared" si="95"/>
        <v/>
      </c>
      <c r="M889" t="str">
        <f>IF(P889="","",'SEB Sheet'!$F$10)</f>
        <v/>
      </c>
      <c r="N889" t="str">
        <f t="shared" si="96"/>
        <v/>
      </c>
      <c r="P889" t="str">
        <f>'PSS Sheet'!AL893</f>
        <v/>
      </c>
      <c r="Q889" t="str">
        <f>IF(P889="","",(VLOOKUP(P889,NSX!$B$4:$E$63,2,FALSE)))</f>
        <v/>
      </c>
      <c r="R889" t="str">
        <f>IF(P889="","",(VLOOKUP(P889,NSX!$B$4:$E$63,3,FALSE)))</f>
        <v/>
      </c>
      <c r="S889" t="str">
        <f>IF(P889="","",(VLOOKUP(P889,NSX!$B$4:$E$63,4,FALSE)))</f>
        <v/>
      </c>
      <c r="T889" t="str">
        <f t="shared" si="97"/>
        <v/>
      </c>
    </row>
    <row r="890" spans="1:20" x14ac:dyDescent="0.25">
      <c r="A890" t="str">
        <f t="shared" si="91"/>
        <v/>
      </c>
      <c r="B890" t="str">
        <f t="shared" si="92"/>
        <v/>
      </c>
      <c r="C890" t="str">
        <f>IF(P890="","",'PSS Sheet'!AK894)</f>
        <v/>
      </c>
      <c r="D890" t="str">
        <f>IF(P890="","",'PSS Sheet'!AI894)</f>
        <v/>
      </c>
      <c r="E890" t="str">
        <f>IF(P890="","",'PSS Sheet'!AJ894)</f>
        <v/>
      </c>
      <c r="H890" t="str">
        <f t="shared" si="93"/>
        <v/>
      </c>
      <c r="I890" t="str">
        <f>IF(P890="","",'SEB Sheet'!F$12)</f>
        <v/>
      </c>
      <c r="J890" t="str">
        <f t="shared" si="94"/>
        <v/>
      </c>
      <c r="K890" s="87" t="str">
        <f>IF(P890="","",'SEB Sheet'!$F$11)</f>
        <v/>
      </c>
      <c r="L890" t="str">
        <f t="shared" si="95"/>
        <v/>
      </c>
      <c r="M890" t="str">
        <f>IF(P890="","",'SEB Sheet'!$F$10)</f>
        <v/>
      </c>
      <c r="N890" t="str">
        <f t="shared" si="96"/>
        <v/>
      </c>
      <c r="P890" t="str">
        <f>'PSS Sheet'!AL894</f>
        <v/>
      </c>
      <c r="Q890" t="str">
        <f>IF(P890="","",(VLOOKUP(P890,NSX!$B$4:$E$63,2,FALSE)))</f>
        <v/>
      </c>
      <c r="R890" t="str">
        <f>IF(P890="","",(VLOOKUP(P890,NSX!$B$4:$E$63,3,FALSE)))</f>
        <v/>
      </c>
      <c r="S890" t="str">
        <f>IF(P890="","",(VLOOKUP(P890,NSX!$B$4:$E$63,4,FALSE)))</f>
        <v/>
      </c>
      <c r="T890" t="str">
        <f t="shared" si="97"/>
        <v/>
      </c>
    </row>
    <row r="891" spans="1:20" x14ac:dyDescent="0.25">
      <c r="A891" t="str">
        <f t="shared" si="91"/>
        <v/>
      </c>
      <c r="B891" t="str">
        <f t="shared" si="92"/>
        <v/>
      </c>
      <c r="C891" t="str">
        <f>IF(P891="","",'PSS Sheet'!AK895)</f>
        <v/>
      </c>
      <c r="D891" t="str">
        <f>IF(P891="","",'PSS Sheet'!AI895)</f>
        <v/>
      </c>
      <c r="E891" t="str">
        <f>IF(P891="","",'PSS Sheet'!AJ895)</f>
        <v/>
      </c>
      <c r="H891" t="str">
        <f t="shared" si="93"/>
        <v/>
      </c>
      <c r="I891" t="str">
        <f>IF(P891="","",'SEB Sheet'!F$12)</f>
        <v/>
      </c>
      <c r="J891" t="str">
        <f t="shared" si="94"/>
        <v/>
      </c>
      <c r="K891" s="87" t="str">
        <f>IF(P891="","",'SEB Sheet'!$F$11)</f>
        <v/>
      </c>
      <c r="L891" t="str">
        <f t="shared" si="95"/>
        <v/>
      </c>
      <c r="M891" t="str">
        <f>IF(P891="","",'SEB Sheet'!$F$10)</f>
        <v/>
      </c>
      <c r="N891" t="str">
        <f t="shared" si="96"/>
        <v/>
      </c>
      <c r="P891" t="str">
        <f>'PSS Sheet'!AL895</f>
        <v/>
      </c>
      <c r="Q891" t="str">
        <f>IF(P891="","",(VLOOKUP(P891,NSX!$B$4:$E$63,2,FALSE)))</f>
        <v/>
      </c>
      <c r="R891" t="str">
        <f>IF(P891="","",(VLOOKUP(P891,NSX!$B$4:$E$63,3,FALSE)))</f>
        <v/>
      </c>
      <c r="S891" t="str">
        <f>IF(P891="","",(VLOOKUP(P891,NSX!$B$4:$E$63,4,FALSE)))</f>
        <v/>
      </c>
      <c r="T891" t="str">
        <f t="shared" si="97"/>
        <v/>
      </c>
    </row>
    <row r="892" spans="1:20" x14ac:dyDescent="0.25">
      <c r="A892" t="str">
        <f t="shared" si="91"/>
        <v/>
      </c>
      <c r="B892" t="str">
        <f t="shared" si="92"/>
        <v/>
      </c>
      <c r="C892" t="str">
        <f>IF(P892="","",'PSS Sheet'!AK896)</f>
        <v/>
      </c>
      <c r="D892" t="str">
        <f>IF(P892="","",'PSS Sheet'!AI896)</f>
        <v/>
      </c>
      <c r="E892" t="str">
        <f>IF(P892="","",'PSS Sheet'!AJ896)</f>
        <v/>
      </c>
      <c r="H892" t="str">
        <f t="shared" si="93"/>
        <v/>
      </c>
      <c r="I892" t="str">
        <f>IF(P892="","",'SEB Sheet'!F$12)</f>
        <v/>
      </c>
      <c r="J892" t="str">
        <f t="shared" si="94"/>
        <v/>
      </c>
      <c r="K892" s="87" t="str">
        <f>IF(P892="","",'SEB Sheet'!$F$11)</f>
        <v/>
      </c>
      <c r="L892" t="str">
        <f t="shared" si="95"/>
        <v/>
      </c>
      <c r="M892" t="str">
        <f>IF(P892="","",'SEB Sheet'!$F$10)</f>
        <v/>
      </c>
      <c r="N892" t="str">
        <f t="shared" si="96"/>
        <v/>
      </c>
      <c r="P892" t="str">
        <f>'PSS Sheet'!AL896</f>
        <v/>
      </c>
      <c r="Q892" t="str">
        <f>IF(P892="","",(VLOOKUP(P892,NSX!$B$4:$E$63,2,FALSE)))</f>
        <v/>
      </c>
      <c r="R892" t="str">
        <f>IF(P892="","",(VLOOKUP(P892,NSX!$B$4:$E$63,3,FALSE)))</f>
        <v/>
      </c>
      <c r="S892" t="str">
        <f>IF(P892="","",(VLOOKUP(P892,NSX!$B$4:$E$63,4,FALSE)))</f>
        <v/>
      </c>
      <c r="T892" t="str">
        <f t="shared" si="97"/>
        <v/>
      </c>
    </row>
    <row r="893" spans="1:20" x14ac:dyDescent="0.25">
      <c r="A893" t="str">
        <f t="shared" si="91"/>
        <v/>
      </c>
      <c r="B893" t="str">
        <f t="shared" si="92"/>
        <v/>
      </c>
      <c r="C893" t="str">
        <f>IF(P893="","",'PSS Sheet'!AK897)</f>
        <v/>
      </c>
      <c r="D893" t="str">
        <f>IF(P893="","",'PSS Sheet'!AI897)</f>
        <v/>
      </c>
      <c r="E893" t="str">
        <f>IF(P893="","",'PSS Sheet'!AJ897)</f>
        <v/>
      </c>
      <c r="H893" t="str">
        <f t="shared" si="93"/>
        <v/>
      </c>
      <c r="I893" t="str">
        <f>IF(P893="","",'SEB Sheet'!F$12)</f>
        <v/>
      </c>
      <c r="J893" t="str">
        <f t="shared" si="94"/>
        <v/>
      </c>
      <c r="K893" s="87" t="str">
        <f>IF(P893="","",'SEB Sheet'!$F$11)</f>
        <v/>
      </c>
      <c r="L893" t="str">
        <f t="shared" si="95"/>
        <v/>
      </c>
      <c r="M893" t="str">
        <f>IF(P893="","",'SEB Sheet'!$F$10)</f>
        <v/>
      </c>
      <c r="N893" t="str">
        <f t="shared" si="96"/>
        <v/>
      </c>
      <c r="P893" t="str">
        <f>'PSS Sheet'!AL897</f>
        <v/>
      </c>
      <c r="Q893" t="str">
        <f>IF(P893="","",(VLOOKUP(P893,NSX!$B$4:$E$63,2,FALSE)))</f>
        <v/>
      </c>
      <c r="R893" t="str">
        <f>IF(P893="","",(VLOOKUP(P893,NSX!$B$4:$E$63,3,FALSE)))</f>
        <v/>
      </c>
      <c r="S893" t="str">
        <f>IF(P893="","",(VLOOKUP(P893,NSX!$B$4:$E$63,4,FALSE)))</f>
        <v/>
      </c>
      <c r="T893" t="str">
        <f t="shared" si="97"/>
        <v/>
      </c>
    </row>
    <row r="894" spans="1:20" x14ac:dyDescent="0.25">
      <c r="A894" t="str">
        <f t="shared" si="91"/>
        <v/>
      </c>
      <c r="B894" t="str">
        <f t="shared" si="92"/>
        <v/>
      </c>
      <c r="C894" t="str">
        <f>IF(P894="","",'PSS Sheet'!AK898)</f>
        <v/>
      </c>
      <c r="D894" t="str">
        <f>IF(P894="","",'PSS Sheet'!AI898)</f>
        <v/>
      </c>
      <c r="E894" t="str">
        <f>IF(P894="","",'PSS Sheet'!AJ898)</f>
        <v/>
      </c>
      <c r="H894" t="str">
        <f t="shared" si="93"/>
        <v/>
      </c>
      <c r="I894" t="str">
        <f>IF(P894="","",'SEB Sheet'!F$12)</f>
        <v/>
      </c>
      <c r="J894" t="str">
        <f t="shared" si="94"/>
        <v/>
      </c>
      <c r="K894" s="87" t="str">
        <f>IF(P894="","",'SEB Sheet'!$F$11)</f>
        <v/>
      </c>
      <c r="L894" t="str">
        <f t="shared" si="95"/>
        <v/>
      </c>
      <c r="M894" t="str">
        <f>IF(P894="","",'SEB Sheet'!$F$10)</f>
        <v/>
      </c>
      <c r="N894" t="str">
        <f t="shared" si="96"/>
        <v/>
      </c>
      <c r="P894" t="str">
        <f>'PSS Sheet'!AL898</f>
        <v/>
      </c>
      <c r="Q894" t="str">
        <f>IF(P894="","",(VLOOKUP(P894,NSX!$B$4:$E$63,2,FALSE)))</f>
        <v/>
      </c>
      <c r="R894" t="str">
        <f>IF(P894="","",(VLOOKUP(P894,NSX!$B$4:$E$63,3,FALSE)))</f>
        <v/>
      </c>
      <c r="S894" t="str">
        <f>IF(P894="","",(VLOOKUP(P894,NSX!$B$4:$E$63,4,FALSE)))</f>
        <v/>
      </c>
      <c r="T894" t="str">
        <f t="shared" si="97"/>
        <v/>
      </c>
    </row>
    <row r="895" spans="1:20" x14ac:dyDescent="0.25">
      <c r="A895" t="str">
        <f t="shared" si="91"/>
        <v/>
      </c>
      <c r="B895" t="str">
        <f t="shared" si="92"/>
        <v/>
      </c>
      <c r="C895" t="str">
        <f>IF(P895="","",'PSS Sheet'!AK899)</f>
        <v/>
      </c>
      <c r="D895" t="str">
        <f>IF(P895="","",'PSS Sheet'!AI899)</f>
        <v/>
      </c>
      <c r="E895" t="str">
        <f>IF(P895="","",'PSS Sheet'!AJ899)</f>
        <v/>
      </c>
      <c r="H895" t="str">
        <f t="shared" si="93"/>
        <v/>
      </c>
      <c r="I895" t="str">
        <f>IF(P895="","",'SEB Sheet'!F$12)</f>
        <v/>
      </c>
      <c r="J895" t="str">
        <f t="shared" si="94"/>
        <v/>
      </c>
      <c r="K895" s="87" t="str">
        <f>IF(P895="","",'SEB Sheet'!$F$11)</f>
        <v/>
      </c>
      <c r="L895" t="str">
        <f t="shared" si="95"/>
        <v/>
      </c>
      <c r="M895" t="str">
        <f>IF(P895="","",'SEB Sheet'!$F$10)</f>
        <v/>
      </c>
      <c r="N895" t="str">
        <f t="shared" si="96"/>
        <v/>
      </c>
      <c r="P895" t="str">
        <f>'PSS Sheet'!AL899</f>
        <v/>
      </c>
      <c r="Q895" t="str">
        <f>IF(P895="","",(VLOOKUP(P895,NSX!$B$4:$E$63,2,FALSE)))</f>
        <v/>
      </c>
      <c r="R895" t="str">
        <f>IF(P895="","",(VLOOKUP(P895,NSX!$B$4:$E$63,3,FALSE)))</f>
        <v/>
      </c>
      <c r="S895" t="str">
        <f>IF(P895="","",(VLOOKUP(P895,NSX!$B$4:$E$63,4,FALSE)))</f>
        <v/>
      </c>
      <c r="T895" t="str">
        <f t="shared" si="97"/>
        <v/>
      </c>
    </row>
    <row r="896" spans="1:20" x14ac:dyDescent="0.25">
      <c r="A896" t="str">
        <f t="shared" si="91"/>
        <v/>
      </c>
      <c r="B896" t="str">
        <f t="shared" si="92"/>
        <v/>
      </c>
      <c r="C896" t="str">
        <f>IF(P896="","",'PSS Sheet'!AK900)</f>
        <v/>
      </c>
      <c r="D896" t="str">
        <f>IF(P896="","",'PSS Sheet'!AI900)</f>
        <v/>
      </c>
      <c r="E896" t="str">
        <f>IF(P896="","",'PSS Sheet'!AJ900)</f>
        <v/>
      </c>
      <c r="H896" t="str">
        <f t="shared" si="93"/>
        <v/>
      </c>
      <c r="I896" t="str">
        <f>IF(P896="","",'SEB Sheet'!F$12)</f>
        <v/>
      </c>
      <c r="J896" t="str">
        <f t="shared" si="94"/>
        <v/>
      </c>
      <c r="K896" s="87" t="str">
        <f>IF(P896="","",'SEB Sheet'!$F$11)</f>
        <v/>
      </c>
      <c r="L896" t="str">
        <f t="shared" si="95"/>
        <v/>
      </c>
      <c r="M896" t="str">
        <f>IF(P896="","",'SEB Sheet'!$F$10)</f>
        <v/>
      </c>
      <c r="N896" t="str">
        <f t="shared" si="96"/>
        <v/>
      </c>
      <c r="P896" t="str">
        <f>'PSS Sheet'!AL900</f>
        <v/>
      </c>
      <c r="Q896" t="str">
        <f>IF(P896="","",(VLOOKUP(P896,NSX!$B$4:$E$63,2,FALSE)))</f>
        <v/>
      </c>
      <c r="R896" t="str">
        <f>IF(P896="","",(VLOOKUP(P896,NSX!$B$4:$E$63,3,FALSE)))</f>
        <v/>
      </c>
      <c r="S896" t="str">
        <f>IF(P896="","",(VLOOKUP(P896,NSX!$B$4:$E$63,4,FALSE)))</f>
        <v/>
      </c>
      <c r="T896" t="str">
        <f t="shared" si="97"/>
        <v/>
      </c>
    </row>
    <row r="897" spans="1:20" x14ac:dyDescent="0.25">
      <c r="A897" t="str">
        <f t="shared" si="91"/>
        <v/>
      </c>
      <c r="B897" t="str">
        <f t="shared" si="92"/>
        <v/>
      </c>
      <c r="C897" t="str">
        <f>IF(P897="","",'PSS Sheet'!AK901)</f>
        <v/>
      </c>
      <c r="D897" t="str">
        <f>IF(P897="","",'PSS Sheet'!AI901)</f>
        <v/>
      </c>
      <c r="E897" t="str">
        <f>IF(P897="","",'PSS Sheet'!AJ901)</f>
        <v/>
      </c>
      <c r="H897" t="str">
        <f t="shared" si="93"/>
        <v/>
      </c>
      <c r="I897" t="str">
        <f>IF(P897="","",'SEB Sheet'!F$12)</f>
        <v/>
      </c>
      <c r="J897" t="str">
        <f t="shared" si="94"/>
        <v/>
      </c>
      <c r="K897" s="87" t="str">
        <f>IF(P897="","",'SEB Sheet'!$F$11)</f>
        <v/>
      </c>
      <c r="L897" t="str">
        <f t="shared" si="95"/>
        <v/>
      </c>
      <c r="M897" t="str">
        <f>IF(P897="","",'SEB Sheet'!$F$10)</f>
        <v/>
      </c>
      <c r="N897" t="str">
        <f t="shared" si="96"/>
        <v/>
      </c>
      <c r="P897" t="str">
        <f>'PSS Sheet'!AL901</f>
        <v/>
      </c>
      <c r="Q897" t="str">
        <f>IF(P897="","",(VLOOKUP(P897,NSX!$B$4:$E$63,2,FALSE)))</f>
        <v/>
      </c>
      <c r="R897" t="str">
        <f>IF(P897="","",(VLOOKUP(P897,NSX!$B$4:$E$63,3,FALSE)))</f>
        <v/>
      </c>
      <c r="S897" t="str">
        <f>IF(P897="","",(VLOOKUP(P897,NSX!$B$4:$E$63,4,FALSE)))</f>
        <v/>
      </c>
      <c r="T897" t="str">
        <f t="shared" si="97"/>
        <v/>
      </c>
    </row>
    <row r="898" spans="1:20" x14ac:dyDescent="0.25">
      <c r="A898" t="str">
        <f t="shared" si="91"/>
        <v/>
      </c>
      <c r="B898" t="str">
        <f t="shared" si="92"/>
        <v/>
      </c>
      <c r="C898" t="str">
        <f>IF(P898="","",'PSS Sheet'!AK902)</f>
        <v/>
      </c>
      <c r="D898" t="str">
        <f>IF(P898="","",'PSS Sheet'!AI902)</f>
        <v/>
      </c>
      <c r="E898" t="str">
        <f>IF(P898="","",'PSS Sheet'!AJ902)</f>
        <v/>
      </c>
      <c r="H898" t="str">
        <f t="shared" si="93"/>
        <v/>
      </c>
      <c r="I898" t="str">
        <f>IF(P898="","",'SEB Sheet'!F$12)</f>
        <v/>
      </c>
      <c r="J898" t="str">
        <f t="shared" si="94"/>
        <v/>
      </c>
      <c r="K898" s="87" t="str">
        <f>IF(P898="","",'SEB Sheet'!$F$11)</f>
        <v/>
      </c>
      <c r="L898" t="str">
        <f t="shared" si="95"/>
        <v/>
      </c>
      <c r="M898" t="str">
        <f>IF(P898="","",'SEB Sheet'!$F$10)</f>
        <v/>
      </c>
      <c r="N898" t="str">
        <f t="shared" si="96"/>
        <v/>
      </c>
      <c r="P898" t="str">
        <f>'PSS Sheet'!AL902</f>
        <v/>
      </c>
      <c r="Q898" t="str">
        <f>IF(P898="","",(VLOOKUP(P898,NSX!$B$4:$E$63,2,FALSE)))</f>
        <v/>
      </c>
      <c r="R898" t="str">
        <f>IF(P898="","",(VLOOKUP(P898,NSX!$B$4:$E$63,3,FALSE)))</f>
        <v/>
      </c>
      <c r="S898" t="str">
        <f>IF(P898="","",(VLOOKUP(P898,NSX!$B$4:$E$63,4,FALSE)))</f>
        <v/>
      </c>
      <c r="T898" t="str">
        <f t="shared" si="97"/>
        <v/>
      </c>
    </row>
    <row r="899" spans="1:20" x14ac:dyDescent="0.25">
      <c r="A899" t="str">
        <f t="shared" si="91"/>
        <v/>
      </c>
      <c r="B899" t="str">
        <f t="shared" si="92"/>
        <v/>
      </c>
      <c r="C899" t="str">
        <f>IF(P899="","",'PSS Sheet'!AK903)</f>
        <v/>
      </c>
      <c r="D899" t="str">
        <f>IF(P899="","",'PSS Sheet'!AI903)</f>
        <v/>
      </c>
      <c r="E899" t="str">
        <f>IF(P899="","",'PSS Sheet'!AJ903)</f>
        <v/>
      </c>
      <c r="H899" t="str">
        <f t="shared" si="93"/>
        <v/>
      </c>
      <c r="I899" t="str">
        <f>IF(P899="","",'SEB Sheet'!F$12)</f>
        <v/>
      </c>
      <c r="J899" t="str">
        <f t="shared" si="94"/>
        <v/>
      </c>
      <c r="K899" s="87" t="str">
        <f>IF(P899="","",'SEB Sheet'!$F$11)</f>
        <v/>
      </c>
      <c r="L899" t="str">
        <f t="shared" si="95"/>
        <v/>
      </c>
      <c r="M899" t="str">
        <f>IF(P899="","",'SEB Sheet'!$F$10)</f>
        <v/>
      </c>
      <c r="N899" t="str">
        <f t="shared" si="96"/>
        <v/>
      </c>
      <c r="P899" t="str">
        <f>'PSS Sheet'!AL903</f>
        <v/>
      </c>
      <c r="Q899" t="str">
        <f>IF(P899="","",(VLOOKUP(P899,NSX!$B$4:$E$63,2,FALSE)))</f>
        <v/>
      </c>
      <c r="R899" t="str">
        <f>IF(P899="","",(VLOOKUP(P899,NSX!$B$4:$E$63,3,FALSE)))</f>
        <v/>
      </c>
      <c r="S899" t="str">
        <f>IF(P899="","",(VLOOKUP(P899,NSX!$B$4:$E$63,4,FALSE)))</f>
        <v/>
      </c>
      <c r="T899" t="str">
        <f t="shared" si="97"/>
        <v/>
      </c>
    </row>
    <row r="900" spans="1:20" x14ac:dyDescent="0.25">
      <c r="A900" t="str">
        <f t="shared" ref="A900:A963" si="98">IF(P900="","","approved")</f>
        <v/>
      </c>
      <c r="B900" t="str">
        <f t="shared" ref="B900:B963" si="99">IF(P900="","","823")</f>
        <v/>
      </c>
      <c r="C900" t="str">
        <f>IF(P900="","",'PSS Sheet'!AK904)</f>
        <v/>
      </c>
      <c r="D900" t="str">
        <f>IF(P900="","",'PSS Sheet'!AI904)</f>
        <v/>
      </c>
      <c r="E900" t="str">
        <f>IF(P900="","",'PSS Sheet'!AJ904)</f>
        <v/>
      </c>
      <c r="H900" t="str">
        <f t="shared" ref="H900:H963" si="100">IF(P900="","","GPS")</f>
        <v/>
      </c>
      <c r="I900" t="str">
        <f>IF(P900="","",'SEB Sheet'!F$12)</f>
        <v/>
      </c>
      <c r="J900" t="str">
        <f t="shared" ref="J900:J963" si="101">IF(P900="","","5-50m")</f>
        <v/>
      </c>
      <c r="K900" s="87" t="str">
        <f>IF(P900="","",'SEB Sheet'!$F$11)</f>
        <v/>
      </c>
      <c r="L900" t="str">
        <f t="shared" ref="L900:L963" si="102">IF(P900="","","D")</f>
        <v/>
      </c>
      <c r="M900" t="str">
        <f>IF(P900="","",'SEB Sheet'!$F$10)</f>
        <v/>
      </c>
      <c r="N900" t="str">
        <f t="shared" ref="N900:N963" si="103">IF(P900="","","P")</f>
        <v/>
      </c>
      <c r="P900" t="str">
        <f>'PSS Sheet'!AL904</f>
        <v/>
      </c>
      <c r="Q900" t="str">
        <f>IF(P900="","",(VLOOKUP(P900,NSX!$B$4:$E$63,2,FALSE)))</f>
        <v/>
      </c>
      <c r="R900" t="str">
        <f>IF(P900="","",(VLOOKUP(P900,NSX!$B$4:$E$63,3,FALSE)))</f>
        <v/>
      </c>
      <c r="S900" t="str">
        <f>IF(P900="","",(VLOOKUP(P900,NSX!$B$4:$E$63,4,FALSE)))</f>
        <v/>
      </c>
      <c r="T900" t="str">
        <f t="shared" ref="T900:T963" si="104">IF(P900="","","1")</f>
        <v/>
      </c>
    </row>
    <row r="901" spans="1:20" x14ac:dyDescent="0.25">
      <c r="A901" t="str">
        <f t="shared" si="98"/>
        <v/>
      </c>
      <c r="B901" t="str">
        <f t="shared" si="99"/>
        <v/>
      </c>
      <c r="C901" t="str">
        <f>IF(P901="","",'PSS Sheet'!AK905)</f>
        <v/>
      </c>
      <c r="D901" t="str">
        <f>IF(P901="","",'PSS Sheet'!AI905)</f>
        <v/>
      </c>
      <c r="E901" t="str">
        <f>IF(P901="","",'PSS Sheet'!AJ905)</f>
        <v/>
      </c>
      <c r="H901" t="str">
        <f t="shared" si="100"/>
        <v/>
      </c>
      <c r="I901" t="str">
        <f>IF(P901="","",'SEB Sheet'!F$12)</f>
        <v/>
      </c>
      <c r="J901" t="str">
        <f t="shared" si="101"/>
        <v/>
      </c>
      <c r="K901" s="87" t="str">
        <f>IF(P901="","",'SEB Sheet'!$F$11)</f>
        <v/>
      </c>
      <c r="L901" t="str">
        <f t="shared" si="102"/>
        <v/>
      </c>
      <c r="M901" t="str">
        <f>IF(P901="","",'SEB Sheet'!$F$10)</f>
        <v/>
      </c>
      <c r="N901" t="str">
        <f t="shared" si="103"/>
        <v/>
      </c>
      <c r="P901" t="str">
        <f>'PSS Sheet'!AL905</f>
        <v/>
      </c>
      <c r="Q901" t="str">
        <f>IF(P901="","",(VLOOKUP(P901,NSX!$B$4:$E$63,2,FALSE)))</f>
        <v/>
      </c>
      <c r="R901" t="str">
        <f>IF(P901="","",(VLOOKUP(P901,NSX!$B$4:$E$63,3,FALSE)))</f>
        <v/>
      </c>
      <c r="S901" t="str">
        <f>IF(P901="","",(VLOOKUP(P901,NSX!$B$4:$E$63,4,FALSE)))</f>
        <v/>
      </c>
      <c r="T901" t="str">
        <f t="shared" si="104"/>
        <v/>
      </c>
    </row>
    <row r="902" spans="1:20" x14ac:dyDescent="0.25">
      <c r="A902" t="str">
        <f t="shared" si="98"/>
        <v/>
      </c>
      <c r="B902" t="str">
        <f t="shared" si="99"/>
        <v/>
      </c>
      <c r="C902" t="str">
        <f>IF(P902="","",'PSS Sheet'!AK906)</f>
        <v/>
      </c>
      <c r="D902" t="str">
        <f>IF(P902="","",'PSS Sheet'!AI906)</f>
        <v/>
      </c>
      <c r="E902" t="str">
        <f>IF(P902="","",'PSS Sheet'!AJ906)</f>
        <v/>
      </c>
      <c r="H902" t="str">
        <f t="shared" si="100"/>
        <v/>
      </c>
      <c r="I902" t="str">
        <f>IF(P902="","",'SEB Sheet'!F$12)</f>
        <v/>
      </c>
      <c r="J902" t="str">
        <f t="shared" si="101"/>
        <v/>
      </c>
      <c r="K902" s="87" t="str">
        <f>IF(P902="","",'SEB Sheet'!$F$11)</f>
        <v/>
      </c>
      <c r="L902" t="str">
        <f t="shared" si="102"/>
        <v/>
      </c>
      <c r="M902" t="str">
        <f>IF(P902="","",'SEB Sheet'!$F$10)</f>
        <v/>
      </c>
      <c r="N902" t="str">
        <f t="shared" si="103"/>
        <v/>
      </c>
      <c r="P902" t="str">
        <f>'PSS Sheet'!AL906</f>
        <v/>
      </c>
      <c r="Q902" t="str">
        <f>IF(P902="","",(VLOOKUP(P902,NSX!$B$4:$E$63,2,FALSE)))</f>
        <v/>
      </c>
      <c r="R902" t="str">
        <f>IF(P902="","",(VLOOKUP(P902,NSX!$B$4:$E$63,3,FALSE)))</f>
        <v/>
      </c>
      <c r="S902" t="str">
        <f>IF(P902="","",(VLOOKUP(P902,NSX!$B$4:$E$63,4,FALSE)))</f>
        <v/>
      </c>
      <c r="T902" t="str">
        <f t="shared" si="104"/>
        <v/>
      </c>
    </row>
    <row r="903" spans="1:20" x14ac:dyDescent="0.25">
      <c r="A903" t="str">
        <f t="shared" si="98"/>
        <v/>
      </c>
      <c r="B903" t="str">
        <f t="shared" si="99"/>
        <v/>
      </c>
      <c r="C903" t="str">
        <f>IF(P903="","",'PSS Sheet'!AK907)</f>
        <v/>
      </c>
      <c r="D903" t="str">
        <f>IF(P903="","",'PSS Sheet'!AI907)</f>
        <v/>
      </c>
      <c r="E903" t="str">
        <f>IF(P903="","",'PSS Sheet'!AJ907)</f>
        <v/>
      </c>
      <c r="H903" t="str">
        <f t="shared" si="100"/>
        <v/>
      </c>
      <c r="I903" t="str">
        <f>IF(P903="","",'SEB Sheet'!F$12)</f>
        <v/>
      </c>
      <c r="J903" t="str">
        <f t="shared" si="101"/>
        <v/>
      </c>
      <c r="K903" s="87" t="str">
        <f>IF(P903="","",'SEB Sheet'!$F$11)</f>
        <v/>
      </c>
      <c r="L903" t="str">
        <f t="shared" si="102"/>
        <v/>
      </c>
      <c r="M903" t="str">
        <f>IF(P903="","",'SEB Sheet'!$F$10)</f>
        <v/>
      </c>
      <c r="N903" t="str">
        <f t="shared" si="103"/>
        <v/>
      </c>
      <c r="P903" t="str">
        <f>'PSS Sheet'!AL907</f>
        <v/>
      </c>
      <c r="Q903" t="str">
        <f>IF(P903="","",(VLOOKUP(P903,NSX!$B$4:$E$63,2,FALSE)))</f>
        <v/>
      </c>
      <c r="R903" t="str">
        <f>IF(P903="","",(VLOOKUP(P903,NSX!$B$4:$E$63,3,FALSE)))</f>
        <v/>
      </c>
      <c r="S903" t="str">
        <f>IF(P903="","",(VLOOKUP(P903,NSX!$B$4:$E$63,4,FALSE)))</f>
        <v/>
      </c>
      <c r="T903" t="str">
        <f t="shared" si="104"/>
        <v/>
      </c>
    </row>
    <row r="904" spans="1:20" x14ac:dyDescent="0.25">
      <c r="A904" t="str">
        <f t="shared" si="98"/>
        <v/>
      </c>
      <c r="B904" t="str">
        <f t="shared" si="99"/>
        <v/>
      </c>
      <c r="C904" t="str">
        <f>IF(P904="","",'PSS Sheet'!AK908)</f>
        <v/>
      </c>
      <c r="D904" t="str">
        <f>IF(P904="","",'PSS Sheet'!AI908)</f>
        <v/>
      </c>
      <c r="E904" t="str">
        <f>IF(P904="","",'PSS Sheet'!AJ908)</f>
        <v/>
      </c>
      <c r="H904" t="str">
        <f t="shared" si="100"/>
        <v/>
      </c>
      <c r="I904" t="str">
        <f>IF(P904="","",'SEB Sheet'!F$12)</f>
        <v/>
      </c>
      <c r="J904" t="str">
        <f t="shared" si="101"/>
        <v/>
      </c>
      <c r="K904" s="87" t="str">
        <f>IF(P904="","",'SEB Sheet'!$F$11)</f>
        <v/>
      </c>
      <c r="L904" t="str">
        <f t="shared" si="102"/>
        <v/>
      </c>
      <c r="M904" t="str">
        <f>IF(P904="","",'SEB Sheet'!$F$10)</f>
        <v/>
      </c>
      <c r="N904" t="str">
        <f t="shared" si="103"/>
        <v/>
      </c>
      <c r="P904" t="str">
        <f>'PSS Sheet'!AL908</f>
        <v/>
      </c>
      <c r="Q904" t="str">
        <f>IF(P904="","",(VLOOKUP(P904,NSX!$B$4:$E$63,2,FALSE)))</f>
        <v/>
      </c>
      <c r="R904" t="str">
        <f>IF(P904="","",(VLOOKUP(P904,NSX!$B$4:$E$63,3,FALSE)))</f>
        <v/>
      </c>
      <c r="S904" t="str">
        <f>IF(P904="","",(VLOOKUP(P904,NSX!$B$4:$E$63,4,FALSE)))</f>
        <v/>
      </c>
      <c r="T904" t="str">
        <f t="shared" si="104"/>
        <v/>
      </c>
    </row>
    <row r="905" spans="1:20" x14ac:dyDescent="0.25">
      <c r="A905" t="str">
        <f t="shared" si="98"/>
        <v/>
      </c>
      <c r="B905" t="str">
        <f t="shared" si="99"/>
        <v/>
      </c>
      <c r="C905" t="str">
        <f>IF(P905="","",'PSS Sheet'!AK909)</f>
        <v/>
      </c>
      <c r="D905" t="str">
        <f>IF(P905="","",'PSS Sheet'!AI909)</f>
        <v/>
      </c>
      <c r="E905" t="str">
        <f>IF(P905="","",'PSS Sheet'!AJ909)</f>
        <v/>
      </c>
      <c r="H905" t="str">
        <f t="shared" si="100"/>
        <v/>
      </c>
      <c r="I905" t="str">
        <f>IF(P905="","",'SEB Sheet'!F$12)</f>
        <v/>
      </c>
      <c r="J905" t="str">
        <f t="shared" si="101"/>
        <v/>
      </c>
      <c r="K905" s="87" t="str">
        <f>IF(P905="","",'SEB Sheet'!$F$11)</f>
        <v/>
      </c>
      <c r="L905" t="str">
        <f t="shared" si="102"/>
        <v/>
      </c>
      <c r="M905" t="str">
        <f>IF(P905="","",'SEB Sheet'!$F$10)</f>
        <v/>
      </c>
      <c r="N905" t="str">
        <f t="shared" si="103"/>
        <v/>
      </c>
      <c r="P905" t="str">
        <f>'PSS Sheet'!AL909</f>
        <v/>
      </c>
      <c r="Q905" t="str">
        <f>IF(P905="","",(VLOOKUP(P905,NSX!$B$4:$E$63,2,FALSE)))</f>
        <v/>
      </c>
      <c r="R905" t="str">
        <f>IF(P905="","",(VLOOKUP(P905,NSX!$B$4:$E$63,3,FALSE)))</f>
        <v/>
      </c>
      <c r="S905" t="str">
        <f>IF(P905="","",(VLOOKUP(P905,NSX!$B$4:$E$63,4,FALSE)))</f>
        <v/>
      </c>
      <c r="T905" t="str">
        <f t="shared" si="104"/>
        <v/>
      </c>
    </row>
    <row r="906" spans="1:20" x14ac:dyDescent="0.25">
      <c r="A906" t="str">
        <f t="shared" si="98"/>
        <v/>
      </c>
      <c r="B906" t="str">
        <f t="shared" si="99"/>
        <v/>
      </c>
      <c r="C906" t="str">
        <f>IF(P906="","",'PSS Sheet'!AK910)</f>
        <v/>
      </c>
      <c r="D906" t="str">
        <f>IF(P906="","",'PSS Sheet'!AI910)</f>
        <v/>
      </c>
      <c r="E906" t="str">
        <f>IF(P906="","",'PSS Sheet'!AJ910)</f>
        <v/>
      </c>
      <c r="H906" t="str">
        <f t="shared" si="100"/>
        <v/>
      </c>
      <c r="I906" t="str">
        <f>IF(P906="","",'SEB Sheet'!F$12)</f>
        <v/>
      </c>
      <c r="J906" t="str">
        <f t="shared" si="101"/>
        <v/>
      </c>
      <c r="K906" s="87" t="str">
        <f>IF(P906="","",'SEB Sheet'!$F$11)</f>
        <v/>
      </c>
      <c r="L906" t="str">
        <f t="shared" si="102"/>
        <v/>
      </c>
      <c r="M906" t="str">
        <f>IF(P906="","",'SEB Sheet'!$F$10)</f>
        <v/>
      </c>
      <c r="N906" t="str">
        <f t="shared" si="103"/>
        <v/>
      </c>
      <c r="P906" t="str">
        <f>'PSS Sheet'!AL910</f>
        <v/>
      </c>
      <c r="Q906" t="str">
        <f>IF(P906="","",(VLOOKUP(P906,NSX!$B$4:$E$63,2,FALSE)))</f>
        <v/>
      </c>
      <c r="R906" t="str">
        <f>IF(P906="","",(VLOOKUP(P906,NSX!$B$4:$E$63,3,FALSE)))</f>
        <v/>
      </c>
      <c r="S906" t="str">
        <f>IF(P906="","",(VLOOKUP(P906,NSX!$B$4:$E$63,4,FALSE)))</f>
        <v/>
      </c>
      <c r="T906" t="str">
        <f t="shared" si="104"/>
        <v/>
      </c>
    </row>
    <row r="907" spans="1:20" x14ac:dyDescent="0.25">
      <c r="A907" t="str">
        <f t="shared" si="98"/>
        <v/>
      </c>
      <c r="B907" t="str">
        <f t="shared" si="99"/>
        <v/>
      </c>
      <c r="C907" t="str">
        <f>IF(P907="","",'PSS Sheet'!AK911)</f>
        <v/>
      </c>
      <c r="D907" t="str">
        <f>IF(P907="","",'PSS Sheet'!AI911)</f>
        <v/>
      </c>
      <c r="E907" t="str">
        <f>IF(P907="","",'PSS Sheet'!AJ911)</f>
        <v/>
      </c>
      <c r="H907" t="str">
        <f t="shared" si="100"/>
        <v/>
      </c>
      <c r="I907" t="str">
        <f>IF(P907="","",'SEB Sheet'!F$12)</f>
        <v/>
      </c>
      <c r="J907" t="str">
        <f t="shared" si="101"/>
        <v/>
      </c>
      <c r="K907" s="87" t="str">
        <f>IF(P907="","",'SEB Sheet'!$F$11)</f>
        <v/>
      </c>
      <c r="L907" t="str">
        <f t="shared" si="102"/>
        <v/>
      </c>
      <c r="M907" t="str">
        <f>IF(P907="","",'SEB Sheet'!$F$10)</f>
        <v/>
      </c>
      <c r="N907" t="str">
        <f t="shared" si="103"/>
        <v/>
      </c>
      <c r="P907" t="str">
        <f>'PSS Sheet'!AL911</f>
        <v/>
      </c>
      <c r="Q907" t="str">
        <f>IF(P907="","",(VLOOKUP(P907,NSX!$B$4:$E$63,2,FALSE)))</f>
        <v/>
      </c>
      <c r="R907" t="str">
        <f>IF(P907="","",(VLOOKUP(P907,NSX!$B$4:$E$63,3,FALSE)))</f>
        <v/>
      </c>
      <c r="S907" t="str">
        <f>IF(P907="","",(VLOOKUP(P907,NSX!$B$4:$E$63,4,FALSE)))</f>
        <v/>
      </c>
      <c r="T907" t="str">
        <f t="shared" si="104"/>
        <v/>
      </c>
    </row>
    <row r="908" spans="1:20" x14ac:dyDescent="0.25">
      <c r="A908" t="str">
        <f t="shared" si="98"/>
        <v/>
      </c>
      <c r="B908" t="str">
        <f t="shared" si="99"/>
        <v/>
      </c>
      <c r="C908" t="str">
        <f>IF(P908="","",'PSS Sheet'!AK912)</f>
        <v/>
      </c>
      <c r="D908" t="str">
        <f>IF(P908="","",'PSS Sheet'!AI912)</f>
        <v/>
      </c>
      <c r="E908" t="str">
        <f>IF(P908="","",'PSS Sheet'!AJ912)</f>
        <v/>
      </c>
      <c r="H908" t="str">
        <f t="shared" si="100"/>
        <v/>
      </c>
      <c r="I908" t="str">
        <f>IF(P908="","",'SEB Sheet'!F$12)</f>
        <v/>
      </c>
      <c r="J908" t="str">
        <f t="shared" si="101"/>
        <v/>
      </c>
      <c r="K908" s="87" t="str">
        <f>IF(P908="","",'SEB Sheet'!$F$11)</f>
        <v/>
      </c>
      <c r="L908" t="str">
        <f t="shared" si="102"/>
        <v/>
      </c>
      <c r="M908" t="str">
        <f>IF(P908="","",'SEB Sheet'!$F$10)</f>
        <v/>
      </c>
      <c r="N908" t="str">
        <f t="shared" si="103"/>
        <v/>
      </c>
      <c r="P908" t="str">
        <f>'PSS Sheet'!AL912</f>
        <v/>
      </c>
      <c r="Q908" t="str">
        <f>IF(P908="","",(VLOOKUP(P908,NSX!$B$4:$E$63,2,FALSE)))</f>
        <v/>
      </c>
      <c r="R908" t="str">
        <f>IF(P908="","",(VLOOKUP(P908,NSX!$B$4:$E$63,3,FALSE)))</f>
        <v/>
      </c>
      <c r="S908" t="str">
        <f>IF(P908="","",(VLOOKUP(P908,NSX!$B$4:$E$63,4,FALSE)))</f>
        <v/>
      </c>
      <c r="T908" t="str">
        <f t="shared" si="104"/>
        <v/>
      </c>
    </row>
    <row r="909" spans="1:20" x14ac:dyDescent="0.25">
      <c r="A909" t="str">
        <f t="shared" si="98"/>
        <v/>
      </c>
      <c r="B909" t="str">
        <f t="shared" si="99"/>
        <v/>
      </c>
      <c r="C909" t="str">
        <f>IF(P909="","",'PSS Sheet'!AK913)</f>
        <v/>
      </c>
      <c r="D909" t="str">
        <f>IF(P909="","",'PSS Sheet'!AI913)</f>
        <v/>
      </c>
      <c r="E909" t="str">
        <f>IF(P909="","",'PSS Sheet'!AJ913)</f>
        <v/>
      </c>
      <c r="H909" t="str">
        <f t="shared" si="100"/>
        <v/>
      </c>
      <c r="I909" t="str">
        <f>IF(P909="","",'SEB Sheet'!F$12)</f>
        <v/>
      </c>
      <c r="J909" t="str">
        <f t="shared" si="101"/>
        <v/>
      </c>
      <c r="K909" s="87" t="str">
        <f>IF(P909="","",'SEB Sheet'!$F$11)</f>
        <v/>
      </c>
      <c r="L909" t="str">
        <f t="shared" si="102"/>
        <v/>
      </c>
      <c r="M909" t="str">
        <f>IF(P909="","",'SEB Sheet'!$F$10)</f>
        <v/>
      </c>
      <c r="N909" t="str">
        <f t="shared" si="103"/>
        <v/>
      </c>
      <c r="P909" t="str">
        <f>'PSS Sheet'!AL913</f>
        <v/>
      </c>
      <c r="Q909" t="str">
        <f>IF(P909="","",(VLOOKUP(P909,NSX!$B$4:$E$63,2,FALSE)))</f>
        <v/>
      </c>
      <c r="R909" t="str">
        <f>IF(P909="","",(VLOOKUP(P909,NSX!$B$4:$E$63,3,FALSE)))</f>
        <v/>
      </c>
      <c r="S909" t="str">
        <f>IF(P909="","",(VLOOKUP(P909,NSX!$B$4:$E$63,4,FALSE)))</f>
        <v/>
      </c>
      <c r="T909" t="str">
        <f t="shared" si="104"/>
        <v/>
      </c>
    </row>
    <row r="910" spans="1:20" x14ac:dyDescent="0.25">
      <c r="A910" t="str">
        <f t="shared" si="98"/>
        <v/>
      </c>
      <c r="B910" t="str">
        <f t="shared" si="99"/>
        <v/>
      </c>
      <c r="C910" t="str">
        <f>IF(P910="","",'PSS Sheet'!AK914)</f>
        <v/>
      </c>
      <c r="D910" t="str">
        <f>IF(P910="","",'PSS Sheet'!AI914)</f>
        <v/>
      </c>
      <c r="E910" t="str">
        <f>IF(P910="","",'PSS Sheet'!AJ914)</f>
        <v/>
      </c>
      <c r="H910" t="str">
        <f t="shared" si="100"/>
        <v/>
      </c>
      <c r="I910" t="str">
        <f>IF(P910="","",'SEB Sheet'!F$12)</f>
        <v/>
      </c>
      <c r="J910" t="str">
        <f t="shared" si="101"/>
        <v/>
      </c>
      <c r="K910" s="87" t="str">
        <f>IF(P910="","",'SEB Sheet'!$F$11)</f>
        <v/>
      </c>
      <c r="L910" t="str">
        <f t="shared" si="102"/>
        <v/>
      </c>
      <c r="M910" t="str">
        <f>IF(P910="","",'SEB Sheet'!$F$10)</f>
        <v/>
      </c>
      <c r="N910" t="str">
        <f t="shared" si="103"/>
        <v/>
      </c>
      <c r="P910" t="str">
        <f>'PSS Sheet'!AL914</f>
        <v/>
      </c>
      <c r="Q910" t="str">
        <f>IF(P910="","",(VLOOKUP(P910,NSX!$B$4:$E$63,2,FALSE)))</f>
        <v/>
      </c>
      <c r="R910" t="str">
        <f>IF(P910="","",(VLOOKUP(P910,NSX!$B$4:$E$63,3,FALSE)))</f>
        <v/>
      </c>
      <c r="S910" t="str">
        <f>IF(P910="","",(VLOOKUP(P910,NSX!$B$4:$E$63,4,FALSE)))</f>
        <v/>
      </c>
      <c r="T910" t="str">
        <f t="shared" si="104"/>
        <v/>
      </c>
    </row>
    <row r="911" spans="1:20" x14ac:dyDescent="0.25">
      <c r="A911" t="str">
        <f t="shared" si="98"/>
        <v/>
      </c>
      <c r="B911" t="str">
        <f t="shared" si="99"/>
        <v/>
      </c>
      <c r="C911" t="str">
        <f>IF(P911="","",'PSS Sheet'!AK915)</f>
        <v/>
      </c>
      <c r="D911" t="str">
        <f>IF(P911="","",'PSS Sheet'!AI915)</f>
        <v/>
      </c>
      <c r="E911" t="str">
        <f>IF(P911="","",'PSS Sheet'!AJ915)</f>
        <v/>
      </c>
      <c r="H911" t="str">
        <f t="shared" si="100"/>
        <v/>
      </c>
      <c r="I911" t="str">
        <f>IF(P911="","",'SEB Sheet'!F$12)</f>
        <v/>
      </c>
      <c r="J911" t="str">
        <f t="shared" si="101"/>
        <v/>
      </c>
      <c r="K911" s="87" t="str">
        <f>IF(P911="","",'SEB Sheet'!$F$11)</f>
        <v/>
      </c>
      <c r="L911" t="str">
        <f t="shared" si="102"/>
        <v/>
      </c>
      <c r="M911" t="str">
        <f>IF(P911="","",'SEB Sheet'!$F$10)</f>
        <v/>
      </c>
      <c r="N911" t="str">
        <f t="shared" si="103"/>
        <v/>
      </c>
      <c r="P911" t="str">
        <f>'PSS Sheet'!AL915</f>
        <v/>
      </c>
      <c r="Q911" t="str">
        <f>IF(P911="","",(VLOOKUP(P911,NSX!$B$4:$E$63,2,FALSE)))</f>
        <v/>
      </c>
      <c r="R911" t="str">
        <f>IF(P911="","",(VLOOKUP(P911,NSX!$B$4:$E$63,3,FALSE)))</f>
        <v/>
      </c>
      <c r="S911" t="str">
        <f>IF(P911="","",(VLOOKUP(P911,NSX!$B$4:$E$63,4,FALSE)))</f>
        <v/>
      </c>
      <c r="T911" t="str">
        <f t="shared" si="104"/>
        <v/>
      </c>
    </row>
    <row r="912" spans="1:20" x14ac:dyDescent="0.25">
      <c r="A912" t="str">
        <f t="shared" si="98"/>
        <v/>
      </c>
      <c r="B912" t="str">
        <f t="shared" si="99"/>
        <v/>
      </c>
      <c r="C912" t="str">
        <f>IF(P912="","",'PSS Sheet'!AK916)</f>
        <v/>
      </c>
      <c r="D912" t="str">
        <f>IF(P912="","",'PSS Sheet'!AI916)</f>
        <v/>
      </c>
      <c r="E912" t="str">
        <f>IF(P912="","",'PSS Sheet'!AJ916)</f>
        <v/>
      </c>
      <c r="H912" t="str">
        <f t="shared" si="100"/>
        <v/>
      </c>
      <c r="I912" t="str">
        <f>IF(P912="","",'SEB Sheet'!F$12)</f>
        <v/>
      </c>
      <c r="J912" t="str">
        <f t="shared" si="101"/>
        <v/>
      </c>
      <c r="K912" s="87" t="str">
        <f>IF(P912="","",'SEB Sheet'!$F$11)</f>
        <v/>
      </c>
      <c r="L912" t="str">
        <f t="shared" si="102"/>
        <v/>
      </c>
      <c r="M912" t="str">
        <f>IF(P912="","",'SEB Sheet'!$F$10)</f>
        <v/>
      </c>
      <c r="N912" t="str">
        <f t="shared" si="103"/>
        <v/>
      </c>
      <c r="P912" t="str">
        <f>'PSS Sheet'!AL916</f>
        <v/>
      </c>
      <c r="Q912" t="str">
        <f>IF(P912="","",(VLOOKUP(P912,NSX!$B$4:$E$63,2,FALSE)))</f>
        <v/>
      </c>
      <c r="R912" t="str">
        <f>IF(P912="","",(VLOOKUP(P912,NSX!$B$4:$E$63,3,FALSE)))</f>
        <v/>
      </c>
      <c r="S912" t="str">
        <f>IF(P912="","",(VLOOKUP(P912,NSX!$B$4:$E$63,4,FALSE)))</f>
        <v/>
      </c>
      <c r="T912" t="str">
        <f t="shared" si="104"/>
        <v/>
      </c>
    </row>
    <row r="913" spans="1:20" x14ac:dyDescent="0.25">
      <c r="A913" t="str">
        <f t="shared" si="98"/>
        <v/>
      </c>
      <c r="B913" t="str">
        <f t="shared" si="99"/>
        <v/>
      </c>
      <c r="C913" t="str">
        <f>IF(P913="","",'PSS Sheet'!AK917)</f>
        <v/>
      </c>
      <c r="D913" t="str">
        <f>IF(P913="","",'PSS Sheet'!AI917)</f>
        <v/>
      </c>
      <c r="E913" t="str">
        <f>IF(P913="","",'PSS Sheet'!AJ917)</f>
        <v/>
      </c>
      <c r="H913" t="str">
        <f t="shared" si="100"/>
        <v/>
      </c>
      <c r="I913" t="str">
        <f>IF(P913="","",'SEB Sheet'!F$12)</f>
        <v/>
      </c>
      <c r="J913" t="str">
        <f t="shared" si="101"/>
        <v/>
      </c>
      <c r="K913" s="87" t="str">
        <f>IF(P913="","",'SEB Sheet'!$F$11)</f>
        <v/>
      </c>
      <c r="L913" t="str">
        <f t="shared" si="102"/>
        <v/>
      </c>
      <c r="M913" t="str">
        <f>IF(P913="","",'SEB Sheet'!$F$10)</f>
        <v/>
      </c>
      <c r="N913" t="str">
        <f t="shared" si="103"/>
        <v/>
      </c>
      <c r="P913" t="str">
        <f>'PSS Sheet'!AL917</f>
        <v/>
      </c>
      <c r="Q913" t="str">
        <f>IF(P913="","",(VLOOKUP(P913,NSX!$B$4:$E$63,2,FALSE)))</f>
        <v/>
      </c>
      <c r="R913" t="str">
        <f>IF(P913="","",(VLOOKUP(P913,NSX!$B$4:$E$63,3,FALSE)))</f>
        <v/>
      </c>
      <c r="S913" t="str">
        <f>IF(P913="","",(VLOOKUP(P913,NSX!$B$4:$E$63,4,FALSE)))</f>
        <v/>
      </c>
      <c r="T913" t="str">
        <f t="shared" si="104"/>
        <v/>
      </c>
    </row>
    <row r="914" spans="1:20" x14ac:dyDescent="0.25">
      <c r="A914" t="str">
        <f t="shared" si="98"/>
        <v/>
      </c>
      <c r="B914" t="str">
        <f t="shared" si="99"/>
        <v/>
      </c>
      <c r="C914" t="str">
        <f>IF(P914="","",'PSS Sheet'!AK918)</f>
        <v/>
      </c>
      <c r="D914" t="str">
        <f>IF(P914="","",'PSS Sheet'!AI918)</f>
        <v/>
      </c>
      <c r="E914" t="str">
        <f>IF(P914="","",'PSS Sheet'!AJ918)</f>
        <v/>
      </c>
      <c r="H914" t="str">
        <f t="shared" si="100"/>
        <v/>
      </c>
      <c r="I914" t="str">
        <f>IF(P914="","",'SEB Sheet'!F$12)</f>
        <v/>
      </c>
      <c r="J914" t="str">
        <f t="shared" si="101"/>
        <v/>
      </c>
      <c r="K914" s="87" t="str">
        <f>IF(P914="","",'SEB Sheet'!$F$11)</f>
        <v/>
      </c>
      <c r="L914" t="str">
        <f t="shared" si="102"/>
        <v/>
      </c>
      <c r="M914" t="str">
        <f>IF(P914="","",'SEB Sheet'!$F$10)</f>
        <v/>
      </c>
      <c r="N914" t="str">
        <f t="shared" si="103"/>
        <v/>
      </c>
      <c r="P914" t="str">
        <f>'PSS Sheet'!AL918</f>
        <v/>
      </c>
      <c r="Q914" t="str">
        <f>IF(P914="","",(VLOOKUP(P914,NSX!$B$4:$E$63,2,FALSE)))</f>
        <v/>
      </c>
      <c r="R914" t="str">
        <f>IF(P914="","",(VLOOKUP(P914,NSX!$B$4:$E$63,3,FALSE)))</f>
        <v/>
      </c>
      <c r="S914" t="str">
        <f>IF(P914="","",(VLOOKUP(P914,NSX!$B$4:$E$63,4,FALSE)))</f>
        <v/>
      </c>
      <c r="T914" t="str">
        <f t="shared" si="104"/>
        <v/>
      </c>
    </row>
    <row r="915" spans="1:20" x14ac:dyDescent="0.25">
      <c r="A915" t="str">
        <f t="shared" si="98"/>
        <v/>
      </c>
      <c r="B915" t="str">
        <f t="shared" si="99"/>
        <v/>
      </c>
      <c r="C915" t="str">
        <f>IF(P915="","",'PSS Sheet'!AK919)</f>
        <v/>
      </c>
      <c r="D915" t="str">
        <f>IF(P915="","",'PSS Sheet'!AI919)</f>
        <v/>
      </c>
      <c r="E915" t="str">
        <f>IF(P915="","",'PSS Sheet'!AJ919)</f>
        <v/>
      </c>
      <c r="H915" t="str">
        <f t="shared" si="100"/>
        <v/>
      </c>
      <c r="I915" t="str">
        <f>IF(P915="","",'SEB Sheet'!F$12)</f>
        <v/>
      </c>
      <c r="J915" t="str">
        <f t="shared" si="101"/>
        <v/>
      </c>
      <c r="K915" s="87" t="str">
        <f>IF(P915="","",'SEB Sheet'!$F$11)</f>
        <v/>
      </c>
      <c r="L915" t="str">
        <f t="shared" si="102"/>
        <v/>
      </c>
      <c r="M915" t="str">
        <f>IF(P915="","",'SEB Sheet'!$F$10)</f>
        <v/>
      </c>
      <c r="N915" t="str">
        <f t="shared" si="103"/>
        <v/>
      </c>
      <c r="P915" t="str">
        <f>'PSS Sheet'!AL919</f>
        <v/>
      </c>
      <c r="Q915" t="str">
        <f>IF(P915="","",(VLOOKUP(P915,NSX!$B$4:$E$63,2,FALSE)))</f>
        <v/>
      </c>
      <c r="R915" t="str">
        <f>IF(P915="","",(VLOOKUP(P915,NSX!$B$4:$E$63,3,FALSE)))</f>
        <v/>
      </c>
      <c r="S915" t="str">
        <f>IF(P915="","",(VLOOKUP(P915,NSX!$B$4:$E$63,4,FALSE)))</f>
        <v/>
      </c>
      <c r="T915" t="str">
        <f t="shared" si="104"/>
        <v/>
      </c>
    </row>
    <row r="916" spans="1:20" x14ac:dyDescent="0.25">
      <c r="A916" t="str">
        <f t="shared" si="98"/>
        <v/>
      </c>
      <c r="B916" t="str">
        <f t="shared" si="99"/>
        <v/>
      </c>
      <c r="C916" t="str">
        <f>IF(P916="","",'PSS Sheet'!AK920)</f>
        <v/>
      </c>
      <c r="D916" t="str">
        <f>IF(P916="","",'PSS Sheet'!AI920)</f>
        <v/>
      </c>
      <c r="E916" t="str">
        <f>IF(P916="","",'PSS Sheet'!AJ920)</f>
        <v/>
      </c>
      <c r="H916" t="str">
        <f t="shared" si="100"/>
        <v/>
      </c>
      <c r="I916" t="str">
        <f>IF(P916="","",'SEB Sheet'!F$12)</f>
        <v/>
      </c>
      <c r="J916" t="str">
        <f t="shared" si="101"/>
        <v/>
      </c>
      <c r="K916" s="87" t="str">
        <f>IF(P916="","",'SEB Sheet'!$F$11)</f>
        <v/>
      </c>
      <c r="L916" t="str">
        <f t="shared" si="102"/>
        <v/>
      </c>
      <c r="M916" t="str">
        <f>IF(P916="","",'SEB Sheet'!$F$10)</f>
        <v/>
      </c>
      <c r="N916" t="str">
        <f t="shared" si="103"/>
        <v/>
      </c>
      <c r="P916" t="str">
        <f>'PSS Sheet'!AL920</f>
        <v/>
      </c>
      <c r="Q916" t="str">
        <f>IF(P916="","",(VLOOKUP(P916,NSX!$B$4:$E$63,2,FALSE)))</f>
        <v/>
      </c>
      <c r="R916" t="str">
        <f>IF(P916="","",(VLOOKUP(P916,NSX!$B$4:$E$63,3,FALSE)))</f>
        <v/>
      </c>
      <c r="S916" t="str">
        <f>IF(P916="","",(VLOOKUP(P916,NSX!$B$4:$E$63,4,FALSE)))</f>
        <v/>
      </c>
      <c r="T916" t="str">
        <f t="shared" si="104"/>
        <v/>
      </c>
    </row>
    <row r="917" spans="1:20" x14ac:dyDescent="0.25">
      <c r="A917" t="str">
        <f t="shared" si="98"/>
        <v/>
      </c>
      <c r="B917" t="str">
        <f t="shared" si="99"/>
        <v/>
      </c>
      <c r="C917" t="str">
        <f>IF(P917="","",'PSS Sheet'!AK921)</f>
        <v/>
      </c>
      <c r="D917" t="str">
        <f>IF(P917="","",'PSS Sheet'!AI921)</f>
        <v/>
      </c>
      <c r="E917" t="str">
        <f>IF(P917="","",'PSS Sheet'!AJ921)</f>
        <v/>
      </c>
      <c r="H917" t="str">
        <f t="shared" si="100"/>
        <v/>
      </c>
      <c r="I917" t="str">
        <f>IF(P917="","",'SEB Sheet'!F$12)</f>
        <v/>
      </c>
      <c r="J917" t="str">
        <f t="shared" si="101"/>
        <v/>
      </c>
      <c r="K917" s="87" t="str">
        <f>IF(P917="","",'SEB Sheet'!$F$11)</f>
        <v/>
      </c>
      <c r="L917" t="str">
        <f t="shared" si="102"/>
        <v/>
      </c>
      <c r="M917" t="str">
        <f>IF(P917="","",'SEB Sheet'!$F$10)</f>
        <v/>
      </c>
      <c r="N917" t="str">
        <f t="shared" si="103"/>
        <v/>
      </c>
      <c r="P917" t="str">
        <f>'PSS Sheet'!AL921</f>
        <v/>
      </c>
      <c r="Q917" t="str">
        <f>IF(P917="","",(VLOOKUP(P917,NSX!$B$4:$E$63,2,FALSE)))</f>
        <v/>
      </c>
      <c r="R917" t="str">
        <f>IF(P917="","",(VLOOKUP(P917,NSX!$B$4:$E$63,3,FALSE)))</f>
        <v/>
      </c>
      <c r="S917" t="str">
        <f>IF(P917="","",(VLOOKUP(P917,NSX!$B$4:$E$63,4,FALSE)))</f>
        <v/>
      </c>
      <c r="T917" t="str">
        <f t="shared" si="104"/>
        <v/>
      </c>
    </row>
    <row r="918" spans="1:20" x14ac:dyDescent="0.25">
      <c r="A918" t="str">
        <f t="shared" si="98"/>
        <v/>
      </c>
      <c r="B918" t="str">
        <f t="shared" si="99"/>
        <v/>
      </c>
      <c r="C918" t="str">
        <f>IF(P918="","",'PSS Sheet'!AK922)</f>
        <v/>
      </c>
      <c r="D918" t="str">
        <f>IF(P918="","",'PSS Sheet'!AI922)</f>
        <v/>
      </c>
      <c r="E918" t="str">
        <f>IF(P918="","",'PSS Sheet'!AJ922)</f>
        <v/>
      </c>
      <c r="H918" t="str">
        <f t="shared" si="100"/>
        <v/>
      </c>
      <c r="I918" t="str">
        <f>IF(P918="","",'SEB Sheet'!F$12)</f>
        <v/>
      </c>
      <c r="J918" t="str">
        <f t="shared" si="101"/>
        <v/>
      </c>
      <c r="K918" s="87" t="str">
        <f>IF(P918="","",'SEB Sheet'!$F$11)</f>
        <v/>
      </c>
      <c r="L918" t="str">
        <f t="shared" si="102"/>
        <v/>
      </c>
      <c r="M918" t="str">
        <f>IF(P918="","",'SEB Sheet'!$F$10)</f>
        <v/>
      </c>
      <c r="N918" t="str">
        <f t="shared" si="103"/>
        <v/>
      </c>
      <c r="P918" t="str">
        <f>'PSS Sheet'!AL922</f>
        <v/>
      </c>
      <c r="Q918" t="str">
        <f>IF(P918="","",(VLOOKUP(P918,NSX!$B$4:$E$63,2,FALSE)))</f>
        <v/>
      </c>
      <c r="R918" t="str">
        <f>IF(P918="","",(VLOOKUP(P918,NSX!$B$4:$E$63,3,FALSE)))</f>
        <v/>
      </c>
      <c r="S918" t="str">
        <f>IF(P918="","",(VLOOKUP(P918,NSX!$B$4:$E$63,4,FALSE)))</f>
        <v/>
      </c>
      <c r="T918" t="str">
        <f t="shared" si="104"/>
        <v/>
      </c>
    </row>
    <row r="919" spans="1:20" x14ac:dyDescent="0.25">
      <c r="A919" t="str">
        <f t="shared" si="98"/>
        <v/>
      </c>
      <c r="B919" t="str">
        <f t="shared" si="99"/>
        <v/>
      </c>
      <c r="C919" t="str">
        <f>IF(P919="","",'PSS Sheet'!AK923)</f>
        <v/>
      </c>
      <c r="D919" t="str">
        <f>IF(P919="","",'PSS Sheet'!AI923)</f>
        <v/>
      </c>
      <c r="E919" t="str">
        <f>IF(P919="","",'PSS Sheet'!AJ923)</f>
        <v/>
      </c>
      <c r="H919" t="str">
        <f t="shared" si="100"/>
        <v/>
      </c>
      <c r="I919" t="str">
        <f>IF(P919="","",'SEB Sheet'!F$12)</f>
        <v/>
      </c>
      <c r="J919" t="str">
        <f t="shared" si="101"/>
        <v/>
      </c>
      <c r="K919" s="87" t="str">
        <f>IF(P919="","",'SEB Sheet'!$F$11)</f>
        <v/>
      </c>
      <c r="L919" t="str">
        <f t="shared" si="102"/>
        <v/>
      </c>
      <c r="M919" t="str">
        <f>IF(P919="","",'SEB Sheet'!$F$10)</f>
        <v/>
      </c>
      <c r="N919" t="str">
        <f t="shared" si="103"/>
        <v/>
      </c>
      <c r="P919" t="str">
        <f>'PSS Sheet'!AL923</f>
        <v/>
      </c>
      <c r="Q919" t="str">
        <f>IF(P919="","",(VLOOKUP(P919,NSX!$B$4:$E$63,2,FALSE)))</f>
        <v/>
      </c>
      <c r="R919" t="str">
        <f>IF(P919="","",(VLOOKUP(P919,NSX!$B$4:$E$63,3,FALSE)))</f>
        <v/>
      </c>
      <c r="S919" t="str">
        <f>IF(P919="","",(VLOOKUP(P919,NSX!$B$4:$E$63,4,FALSE)))</f>
        <v/>
      </c>
      <c r="T919" t="str">
        <f t="shared" si="104"/>
        <v/>
      </c>
    </row>
    <row r="920" spans="1:20" x14ac:dyDescent="0.25">
      <c r="A920" t="str">
        <f t="shared" si="98"/>
        <v/>
      </c>
      <c r="B920" t="str">
        <f t="shared" si="99"/>
        <v/>
      </c>
      <c r="C920" t="str">
        <f>IF(P920="","",'PSS Sheet'!AK924)</f>
        <v/>
      </c>
      <c r="D920" t="str">
        <f>IF(P920="","",'PSS Sheet'!AI924)</f>
        <v/>
      </c>
      <c r="E920" t="str">
        <f>IF(P920="","",'PSS Sheet'!AJ924)</f>
        <v/>
      </c>
      <c r="H920" t="str">
        <f t="shared" si="100"/>
        <v/>
      </c>
      <c r="I920" t="str">
        <f>IF(P920="","",'SEB Sheet'!F$12)</f>
        <v/>
      </c>
      <c r="J920" t="str">
        <f t="shared" si="101"/>
        <v/>
      </c>
      <c r="K920" s="87" t="str">
        <f>IF(P920="","",'SEB Sheet'!$F$11)</f>
        <v/>
      </c>
      <c r="L920" t="str">
        <f t="shared" si="102"/>
        <v/>
      </c>
      <c r="M920" t="str">
        <f>IF(P920="","",'SEB Sheet'!$F$10)</f>
        <v/>
      </c>
      <c r="N920" t="str">
        <f t="shared" si="103"/>
        <v/>
      </c>
      <c r="P920" t="str">
        <f>'PSS Sheet'!AL924</f>
        <v/>
      </c>
      <c r="Q920" t="str">
        <f>IF(P920="","",(VLOOKUP(P920,NSX!$B$4:$E$63,2,FALSE)))</f>
        <v/>
      </c>
      <c r="R920" t="str">
        <f>IF(P920="","",(VLOOKUP(P920,NSX!$B$4:$E$63,3,FALSE)))</f>
        <v/>
      </c>
      <c r="S920" t="str">
        <f>IF(P920="","",(VLOOKUP(P920,NSX!$B$4:$E$63,4,FALSE)))</f>
        <v/>
      </c>
      <c r="T920" t="str">
        <f t="shared" si="104"/>
        <v/>
      </c>
    </row>
    <row r="921" spans="1:20" x14ac:dyDescent="0.25">
      <c r="A921" t="str">
        <f t="shared" si="98"/>
        <v/>
      </c>
      <c r="B921" t="str">
        <f t="shared" si="99"/>
        <v/>
      </c>
      <c r="C921" t="str">
        <f>IF(P921="","",'PSS Sheet'!AK925)</f>
        <v/>
      </c>
      <c r="D921" t="str">
        <f>IF(P921="","",'PSS Sheet'!AI925)</f>
        <v/>
      </c>
      <c r="E921" t="str">
        <f>IF(P921="","",'PSS Sheet'!AJ925)</f>
        <v/>
      </c>
      <c r="H921" t="str">
        <f t="shared" si="100"/>
        <v/>
      </c>
      <c r="I921" t="str">
        <f>IF(P921="","",'SEB Sheet'!F$12)</f>
        <v/>
      </c>
      <c r="J921" t="str">
        <f t="shared" si="101"/>
        <v/>
      </c>
      <c r="K921" s="87" t="str">
        <f>IF(P921="","",'SEB Sheet'!$F$11)</f>
        <v/>
      </c>
      <c r="L921" t="str">
        <f t="shared" si="102"/>
        <v/>
      </c>
      <c r="M921" t="str">
        <f>IF(P921="","",'SEB Sheet'!$F$10)</f>
        <v/>
      </c>
      <c r="N921" t="str">
        <f t="shared" si="103"/>
        <v/>
      </c>
      <c r="P921" t="str">
        <f>'PSS Sheet'!AL925</f>
        <v/>
      </c>
      <c r="Q921" t="str">
        <f>IF(P921="","",(VLOOKUP(P921,NSX!$B$4:$E$63,2,FALSE)))</f>
        <v/>
      </c>
      <c r="R921" t="str">
        <f>IF(P921="","",(VLOOKUP(P921,NSX!$B$4:$E$63,3,FALSE)))</f>
        <v/>
      </c>
      <c r="S921" t="str">
        <f>IF(P921="","",(VLOOKUP(P921,NSX!$B$4:$E$63,4,FALSE)))</f>
        <v/>
      </c>
      <c r="T921" t="str">
        <f t="shared" si="104"/>
        <v/>
      </c>
    </row>
    <row r="922" spans="1:20" x14ac:dyDescent="0.25">
      <c r="A922" t="str">
        <f t="shared" si="98"/>
        <v/>
      </c>
      <c r="B922" t="str">
        <f t="shared" si="99"/>
        <v/>
      </c>
      <c r="C922" t="str">
        <f>IF(P922="","",'PSS Sheet'!AK926)</f>
        <v/>
      </c>
      <c r="D922" t="str">
        <f>IF(P922="","",'PSS Sheet'!AI926)</f>
        <v/>
      </c>
      <c r="E922" t="str">
        <f>IF(P922="","",'PSS Sheet'!AJ926)</f>
        <v/>
      </c>
      <c r="H922" t="str">
        <f t="shared" si="100"/>
        <v/>
      </c>
      <c r="I922" t="str">
        <f>IF(P922="","",'SEB Sheet'!F$12)</f>
        <v/>
      </c>
      <c r="J922" t="str">
        <f t="shared" si="101"/>
        <v/>
      </c>
      <c r="K922" s="87" t="str">
        <f>IF(P922="","",'SEB Sheet'!$F$11)</f>
        <v/>
      </c>
      <c r="L922" t="str">
        <f t="shared" si="102"/>
        <v/>
      </c>
      <c r="M922" t="str">
        <f>IF(P922="","",'SEB Sheet'!$F$10)</f>
        <v/>
      </c>
      <c r="N922" t="str">
        <f t="shared" si="103"/>
        <v/>
      </c>
      <c r="P922" t="str">
        <f>'PSS Sheet'!AL926</f>
        <v/>
      </c>
      <c r="Q922" t="str">
        <f>IF(P922="","",(VLOOKUP(P922,NSX!$B$4:$E$63,2,FALSE)))</f>
        <v/>
      </c>
      <c r="R922" t="str">
        <f>IF(P922="","",(VLOOKUP(P922,NSX!$B$4:$E$63,3,FALSE)))</f>
        <v/>
      </c>
      <c r="S922" t="str">
        <f>IF(P922="","",(VLOOKUP(P922,NSX!$B$4:$E$63,4,FALSE)))</f>
        <v/>
      </c>
      <c r="T922" t="str">
        <f t="shared" si="104"/>
        <v/>
      </c>
    </row>
    <row r="923" spans="1:20" x14ac:dyDescent="0.25">
      <c r="A923" t="str">
        <f t="shared" si="98"/>
        <v/>
      </c>
      <c r="B923" t="str">
        <f t="shared" si="99"/>
        <v/>
      </c>
      <c r="C923" t="str">
        <f>IF(P923="","",'PSS Sheet'!AK927)</f>
        <v/>
      </c>
      <c r="D923" t="str">
        <f>IF(P923="","",'PSS Sheet'!AI927)</f>
        <v/>
      </c>
      <c r="E923" t="str">
        <f>IF(P923="","",'PSS Sheet'!AJ927)</f>
        <v/>
      </c>
      <c r="H923" t="str">
        <f t="shared" si="100"/>
        <v/>
      </c>
      <c r="I923" t="str">
        <f>IF(P923="","",'SEB Sheet'!F$12)</f>
        <v/>
      </c>
      <c r="J923" t="str">
        <f t="shared" si="101"/>
        <v/>
      </c>
      <c r="K923" s="87" t="str">
        <f>IF(P923="","",'SEB Sheet'!$F$11)</f>
        <v/>
      </c>
      <c r="L923" t="str">
        <f t="shared" si="102"/>
        <v/>
      </c>
      <c r="M923" t="str">
        <f>IF(P923="","",'SEB Sheet'!$F$10)</f>
        <v/>
      </c>
      <c r="N923" t="str">
        <f t="shared" si="103"/>
        <v/>
      </c>
      <c r="P923" t="str">
        <f>'PSS Sheet'!AL927</f>
        <v/>
      </c>
      <c r="Q923" t="str">
        <f>IF(P923="","",(VLOOKUP(P923,NSX!$B$4:$E$63,2,FALSE)))</f>
        <v/>
      </c>
      <c r="R923" t="str">
        <f>IF(P923="","",(VLOOKUP(P923,NSX!$B$4:$E$63,3,FALSE)))</f>
        <v/>
      </c>
      <c r="S923" t="str">
        <f>IF(P923="","",(VLOOKUP(P923,NSX!$B$4:$E$63,4,FALSE)))</f>
        <v/>
      </c>
      <c r="T923" t="str">
        <f t="shared" si="104"/>
        <v/>
      </c>
    </row>
    <row r="924" spans="1:20" x14ac:dyDescent="0.25">
      <c r="A924" t="str">
        <f t="shared" si="98"/>
        <v/>
      </c>
      <c r="B924" t="str">
        <f t="shared" si="99"/>
        <v/>
      </c>
      <c r="C924" t="str">
        <f>IF(P924="","",'PSS Sheet'!AK928)</f>
        <v/>
      </c>
      <c r="D924" t="str">
        <f>IF(P924="","",'PSS Sheet'!AI928)</f>
        <v/>
      </c>
      <c r="E924" t="str">
        <f>IF(P924="","",'PSS Sheet'!AJ928)</f>
        <v/>
      </c>
      <c r="H924" t="str">
        <f t="shared" si="100"/>
        <v/>
      </c>
      <c r="I924" t="str">
        <f>IF(P924="","",'SEB Sheet'!F$12)</f>
        <v/>
      </c>
      <c r="J924" t="str">
        <f t="shared" si="101"/>
        <v/>
      </c>
      <c r="K924" s="87" t="str">
        <f>IF(P924="","",'SEB Sheet'!$F$11)</f>
        <v/>
      </c>
      <c r="L924" t="str">
        <f t="shared" si="102"/>
        <v/>
      </c>
      <c r="M924" t="str">
        <f>IF(P924="","",'SEB Sheet'!$F$10)</f>
        <v/>
      </c>
      <c r="N924" t="str">
        <f t="shared" si="103"/>
        <v/>
      </c>
      <c r="P924" t="str">
        <f>'PSS Sheet'!AL928</f>
        <v/>
      </c>
      <c r="Q924" t="str">
        <f>IF(P924="","",(VLOOKUP(P924,NSX!$B$4:$E$63,2,FALSE)))</f>
        <v/>
      </c>
      <c r="R924" t="str">
        <f>IF(P924="","",(VLOOKUP(P924,NSX!$B$4:$E$63,3,FALSE)))</f>
        <v/>
      </c>
      <c r="S924" t="str">
        <f>IF(P924="","",(VLOOKUP(P924,NSX!$B$4:$E$63,4,FALSE)))</f>
        <v/>
      </c>
      <c r="T924" t="str">
        <f t="shared" si="104"/>
        <v/>
      </c>
    </row>
    <row r="925" spans="1:20" x14ac:dyDescent="0.25">
      <c r="A925" t="str">
        <f t="shared" si="98"/>
        <v/>
      </c>
      <c r="B925" t="str">
        <f t="shared" si="99"/>
        <v/>
      </c>
      <c r="C925" t="str">
        <f>IF(P925="","",'PSS Sheet'!AK929)</f>
        <v/>
      </c>
      <c r="D925" t="str">
        <f>IF(P925="","",'PSS Sheet'!AI929)</f>
        <v/>
      </c>
      <c r="E925" t="str">
        <f>IF(P925="","",'PSS Sheet'!AJ929)</f>
        <v/>
      </c>
      <c r="H925" t="str">
        <f t="shared" si="100"/>
        <v/>
      </c>
      <c r="I925" t="str">
        <f>IF(P925="","",'SEB Sheet'!F$12)</f>
        <v/>
      </c>
      <c r="J925" t="str">
        <f t="shared" si="101"/>
        <v/>
      </c>
      <c r="K925" s="87" t="str">
        <f>IF(P925="","",'SEB Sheet'!$F$11)</f>
        <v/>
      </c>
      <c r="L925" t="str">
        <f t="shared" si="102"/>
        <v/>
      </c>
      <c r="M925" t="str">
        <f>IF(P925="","",'SEB Sheet'!$F$10)</f>
        <v/>
      </c>
      <c r="N925" t="str">
        <f t="shared" si="103"/>
        <v/>
      </c>
      <c r="P925" t="str">
        <f>'PSS Sheet'!AL929</f>
        <v/>
      </c>
      <c r="Q925" t="str">
        <f>IF(P925="","",(VLOOKUP(P925,NSX!$B$4:$E$63,2,FALSE)))</f>
        <v/>
      </c>
      <c r="R925" t="str">
        <f>IF(P925="","",(VLOOKUP(P925,NSX!$B$4:$E$63,3,FALSE)))</f>
        <v/>
      </c>
      <c r="S925" t="str">
        <f>IF(P925="","",(VLOOKUP(P925,NSX!$B$4:$E$63,4,FALSE)))</f>
        <v/>
      </c>
      <c r="T925" t="str">
        <f t="shared" si="104"/>
        <v/>
      </c>
    </row>
    <row r="926" spans="1:20" x14ac:dyDescent="0.25">
      <c r="A926" t="str">
        <f t="shared" si="98"/>
        <v/>
      </c>
      <c r="B926" t="str">
        <f t="shared" si="99"/>
        <v/>
      </c>
      <c r="C926" t="str">
        <f>IF(P926="","",'PSS Sheet'!AK930)</f>
        <v/>
      </c>
      <c r="D926" t="str">
        <f>IF(P926="","",'PSS Sheet'!AI930)</f>
        <v/>
      </c>
      <c r="E926" t="str">
        <f>IF(P926="","",'PSS Sheet'!AJ930)</f>
        <v/>
      </c>
      <c r="H926" t="str">
        <f t="shared" si="100"/>
        <v/>
      </c>
      <c r="I926" t="str">
        <f>IF(P926="","",'SEB Sheet'!F$12)</f>
        <v/>
      </c>
      <c r="J926" t="str">
        <f t="shared" si="101"/>
        <v/>
      </c>
      <c r="K926" s="87" t="str">
        <f>IF(P926="","",'SEB Sheet'!$F$11)</f>
        <v/>
      </c>
      <c r="L926" t="str">
        <f t="shared" si="102"/>
        <v/>
      </c>
      <c r="M926" t="str">
        <f>IF(P926="","",'SEB Sheet'!$F$10)</f>
        <v/>
      </c>
      <c r="N926" t="str">
        <f t="shared" si="103"/>
        <v/>
      </c>
      <c r="P926" t="str">
        <f>'PSS Sheet'!AL930</f>
        <v/>
      </c>
      <c r="Q926" t="str">
        <f>IF(P926="","",(VLOOKUP(P926,NSX!$B$4:$E$63,2,FALSE)))</f>
        <v/>
      </c>
      <c r="R926" t="str">
        <f>IF(P926="","",(VLOOKUP(P926,NSX!$B$4:$E$63,3,FALSE)))</f>
        <v/>
      </c>
      <c r="S926" t="str">
        <f>IF(P926="","",(VLOOKUP(P926,NSX!$B$4:$E$63,4,FALSE)))</f>
        <v/>
      </c>
      <c r="T926" t="str">
        <f t="shared" si="104"/>
        <v/>
      </c>
    </row>
    <row r="927" spans="1:20" x14ac:dyDescent="0.25">
      <c r="A927" t="str">
        <f t="shared" si="98"/>
        <v/>
      </c>
      <c r="B927" t="str">
        <f t="shared" si="99"/>
        <v/>
      </c>
      <c r="C927" t="str">
        <f>IF(P927="","",'PSS Sheet'!AK931)</f>
        <v/>
      </c>
      <c r="D927" t="str">
        <f>IF(P927="","",'PSS Sheet'!AI931)</f>
        <v/>
      </c>
      <c r="E927" t="str">
        <f>IF(P927="","",'PSS Sheet'!AJ931)</f>
        <v/>
      </c>
      <c r="H927" t="str">
        <f t="shared" si="100"/>
        <v/>
      </c>
      <c r="I927" t="str">
        <f>IF(P927="","",'SEB Sheet'!F$12)</f>
        <v/>
      </c>
      <c r="J927" t="str">
        <f t="shared" si="101"/>
        <v/>
      </c>
      <c r="K927" s="87" t="str">
        <f>IF(P927="","",'SEB Sheet'!$F$11)</f>
        <v/>
      </c>
      <c r="L927" t="str">
        <f t="shared" si="102"/>
        <v/>
      </c>
      <c r="M927" t="str">
        <f>IF(P927="","",'SEB Sheet'!$F$10)</f>
        <v/>
      </c>
      <c r="N927" t="str">
        <f t="shared" si="103"/>
        <v/>
      </c>
      <c r="P927" t="str">
        <f>'PSS Sheet'!AL931</f>
        <v/>
      </c>
      <c r="Q927" t="str">
        <f>IF(P927="","",(VLOOKUP(P927,NSX!$B$4:$E$63,2,FALSE)))</f>
        <v/>
      </c>
      <c r="R927" t="str">
        <f>IF(P927="","",(VLOOKUP(P927,NSX!$B$4:$E$63,3,FALSE)))</f>
        <v/>
      </c>
      <c r="S927" t="str">
        <f>IF(P927="","",(VLOOKUP(P927,NSX!$B$4:$E$63,4,FALSE)))</f>
        <v/>
      </c>
      <c r="T927" t="str">
        <f t="shared" si="104"/>
        <v/>
      </c>
    </row>
    <row r="928" spans="1:20" x14ac:dyDescent="0.25">
      <c r="A928" t="str">
        <f t="shared" si="98"/>
        <v/>
      </c>
      <c r="B928" t="str">
        <f t="shared" si="99"/>
        <v/>
      </c>
      <c r="C928" t="str">
        <f>IF(P928="","",'PSS Sheet'!AK932)</f>
        <v/>
      </c>
      <c r="D928" t="str">
        <f>IF(P928="","",'PSS Sheet'!AI932)</f>
        <v/>
      </c>
      <c r="E928" t="str">
        <f>IF(P928="","",'PSS Sheet'!AJ932)</f>
        <v/>
      </c>
      <c r="H928" t="str">
        <f t="shared" si="100"/>
        <v/>
      </c>
      <c r="I928" t="str">
        <f>IF(P928="","",'SEB Sheet'!F$12)</f>
        <v/>
      </c>
      <c r="J928" t="str">
        <f t="shared" si="101"/>
        <v/>
      </c>
      <c r="K928" s="87" t="str">
        <f>IF(P928="","",'SEB Sheet'!$F$11)</f>
        <v/>
      </c>
      <c r="L928" t="str">
        <f t="shared" si="102"/>
        <v/>
      </c>
      <c r="M928" t="str">
        <f>IF(P928="","",'SEB Sheet'!$F$10)</f>
        <v/>
      </c>
      <c r="N928" t="str">
        <f t="shared" si="103"/>
        <v/>
      </c>
      <c r="P928" t="str">
        <f>'PSS Sheet'!AL932</f>
        <v/>
      </c>
      <c r="Q928" t="str">
        <f>IF(P928="","",(VLOOKUP(P928,NSX!$B$4:$E$63,2,FALSE)))</f>
        <v/>
      </c>
      <c r="R928" t="str">
        <f>IF(P928="","",(VLOOKUP(P928,NSX!$B$4:$E$63,3,FALSE)))</f>
        <v/>
      </c>
      <c r="S928" t="str">
        <f>IF(P928="","",(VLOOKUP(P928,NSX!$B$4:$E$63,4,FALSE)))</f>
        <v/>
      </c>
      <c r="T928" t="str">
        <f t="shared" si="104"/>
        <v/>
      </c>
    </row>
    <row r="929" spans="1:20" x14ac:dyDescent="0.25">
      <c r="A929" t="str">
        <f t="shared" si="98"/>
        <v/>
      </c>
      <c r="B929" t="str">
        <f t="shared" si="99"/>
        <v/>
      </c>
      <c r="C929" t="str">
        <f>IF(P929="","",'PSS Sheet'!AK933)</f>
        <v/>
      </c>
      <c r="D929" t="str">
        <f>IF(P929="","",'PSS Sheet'!AI933)</f>
        <v/>
      </c>
      <c r="E929" t="str">
        <f>IF(P929="","",'PSS Sheet'!AJ933)</f>
        <v/>
      </c>
      <c r="H929" t="str">
        <f t="shared" si="100"/>
        <v/>
      </c>
      <c r="I929" t="str">
        <f>IF(P929="","",'SEB Sheet'!F$12)</f>
        <v/>
      </c>
      <c r="J929" t="str">
        <f t="shared" si="101"/>
        <v/>
      </c>
      <c r="K929" s="87" t="str">
        <f>IF(P929="","",'SEB Sheet'!$F$11)</f>
        <v/>
      </c>
      <c r="L929" t="str">
        <f t="shared" si="102"/>
        <v/>
      </c>
      <c r="M929" t="str">
        <f>IF(P929="","",'SEB Sheet'!$F$10)</f>
        <v/>
      </c>
      <c r="N929" t="str">
        <f t="shared" si="103"/>
        <v/>
      </c>
      <c r="P929" t="str">
        <f>'PSS Sheet'!AL933</f>
        <v/>
      </c>
      <c r="Q929" t="str">
        <f>IF(P929="","",(VLOOKUP(P929,NSX!$B$4:$E$63,2,FALSE)))</f>
        <v/>
      </c>
      <c r="R929" t="str">
        <f>IF(P929="","",(VLOOKUP(P929,NSX!$B$4:$E$63,3,FALSE)))</f>
        <v/>
      </c>
      <c r="S929" t="str">
        <f>IF(P929="","",(VLOOKUP(P929,NSX!$B$4:$E$63,4,FALSE)))</f>
        <v/>
      </c>
      <c r="T929" t="str">
        <f t="shared" si="104"/>
        <v/>
      </c>
    </row>
    <row r="930" spans="1:20" x14ac:dyDescent="0.25">
      <c r="A930" t="str">
        <f t="shared" si="98"/>
        <v/>
      </c>
      <c r="B930" t="str">
        <f t="shared" si="99"/>
        <v/>
      </c>
      <c r="C930" t="str">
        <f>IF(P930="","",'PSS Sheet'!AK934)</f>
        <v/>
      </c>
      <c r="D930" t="str">
        <f>IF(P930="","",'PSS Sheet'!AI934)</f>
        <v/>
      </c>
      <c r="E930" t="str">
        <f>IF(P930="","",'PSS Sheet'!AJ934)</f>
        <v/>
      </c>
      <c r="H930" t="str">
        <f t="shared" si="100"/>
        <v/>
      </c>
      <c r="I930" t="str">
        <f>IF(P930="","",'SEB Sheet'!F$12)</f>
        <v/>
      </c>
      <c r="J930" t="str">
        <f t="shared" si="101"/>
        <v/>
      </c>
      <c r="K930" s="87" t="str">
        <f>IF(P930="","",'SEB Sheet'!$F$11)</f>
        <v/>
      </c>
      <c r="L930" t="str">
        <f t="shared" si="102"/>
        <v/>
      </c>
      <c r="M930" t="str">
        <f>IF(P930="","",'SEB Sheet'!$F$10)</f>
        <v/>
      </c>
      <c r="N930" t="str">
        <f t="shared" si="103"/>
        <v/>
      </c>
      <c r="P930" t="str">
        <f>'PSS Sheet'!AL934</f>
        <v/>
      </c>
      <c r="Q930" t="str">
        <f>IF(P930="","",(VLOOKUP(P930,NSX!$B$4:$E$63,2,FALSE)))</f>
        <v/>
      </c>
      <c r="R930" t="str">
        <f>IF(P930="","",(VLOOKUP(P930,NSX!$B$4:$E$63,3,FALSE)))</f>
        <v/>
      </c>
      <c r="S930" t="str">
        <f>IF(P930="","",(VLOOKUP(P930,NSX!$B$4:$E$63,4,FALSE)))</f>
        <v/>
      </c>
      <c r="T930" t="str">
        <f t="shared" si="104"/>
        <v/>
      </c>
    </row>
    <row r="931" spans="1:20" x14ac:dyDescent="0.25">
      <c r="A931" t="str">
        <f t="shared" si="98"/>
        <v/>
      </c>
      <c r="B931" t="str">
        <f t="shared" si="99"/>
        <v/>
      </c>
      <c r="C931" t="str">
        <f>IF(P931="","",'PSS Sheet'!AK935)</f>
        <v/>
      </c>
      <c r="D931" t="str">
        <f>IF(P931="","",'PSS Sheet'!AI935)</f>
        <v/>
      </c>
      <c r="E931" t="str">
        <f>IF(P931="","",'PSS Sheet'!AJ935)</f>
        <v/>
      </c>
      <c r="H931" t="str">
        <f t="shared" si="100"/>
        <v/>
      </c>
      <c r="I931" t="str">
        <f>IF(P931="","",'SEB Sheet'!F$12)</f>
        <v/>
      </c>
      <c r="J931" t="str">
        <f t="shared" si="101"/>
        <v/>
      </c>
      <c r="K931" s="87" t="str">
        <f>IF(P931="","",'SEB Sheet'!$F$11)</f>
        <v/>
      </c>
      <c r="L931" t="str">
        <f t="shared" si="102"/>
        <v/>
      </c>
      <c r="M931" t="str">
        <f>IF(P931="","",'SEB Sheet'!$F$10)</f>
        <v/>
      </c>
      <c r="N931" t="str">
        <f t="shared" si="103"/>
        <v/>
      </c>
      <c r="P931" t="str">
        <f>'PSS Sheet'!AL935</f>
        <v/>
      </c>
      <c r="Q931" t="str">
        <f>IF(P931="","",(VLOOKUP(P931,NSX!$B$4:$E$63,2,FALSE)))</f>
        <v/>
      </c>
      <c r="R931" t="str">
        <f>IF(P931="","",(VLOOKUP(P931,NSX!$B$4:$E$63,3,FALSE)))</f>
        <v/>
      </c>
      <c r="S931" t="str">
        <f>IF(P931="","",(VLOOKUP(P931,NSX!$B$4:$E$63,4,FALSE)))</f>
        <v/>
      </c>
      <c r="T931" t="str">
        <f t="shared" si="104"/>
        <v/>
      </c>
    </row>
    <row r="932" spans="1:20" x14ac:dyDescent="0.25">
      <c r="A932" t="str">
        <f t="shared" si="98"/>
        <v/>
      </c>
      <c r="B932" t="str">
        <f t="shared" si="99"/>
        <v/>
      </c>
      <c r="C932" t="str">
        <f>IF(P932="","",'PSS Sheet'!AK936)</f>
        <v/>
      </c>
      <c r="D932" t="str">
        <f>IF(P932="","",'PSS Sheet'!AI936)</f>
        <v/>
      </c>
      <c r="E932" t="str">
        <f>IF(P932="","",'PSS Sheet'!AJ936)</f>
        <v/>
      </c>
      <c r="H932" t="str">
        <f t="shared" si="100"/>
        <v/>
      </c>
      <c r="I932" t="str">
        <f>IF(P932="","",'SEB Sheet'!F$12)</f>
        <v/>
      </c>
      <c r="J932" t="str">
        <f t="shared" si="101"/>
        <v/>
      </c>
      <c r="K932" s="87" t="str">
        <f>IF(P932="","",'SEB Sheet'!$F$11)</f>
        <v/>
      </c>
      <c r="L932" t="str">
        <f t="shared" si="102"/>
        <v/>
      </c>
      <c r="M932" t="str">
        <f>IF(P932="","",'SEB Sheet'!$F$10)</f>
        <v/>
      </c>
      <c r="N932" t="str">
        <f t="shared" si="103"/>
        <v/>
      </c>
      <c r="P932" t="str">
        <f>'PSS Sheet'!AL936</f>
        <v/>
      </c>
      <c r="Q932" t="str">
        <f>IF(P932="","",(VLOOKUP(P932,NSX!$B$4:$E$63,2,FALSE)))</f>
        <v/>
      </c>
      <c r="R932" t="str">
        <f>IF(P932="","",(VLOOKUP(P932,NSX!$B$4:$E$63,3,FALSE)))</f>
        <v/>
      </c>
      <c r="S932" t="str">
        <f>IF(P932="","",(VLOOKUP(P932,NSX!$B$4:$E$63,4,FALSE)))</f>
        <v/>
      </c>
      <c r="T932" t="str">
        <f t="shared" si="104"/>
        <v/>
      </c>
    </row>
    <row r="933" spans="1:20" x14ac:dyDescent="0.25">
      <c r="A933" t="str">
        <f t="shared" si="98"/>
        <v/>
      </c>
      <c r="B933" t="str">
        <f t="shared" si="99"/>
        <v/>
      </c>
      <c r="C933" t="str">
        <f>IF(P933="","",'PSS Sheet'!AK937)</f>
        <v/>
      </c>
      <c r="D933" t="str">
        <f>IF(P933="","",'PSS Sheet'!AI937)</f>
        <v/>
      </c>
      <c r="E933" t="str">
        <f>IF(P933="","",'PSS Sheet'!AJ937)</f>
        <v/>
      </c>
      <c r="H933" t="str">
        <f t="shared" si="100"/>
        <v/>
      </c>
      <c r="I933" t="str">
        <f>IF(P933="","",'SEB Sheet'!F$12)</f>
        <v/>
      </c>
      <c r="J933" t="str">
        <f t="shared" si="101"/>
        <v/>
      </c>
      <c r="K933" s="87" t="str">
        <f>IF(P933="","",'SEB Sheet'!$F$11)</f>
        <v/>
      </c>
      <c r="L933" t="str">
        <f t="shared" si="102"/>
        <v/>
      </c>
      <c r="M933" t="str">
        <f>IF(P933="","",'SEB Sheet'!$F$10)</f>
        <v/>
      </c>
      <c r="N933" t="str">
        <f t="shared" si="103"/>
        <v/>
      </c>
      <c r="P933" t="str">
        <f>'PSS Sheet'!AL937</f>
        <v/>
      </c>
      <c r="Q933" t="str">
        <f>IF(P933="","",(VLOOKUP(P933,NSX!$B$4:$E$63,2,FALSE)))</f>
        <v/>
      </c>
      <c r="R933" t="str">
        <f>IF(P933="","",(VLOOKUP(P933,NSX!$B$4:$E$63,3,FALSE)))</f>
        <v/>
      </c>
      <c r="S933" t="str">
        <f>IF(P933="","",(VLOOKUP(P933,NSX!$B$4:$E$63,4,FALSE)))</f>
        <v/>
      </c>
      <c r="T933" t="str">
        <f t="shared" si="104"/>
        <v/>
      </c>
    </row>
    <row r="934" spans="1:20" x14ac:dyDescent="0.25">
      <c r="A934" t="str">
        <f t="shared" si="98"/>
        <v/>
      </c>
      <c r="B934" t="str">
        <f t="shared" si="99"/>
        <v/>
      </c>
      <c r="C934" t="str">
        <f>IF(P934="","",'PSS Sheet'!AK938)</f>
        <v/>
      </c>
      <c r="D934" t="str">
        <f>IF(P934="","",'PSS Sheet'!AI938)</f>
        <v/>
      </c>
      <c r="E934" t="str">
        <f>IF(P934="","",'PSS Sheet'!AJ938)</f>
        <v/>
      </c>
      <c r="H934" t="str">
        <f t="shared" si="100"/>
        <v/>
      </c>
      <c r="I934" t="str">
        <f>IF(P934="","",'SEB Sheet'!F$12)</f>
        <v/>
      </c>
      <c r="J934" t="str">
        <f t="shared" si="101"/>
        <v/>
      </c>
      <c r="K934" s="87" t="str">
        <f>IF(P934="","",'SEB Sheet'!$F$11)</f>
        <v/>
      </c>
      <c r="L934" t="str">
        <f t="shared" si="102"/>
        <v/>
      </c>
      <c r="M934" t="str">
        <f>IF(P934="","",'SEB Sheet'!$F$10)</f>
        <v/>
      </c>
      <c r="N934" t="str">
        <f t="shared" si="103"/>
        <v/>
      </c>
      <c r="P934" t="str">
        <f>'PSS Sheet'!AL938</f>
        <v/>
      </c>
      <c r="Q934" t="str">
        <f>IF(P934="","",(VLOOKUP(P934,NSX!$B$4:$E$63,2,FALSE)))</f>
        <v/>
      </c>
      <c r="R934" t="str">
        <f>IF(P934="","",(VLOOKUP(P934,NSX!$B$4:$E$63,3,FALSE)))</f>
        <v/>
      </c>
      <c r="S934" t="str">
        <f>IF(P934="","",(VLOOKUP(P934,NSX!$B$4:$E$63,4,FALSE)))</f>
        <v/>
      </c>
      <c r="T934" t="str">
        <f t="shared" si="104"/>
        <v/>
      </c>
    </row>
    <row r="935" spans="1:20" x14ac:dyDescent="0.25">
      <c r="A935" t="str">
        <f t="shared" si="98"/>
        <v/>
      </c>
      <c r="B935" t="str">
        <f t="shared" si="99"/>
        <v/>
      </c>
      <c r="C935" t="str">
        <f>IF(P935="","",'PSS Sheet'!AK939)</f>
        <v/>
      </c>
      <c r="D935" t="str">
        <f>IF(P935="","",'PSS Sheet'!AI939)</f>
        <v/>
      </c>
      <c r="E935" t="str">
        <f>IF(P935="","",'PSS Sheet'!AJ939)</f>
        <v/>
      </c>
      <c r="H935" t="str">
        <f t="shared" si="100"/>
        <v/>
      </c>
      <c r="I935" t="str">
        <f>IF(P935="","",'SEB Sheet'!F$12)</f>
        <v/>
      </c>
      <c r="J935" t="str">
        <f t="shared" si="101"/>
        <v/>
      </c>
      <c r="K935" s="87" t="str">
        <f>IF(P935="","",'SEB Sheet'!$F$11)</f>
        <v/>
      </c>
      <c r="L935" t="str">
        <f t="shared" si="102"/>
        <v/>
      </c>
      <c r="M935" t="str">
        <f>IF(P935="","",'SEB Sheet'!$F$10)</f>
        <v/>
      </c>
      <c r="N935" t="str">
        <f t="shared" si="103"/>
        <v/>
      </c>
      <c r="P935" t="str">
        <f>'PSS Sheet'!AL939</f>
        <v/>
      </c>
      <c r="Q935" t="str">
        <f>IF(P935="","",(VLOOKUP(P935,NSX!$B$4:$E$63,2,FALSE)))</f>
        <v/>
      </c>
      <c r="R935" t="str">
        <f>IF(P935="","",(VLOOKUP(P935,NSX!$B$4:$E$63,3,FALSE)))</f>
        <v/>
      </c>
      <c r="S935" t="str">
        <f>IF(P935="","",(VLOOKUP(P935,NSX!$B$4:$E$63,4,FALSE)))</f>
        <v/>
      </c>
      <c r="T935" t="str">
        <f t="shared" si="104"/>
        <v/>
      </c>
    </row>
    <row r="936" spans="1:20" x14ac:dyDescent="0.25">
      <c r="A936" t="str">
        <f t="shared" si="98"/>
        <v/>
      </c>
      <c r="B936" t="str">
        <f t="shared" si="99"/>
        <v/>
      </c>
      <c r="C936" t="str">
        <f>IF(P936="","",'PSS Sheet'!AK940)</f>
        <v/>
      </c>
      <c r="D936" t="str">
        <f>IF(P936="","",'PSS Sheet'!AI940)</f>
        <v/>
      </c>
      <c r="E936" t="str">
        <f>IF(P936="","",'PSS Sheet'!AJ940)</f>
        <v/>
      </c>
      <c r="H936" t="str">
        <f t="shared" si="100"/>
        <v/>
      </c>
      <c r="I936" t="str">
        <f>IF(P936="","",'SEB Sheet'!F$12)</f>
        <v/>
      </c>
      <c r="J936" t="str">
        <f t="shared" si="101"/>
        <v/>
      </c>
      <c r="K936" s="87" t="str">
        <f>IF(P936="","",'SEB Sheet'!$F$11)</f>
        <v/>
      </c>
      <c r="L936" t="str">
        <f t="shared" si="102"/>
        <v/>
      </c>
      <c r="M936" t="str">
        <f>IF(P936="","",'SEB Sheet'!$F$10)</f>
        <v/>
      </c>
      <c r="N936" t="str">
        <f t="shared" si="103"/>
        <v/>
      </c>
      <c r="P936" t="str">
        <f>'PSS Sheet'!AL940</f>
        <v/>
      </c>
      <c r="Q936" t="str">
        <f>IF(P936="","",(VLOOKUP(P936,NSX!$B$4:$E$63,2,FALSE)))</f>
        <v/>
      </c>
      <c r="R936" t="str">
        <f>IF(P936="","",(VLOOKUP(P936,NSX!$B$4:$E$63,3,FALSE)))</f>
        <v/>
      </c>
      <c r="S936" t="str">
        <f>IF(P936="","",(VLOOKUP(P936,NSX!$B$4:$E$63,4,FALSE)))</f>
        <v/>
      </c>
      <c r="T936" t="str">
        <f t="shared" si="104"/>
        <v/>
      </c>
    </row>
    <row r="937" spans="1:20" x14ac:dyDescent="0.25">
      <c r="A937" t="str">
        <f t="shared" si="98"/>
        <v/>
      </c>
      <c r="B937" t="str">
        <f t="shared" si="99"/>
        <v/>
      </c>
      <c r="C937" t="str">
        <f>IF(P937="","",'PSS Sheet'!AK941)</f>
        <v/>
      </c>
      <c r="D937" t="str">
        <f>IF(P937="","",'PSS Sheet'!AI941)</f>
        <v/>
      </c>
      <c r="E937" t="str">
        <f>IF(P937="","",'PSS Sheet'!AJ941)</f>
        <v/>
      </c>
      <c r="H937" t="str">
        <f t="shared" si="100"/>
        <v/>
      </c>
      <c r="I937" t="str">
        <f>IF(P937="","",'SEB Sheet'!F$12)</f>
        <v/>
      </c>
      <c r="J937" t="str">
        <f t="shared" si="101"/>
        <v/>
      </c>
      <c r="K937" s="87" t="str">
        <f>IF(P937="","",'SEB Sheet'!$F$11)</f>
        <v/>
      </c>
      <c r="L937" t="str">
        <f t="shared" si="102"/>
        <v/>
      </c>
      <c r="M937" t="str">
        <f>IF(P937="","",'SEB Sheet'!$F$10)</f>
        <v/>
      </c>
      <c r="N937" t="str">
        <f t="shared" si="103"/>
        <v/>
      </c>
      <c r="P937" t="str">
        <f>'PSS Sheet'!AL941</f>
        <v/>
      </c>
      <c r="Q937" t="str">
        <f>IF(P937="","",(VLOOKUP(P937,NSX!$B$4:$E$63,2,FALSE)))</f>
        <v/>
      </c>
      <c r="R937" t="str">
        <f>IF(P937="","",(VLOOKUP(P937,NSX!$B$4:$E$63,3,FALSE)))</f>
        <v/>
      </c>
      <c r="S937" t="str">
        <f>IF(P937="","",(VLOOKUP(P937,NSX!$B$4:$E$63,4,FALSE)))</f>
        <v/>
      </c>
      <c r="T937" t="str">
        <f t="shared" si="104"/>
        <v/>
      </c>
    </row>
    <row r="938" spans="1:20" x14ac:dyDescent="0.25">
      <c r="A938" t="str">
        <f t="shared" si="98"/>
        <v/>
      </c>
      <c r="B938" t="str">
        <f t="shared" si="99"/>
        <v/>
      </c>
      <c r="C938" t="str">
        <f>IF(P938="","",'PSS Sheet'!AK942)</f>
        <v/>
      </c>
      <c r="D938" t="str">
        <f>IF(P938="","",'PSS Sheet'!AI942)</f>
        <v/>
      </c>
      <c r="E938" t="str">
        <f>IF(P938="","",'PSS Sheet'!AJ942)</f>
        <v/>
      </c>
      <c r="H938" t="str">
        <f t="shared" si="100"/>
        <v/>
      </c>
      <c r="I938" t="str">
        <f>IF(P938="","",'SEB Sheet'!F$12)</f>
        <v/>
      </c>
      <c r="J938" t="str">
        <f t="shared" si="101"/>
        <v/>
      </c>
      <c r="K938" s="87" t="str">
        <f>IF(P938="","",'SEB Sheet'!$F$11)</f>
        <v/>
      </c>
      <c r="L938" t="str">
        <f t="shared" si="102"/>
        <v/>
      </c>
      <c r="M938" t="str">
        <f>IF(P938="","",'SEB Sheet'!$F$10)</f>
        <v/>
      </c>
      <c r="N938" t="str">
        <f t="shared" si="103"/>
        <v/>
      </c>
      <c r="P938" t="str">
        <f>'PSS Sheet'!AL942</f>
        <v/>
      </c>
      <c r="Q938" t="str">
        <f>IF(P938="","",(VLOOKUP(P938,NSX!$B$4:$E$63,2,FALSE)))</f>
        <v/>
      </c>
      <c r="R938" t="str">
        <f>IF(P938="","",(VLOOKUP(P938,NSX!$B$4:$E$63,3,FALSE)))</f>
        <v/>
      </c>
      <c r="S938" t="str">
        <f>IF(P938="","",(VLOOKUP(P938,NSX!$B$4:$E$63,4,FALSE)))</f>
        <v/>
      </c>
      <c r="T938" t="str">
        <f t="shared" si="104"/>
        <v/>
      </c>
    </row>
    <row r="939" spans="1:20" x14ac:dyDescent="0.25">
      <c r="A939" t="str">
        <f t="shared" si="98"/>
        <v/>
      </c>
      <c r="B939" t="str">
        <f t="shared" si="99"/>
        <v/>
      </c>
      <c r="C939" t="str">
        <f>IF(P939="","",'PSS Sheet'!AK943)</f>
        <v/>
      </c>
      <c r="D939" t="str">
        <f>IF(P939="","",'PSS Sheet'!AI943)</f>
        <v/>
      </c>
      <c r="E939" t="str">
        <f>IF(P939="","",'PSS Sheet'!AJ943)</f>
        <v/>
      </c>
      <c r="H939" t="str">
        <f t="shared" si="100"/>
        <v/>
      </c>
      <c r="I939" t="str">
        <f>IF(P939="","",'SEB Sheet'!F$12)</f>
        <v/>
      </c>
      <c r="J939" t="str">
        <f t="shared" si="101"/>
        <v/>
      </c>
      <c r="K939" s="87" t="str">
        <f>IF(P939="","",'SEB Sheet'!$F$11)</f>
        <v/>
      </c>
      <c r="L939" t="str">
        <f t="shared" si="102"/>
        <v/>
      </c>
      <c r="M939" t="str">
        <f>IF(P939="","",'SEB Sheet'!$F$10)</f>
        <v/>
      </c>
      <c r="N939" t="str">
        <f t="shared" si="103"/>
        <v/>
      </c>
      <c r="P939" t="str">
        <f>'PSS Sheet'!AL943</f>
        <v/>
      </c>
      <c r="Q939" t="str">
        <f>IF(P939="","",(VLOOKUP(P939,NSX!$B$4:$E$63,2,FALSE)))</f>
        <v/>
      </c>
      <c r="R939" t="str">
        <f>IF(P939="","",(VLOOKUP(P939,NSX!$B$4:$E$63,3,FALSE)))</f>
        <v/>
      </c>
      <c r="S939" t="str">
        <f>IF(P939="","",(VLOOKUP(P939,NSX!$B$4:$E$63,4,FALSE)))</f>
        <v/>
      </c>
      <c r="T939" t="str">
        <f t="shared" si="104"/>
        <v/>
      </c>
    </row>
    <row r="940" spans="1:20" x14ac:dyDescent="0.25">
      <c r="A940" t="str">
        <f t="shared" si="98"/>
        <v/>
      </c>
      <c r="B940" t="str">
        <f t="shared" si="99"/>
        <v/>
      </c>
      <c r="C940" t="str">
        <f>IF(P940="","",'PSS Sheet'!AK944)</f>
        <v/>
      </c>
      <c r="D940" t="str">
        <f>IF(P940="","",'PSS Sheet'!AI944)</f>
        <v/>
      </c>
      <c r="E940" t="str">
        <f>IF(P940="","",'PSS Sheet'!AJ944)</f>
        <v/>
      </c>
      <c r="H940" t="str">
        <f t="shared" si="100"/>
        <v/>
      </c>
      <c r="I940" t="str">
        <f>IF(P940="","",'SEB Sheet'!F$12)</f>
        <v/>
      </c>
      <c r="J940" t="str">
        <f t="shared" si="101"/>
        <v/>
      </c>
      <c r="K940" s="87" t="str">
        <f>IF(P940="","",'SEB Sheet'!$F$11)</f>
        <v/>
      </c>
      <c r="L940" t="str">
        <f t="shared" si="102"/>
        <v/>
      </c>
      <c r="M940" t="str">
        <f>IF(P940="","",'SEB Sheet'!$F$10)</f>
        <v/>
      </c>
      <c r="N940" t="str">
        <f t="shared" si="103"/>
        <v/>
      </c>
      <c r="P940" t="str">
        <f>'PSS Sheet'!AL944</f>
        <v/>
      </c>
      <c r="Q940" t="str">
        <f>IF(P940="","",(VLOOKUP(P940,NSX!$B$4:$E$63,2,FALSE)))</f>
        <v/>
      </c>
      <c r="R940" t="str">
        <f>IF(P940="","",(VLOOKUP(P940,NSX!$B$4:$E$63,3,FALSE)))</f>
        <v/>
      </c>
      <c r="S940" t="str">
        <f>IF(P940="","",(VLOOKUP(P940,NSX!$B$4:$E$63,4,FALSE)))</f>
        <v/>
      </c>
      <c r="T940" t="str">
        <f t="shared" si="104"/>
        <v/>
      </c>
    </row>
    <row r="941" spans="1:20" x14ac:dyDescent="0.25">
      <c r="A941" t="str">
        <f t="shared" si="98"/>
        <v/>
      </c>
      <c r="B941" t="str">
        <f t="shared" si="99"/>
        <v/>
      </c>
      <c r="C941" t="str">
        <f>IF(P941="","",'PSS Sheet'!AK945)</f>
        <v/>
      </c>
      <c r="D941" t="str">
        <f>IF(P941="","",'PSS Sheet'!AI945)</f>
        <v/>
      </c>
      <c r="E941" t="str">
        <f>IF(P941="","",'PSS Sheet'!AJ945)</f>
        <v/>
      </c>
      <c r="H941" t="str">
        <f t="shared" si="100"/>
        <v/>
      </c>
      <c r="I941" t="str">
        <f>IF(P941="","",'SEB Sheet'!F$12)</f>
        <v/>
      </c>
      <c r="J941" t="str">
        <f t="shared" si="101"/>
        <v/>
      </c>
      <c r="K941" s="87" t="str">
        <f>IF(P941="","",'SEB Sheet'!$F$11)</f>
        <v/>
      </c>
      <c r="L941" t="str">
        <f t="shared" si="102"/>
        <v/>
      </c>
      <c r="M941" t="str">
        <f>IF(P941="","",'SEB Sheet'!$F$10)</f>
        <v/>
      </c>
      <c r="N941" t="str">
        <f t="shared" si="103"/>
        <v/>
      </c>
      <c r="P941" t="str">
        <f>'PSS Sheet'!AL945</f>
        <v/>
      </c>
      <c r="Q941" t="str">
        <f>IF(P941="","",(VLOOKUP(P941,NSX!$B$4:$E$63,2,FALSE)))</f>
        <v/>
      </c>
      <c r="R941" t="str">
        <f>IF(P941="","",(VLOOKUP(P941,NSX!$B$4:$E$63,3,FALSE)))</f>
        <v/>
      </c>
      <c r="S941" t="str">
        <f>IF(P941="","",(VLOOKUP(P941,NSX!$B$4:$E$63,4,FALSE)))</f>
        <v/>
      </c>
      <c r="T941" t="str">
        <f t="shared" si="104"/>
        <v/>
      </c>
    </row>
    <row r="942" spans="1:20" x14ac:dyDescent="0.25">
      <c r="A942" t="str">
        <f t="shared" si="98"/>
        <v/>
      </c>
      <c r="B942" t="str">
        <f t="shared" si="99"/>
        <v/>
      </c>
      <c r="C942" t="str">
        <f>IF(P942="","",'PSS Sheet'!AK946)</f>
        <v/>
      </c>
      <c r="D942" t="str">
        <f>IF(P942="","",'PSS Sheet'!AI946)</f>
        <v/>
      </c>
      <c r="E942" t="str">
        <f>IF(P942="","",'PSS Sheet'!AJ946)</f>
        <v/>
      </c>
      <c r="H942" t="str">
        <f t="shared" si="100"/>
        <v/>
      </c>
      <c r="I942" t="str">
        <f>IF(P942="","",'SEB Sheet'!F$12)</f>
        <v/>
      </c>
      <c r="J942" t="str">
        <f t="shared" si="101"/>
        <v/>
      </c>
      <c r="K942" s="87" t="str">
        <f>IF(P942="","",'SEB Sheet'!$F$11)</f>
        <v/>
      </c>
      <c r="L942" t="str">
        <f t="shared" si="102"/>
        <v/>
      </c>
      <c r="M942" t="str">
        <f>IF(P942="","",'SEB Sheet'!$F$10)</f>
        <v/>
      </c>
      <c r="N942" t="str">
        <f t="shared" si="103"/>
        <v/>
      </c>
      <c r="P942" t="str">
        <f>'PSS Sheet'!AL946</f>
        <v/>
      </c>
      <c r="Q942" t="str">
        <f>IF(P942="","",(VLOOKUP(P942,NSX!$B$4:$E$63,2,FALSE)))</f>
        <v/>
      </c>
      <c r="R942" t="str">
        <f>IF(P942="","",(VLOOKUP(P942,NSX!$B$4:$E$63,3,FALSE)))</f>
        <v/>
      </c>
      <c r="S942" t="str">
        <f>IF(P942="","",(VLOOKUP(P942,NSX!$B$4:$E$63,4,FALSE)))</f>
        <v/>
      </c>
      <c r="T942" t="str">
        <f t="shared" si="104"/>
        <v/>
      </c>
    </row>
    <row r="943" spans="1:20" x14ac:dyDescent="0.25">
      <c r="A943" t="str">
        <f t="shared" si="98"/>
        <v/>
      </c>
      <c r="B943" t="str">
        <f t="shared" si="99"/>
        <v/>
      </c>
      <c r="C943" t="str">
        <f>IF(P943="","",'PSS Sheet'!AK947)</f>
        <v/>
      </c>
      <c r="D943" t="str">
        <f>IF(P943="","",'PSS Sheet'!AI947)</f>
        <v/>
      </c>
      <c r="E943" t="str">
        <f>IF(P943="","",'PSS Sheet'!AJ947)</f>
        <v/>
      </c>
      <c r="H943" t="str">
        <f t="shared" si="100"/>
        <v/>
      </c>
      <c r="I943" t="str">
        <f>IF(P943="","",'SEB Sheet'!F$12)</f>
        <v/>
      </c>
      <c r="J943" t="str">
        <f t="shared" si="101"/>
        <v/>
      </c>
      <c r="K943" s="87" t="str">
        <f>IF(P943="","",'SEB Sheet'!$F$11)</f>
        <v/>
      </c>
      <c r="L943" t="str">
        <f t="shared" si="102"/>
        <v/>
      </c>
      <c r="M943" t="str">
        <f>IF(P943="","",'SEB Sheet'!$F$10)</f>
        <v/>
      </c>
      <c r="N943" t="str">
        <f t="shared" si="103"/>
        <v/>
      </c>
      <c r="P943" t="str">
        <f>'PSS Sheet'!AL947</f>
        <v/>
      </c>
      <c r="Q943" t="str">
        <f>IF(P943="","",(VLOOKUP(P943,NSX!$B$4:$E$63,2,FALSE)))</f>
        <v/>
      </c>
      <c r="R943" t="str">
        <f>IF(P943="","",(VLOOKUP(P943,NSX!$B$4:$E$63,3,FALSE)))</f>
        <v/>
      </c>
      <c r="S943" t="str">
        <f>IF(P943="","",(VLOOKUP(P943,NSX!$B$4:$E$63,4,FALSE)))</f>
        <v/>
      </c>
      <c r="T943" t="str">
        <f t="shared" si="104"/>
        <v/>
      </c>
    </row>
    <row r="944" spans="1:20" x14ac:dyDescent="0.25">
      <c r="A944" t="str">
        <f t="shared" si="98"/>
        <v/>
      </c>
      <c r="B944" t="str">
        <f t="shared" si="99"/>
        <v/>
      </c>
      <c r="C944" t="str">
        <f>IF(P944="","",'PSS Sheet'!AK948)</f>
        <v/>
      </c>
      <c r="D944" t="str">
        <f>IF(P944="","",'PSS Sheet'!AI948)</f>
        <v/>
      </c>
      <c r="E944" t="str">
        <f>IF(P944="","",'PSS Sheet'!AJ948)</f>
        <v/>
      </c>
      <c r="H944" t="str">
        <f t="shared" si="100"/>
        <v/>
      </c>
      <c r="I944" t="str">
        <f>IF(P944="","",'SEB Sheet'!F$12)</f>
        <v/>
      </c>
      <c r="J944" t="str">
        <f t="shared" si="101"/>
        <v/>
      </c>
      <c r="K944" s="87" t="str">
        <f>IF(P944="","",'SEB Sheet'!$F$11)</f>
        <v/>
      </c>
      <c r="L944" t="str">
        <f t="shared" si="102"/>
        <v/>
      </c>
      <c r="M944" t="str">
        <f>IF(P944="","",'SEB Sheet'!$F$10)</f>
        <v/>
      </c>
      <c r="N944" t="str">
        <f t="shared" si="103"/>
        <v/>
      </c>
      <c r="P944" t="str">
        <f>'PSS Sheet'!AL948</f>
        <v/>
      </c>
      <c r="Q944" t="str">
        <f>IF(P944="","",(VLOOKUP(P944,NSX!$B$4:$E$63,2,FALSE)))</f>
        <v/>
      </c>
      <c r="R944" t="str">
        <f>IF(P944="","",(VLOOKUP(P944,NSX!$B$4:$E$63,3,FALSE)))</f>
        <v/>
      </c>
      <c r="S944" t="str">
        <f>IF(P944="","",(VLOOKUP(P944,NSX!$B$4:$E$63,4,FALSE)))</f>
        <v/>
      </c>
      <c r="T944" t="str">
        <f t="shared" si="104"/>
        <v/>
      </c>
    </row>
    <row r="945" spans="1:20" x14ac:dyDescent="0.25">
      <c r="A945" t="str">
        <f t="shared" si="98"/>
        <v/>
      </c>
      <c r="B945" t="str">
        <f t="shared" si="99"/>
        <v/>
      </c>
      <c r="C945" t="str">
        <f>IF(P945="","",'PSS Sheet'!AK949)</f>
        <v/>
      </c>
      <c r="D945" t="str">
        <f>IF(P945="","",'PSS Sheet'!AI949)</f>
        <v/>
      </c>
      <c r="E945" t="str">
        <f>IF(P945="","",'PSS Sheet'!AJ949)</f>
        <v/>
      </c>
      <c r="H945" t="str">
        <f t="shared" si="100"/>
        <v/>
      </c>
      <c r="I945" t="str">
        <f>IF(P945="","",'SEB Sheet'!F$12)</f>
        <v/>
      </c>
      <c r="J945" t="str">
        <f t="shared" si="101"/>
        <v/>
      </c>
      <c r="K945" s="87" t="str">
        <f>IF(P945="","",'SEB Sheet'!$F$11)</f>
        <v/>
      </c>
      <c r="L945" t="str">
        <f t="shared" si="102"/>
        <v/>
      </c>
      <c r="M945" t="str">
        <f>IF(P945="","",'SEB Sheet'!$F$10)</f>
        <v/>
      </c>
      <c r="N945" t="str">
        <f t="shared" si="103"/>
        <v/>
      </c>
      <c r="P945" t="str">
        <f>'PSS Sheet'!AL949</f>
        <v/>
      </c>
      <c r="Q945" t="str">
        <f>IF(P945="","",(VLOOKUP(P945,NSX!$B$4:$E$63,2,FALSE)))</f>
        <v/>
      </c>
      <c r="R945" t="str">
        <f>IF(P945="","",(VLOOKUP(P945,NSX!$B$4:$E$63,3,FALSE)))</f>
        <v/>
      </c>
      <c r="S945" t="str">
        <f>IF(P945="","",(VLOOKUP(P945,NSX!$B$4:$E$63,4,FALSE)))</f>
        <v/>
      </c>
      <c r="T945" t="str">
        <f t="shared" si="104"/>
        <v/>
      </c>
    </row>
    <row r="946" spans="1:20" x14ac:dyDescent="0.25">
      <c r="A946" t="str">
        <f t="shared" si="98"/>
        <v/>
      </c>
      <c r="B946" t="str">
        <f t="shared" si="99"/>
        <v/>
      </c>
      <c r="C946" t="str">
        <f>IF(P946="","",'PSS Sheet'!AK950)</f>
        <v/>
      </c>
      <c r="D946" t="str">
        <f>IF(P946="","",'PSS Sheet'!AI950)</f>
        <v/>
      </c>
      <c r="E946" t="str">
        <f>IF(P946="","",'PSS Sheet'!AJ950)</f>
        <v/>
      </c>
      <c r="H946" t="str">
        <f t="shared" si="100"/>
        <v/>
      </c>
      <c r="I946" t="str">
        <f>IF(P946="","",'SEB Sheet'!F$12)</f>
        <v/>
      </c>
      <c r="J946" t="str">
        <f t="shared" si="101"/>
        <v/>
      </c>
      <c r="K946" s="87" t="str">
        <f>IF(P946="","",'SEB Sheet'!$F$11)</f>
        <v/>
      </c>
      <c r="L946" t="str">
        <f t="shared" si="102"/>
        <v/>
      </c>
      <c r="M946" t="str">
        <f>IF(P946="","",'SEB Sheet'!$F$10)</f>
        <v/>
      </c>
      <c r="N946" t="str">
        <f t="shared" si="103"/>
        <v/>
      </c>
      <c r="P946" t="str">
        <f>'PSS Sheet'!AL950</f>
        <v/>
      </c>
      <c r="Q946" t="str">
        <f>IF(P946="","",(VLOOKUP(P946,NSX!$B$4:$E$63,2,FALSE)))</f>
        <v/>
      </c>
      <c r="R946" t="str">
        <f>IF(P946="","",(VLOOKUP(P946,NSX!$B$4:$E$63,3,FALSE)))</f>
        <v/>
      </c>
      <c r="S946" t="str">
        <f>IF(P946="","",(VLOOKUP(P946,NSX!$B$4:$E$63,4,FALSE)))</f>
        <v/>
      </c>
      <c r="T946" t="str">
        <f t="shared" si="104"/>
        <v/>
      </c>
    </row>
    <row r="947" spans="1:20" x14ac:dyDescent="0.25">
      <c r="A947" t="str">
        <f t="shared" si="98"/>
        <v/>
      </c>
      <c r="B947" t="str">
        <f t="shared" si="99"/>
        <v/>
      </c>
      <c r="C947" t="str">
        <f>IF(P947="","",'PSS Sheet'!AK951)</f>
        <v/>
      </c>
      <c r="D947" t="str">
        <f>IF(P947="","",'PSS Sheet'!AI951)</f>
        <v/>
      </c>
      <c r="E947" t="str">
        <f>IF(P947="","",'PSS Sheet'!AJ951)</f>
        <v/>
      </c>
      <c r="H947" t="str">
        <f t="shared" si="100"/>
        <v/>
      </c>
      <c r="I947" t="str">
        <f>IF(P947="","",'SEB Sheet'!F$12)</f>
        <v/>
      </c>
      <c r="J947" t="str">
        <f t="shared" si="101"/>
        <v/>
      </c>
      <c r="K947" s="87" t="str">
        <f>IF(P947="","",'SEB Sheet'!$F$11)</f>
        <v/>
      </c>
      <c r="L947" t="str">
        <f t="shared" si="102"/>
        <v/>
      </c>
      <c r="M947" t="str">
        <f>IF(P947="","",'SEB Sheet'!$F$10)</f>
        <v/>
      </c>
      <c r="N947" t="str">
        <f t="shared" si="103"/>
        <v/>
      </c>
      <c r="P947" t="str">
        <f>'PSS Sheet'!AL951</f>
        <v/>
      </c>
      <c r="Q947" t="str">
        <f>IF(P947="","",(VLOOKUP(P947,NSX!$B$4:$E$63,2,FALSE)))</f>
        <v/>
      </c>
      <c r="R947" t="str">
        <f>IF(P947="","",(VLOOKUP(P947,NSX!$B$4:$E$63,3,FALSE)))</f>
        <v/>
      </c>
      <c r="S947" t="str">
        <f>IF(P947="","",(VLOOKUP(P947,NSX!$B$4:$E$63,4,FALSE)))</f>
        <v/>
      </c>
      <c r="T947" t="str">
        <f t="shared" si="104"/>
        <v/>
      </c>
    </row>
    <row r="948" spans="1:20" x14ac:dyDescent="0.25">
      <c r="A948" t="str">
        <f t="shared" si="98"/>
        <v/>
      </c>
      <c r="B948" t="str">
        <f t="shared" si="99"/>
        <v/>
      </c>
      <c r="C948" t="str">
        <f>IF(P948="","",'PSS Sheet'!AK952)</f>
        <v/>
      </c>
      <c r="D948" t="str">
        <f>IF(P948="","",'PSS Sheet'!AI952)</f>
        <v/>
      </c>
      <c r="E948" t="str">
        <f>IF(P948="","",'PSS Sheet'!AJ952)</f>
        <v/>
      </c>
      <c r="H948" t="str">
        <f t="shared" si="100"/>
        <v/>
      </c>
      <c r="I948" t="str">
        <f>IF(P948="","",'SEB Sheet'!F$12)</f>
        <v/>
      </c>
      <c r="J948" t="str">
        <f t="shared" si="101"/>
        <v/>
      </c>
      <c r="K948" s="87" t="str">
        <f>IF(P948="","",'SEB Sheet'!$F$11)</f>
        <v/>
      </c>
      <c r="L948" t="str">
        <f t="shared" si="102"/>
        <v/>
      </c>
      <c r="M948" t="str">
        <f>IF(P948="","",'SEB Sheet'!$F$10)</f>
        <v/>
      </c>
      <c r="N948" t="str">
        <f t="shared" si="103"/>
        <v/>
      </c>
      <c r="P948" t="str">
        <f>'PSS Sheet'!AL952</f>
        <v/>
      </c>
      <c r="Q948" t="str">
        <f>IF(P948="","",(VLOOKUP(P948,NSX!$B$4:$E$63,2,FALSE)))</f>
        <v/>
      </c>
      <c r="R948" t="str">
        <f>IF(P948="","",(VLOOKUP(P948,NSX!$B$4:$E$63,3,FALSE)))</f>
        <v/>
      </c>
      <c r="S948" t="str">
        <f>IF(P948="","",(VLOOKUP(P948,NSX!$B$4:$E$63,4,FALSE)))</f>
        <v/>
      </c>
      <c r="T948" t="str">
        <f t="shared" si="104"/>
        <v/>
      </c>
    </row>
    <row r="949" spans="1:20" x14ac:dyDescent="0.25">
      <c r="A949" t="str">
        <f t="shared" si="98"/>
        <v/>
      </c>
      <c r="B949" t="str">
        <f t="shared" si="99"/>
        <v/>
      </c>
      <c r="C949" t="str">
        <f>IF(P949="","",'PSS Sheet'!AK953)</f>
        <v/>
      </c>
      <c r="D949" t="str">
        <f>IF(P949="","",'PSS Sheet'!AI953)</f>
        <v/>
      </c>
      <c r="E949" t="str">
        <f>IF(P949="","",'PSS Sheet'!AJ953)</f>
        <v/>
      </c>
      <c r="H949" t="str">
        <f t="shared" si="100"/>
        <v/>
      </c>
      <c r="I949" t="str">
        <f>IF(P949="","",'SEB Sheet'!F$12)</f>
        <v/>
      </c>
      <c r="J949" t="str">
        <f t="shared" si="101"/>
        <v/>
      </c>
      <c r="K949" s="87" t="str">
        <f>IF(P949="","",'SEB Sheet'!$F$11)</f>
        <v/>
      </c>
      <c r="L949" t="str">
        <f t="shared" si="102"/>
        <v/>
      </c>
      <c r="M949" t="str">
        <f>IF(P949="","",'SEB Sheet'!$F$10)</f>
        <v/>
      </c>
      <c r="N949" t="str">
        <f t="shared" si="103"/>
        <v/>
      </c>
      <c r="P949" t="str">
        <f>'PSS Sheet'!AL953</f>
        <v/>
      </c>
      <c r="Q949" t="str">
        <f>IF(P949="","",(VLOOKUP(P949,NSX!$B$4:$E$63,2,FALSE)))</f>
        <v/>
      </c>
      <c r="R949" t="str">
        <f>IF(P949="","",(VLOOKUP(P949,NSX!$B$4:$E$63,3,FALSE)))</f>
        <v/>
      </c>
      <c r="S949" t="str">
        <f>IF(P949="","",(VLOOKUP(P949,NSX!$B$4:$E$63,4,FALSE)))</f>
        <v/>
      </c>
      <c r="T949" t="str">
        <f t="shared" si="104"/>
        <v/>
      </c>
    </row>
    <row r="950" spans="1:20" x14ac:dyDescent="0.25">
      <c r="A950" t="str">
        <f t="shared" si="98"/>
        <v/>
      </c>
      <c r="B950" t="str">
        <f t="shared" si="99"/>
        <v/>
      </c>
      <c r="C950" t="str">
        <f>IF(P950="","",'PSS Sheet'!AK954)</f>
        <v/>
      </c>
      <c r="D950" t="str">
        <f>IF(P950="","",'PSS Sheet'!AI954)</f>
        <v/>
      </c>
      <c r="E950" t="str">
        <f>IF(P950="","",'PSS Sheet'!AJ954)</f>
        <v/>
      </c>
      <c r="H950" t="str">
        <f t="shared" si="100"/>
        <v/>
      </c>
      <c r="I950" t="str">
        <f>IF(P950="","",'SEB Sheet'!F$12)</f>
        <v/>
      </c>
      <c r="J950" t="str">
        <f t="shared" si="101"/>
        <v/>
      </c>
      <c r="K950" s="87" t="str">
        <f>IF(P950="","",'SEB Sheet'!$F$11)</f>
        <v/>
      </c>
      <c r="L950" t="str">
        <f t="shared" si="102"/>
        <v/>
      </c>
      <c r="M950" t="str">
        <f>IF(P950="","",'SEB Sheet'!$F$10)</f>
        <v/>
      </c>
      <c r="N950" t="str">
        <f t="shared" si="103"/>
        <v/>
      </c>
      <c r="P950" t="str">
        <f>'PSS Sheet'!AL954</f>
        <v/>
      </c>
      <c r="Q950" t="str">
        <f>IF(P950="","",(VLOOKUP(P950,NSX!$B$4:$E$63,2,FALSE)))</f>
        <v/>
      </c>
      <c r="R950" t="str">
        <f>IF(P950="","",(VLOOKUP(P950,NSX!$B$4:$E$63,3,FALSE)))</f>
        <v/>
      </c>
      <c r="S950" t="str">
        <f>IF(P950="","",(VLOOKUP(P950,NSX!$B$4:$E$63,4,FALSE)))</f>
        <v/>
      </c>
      <c r="T950" t="str">
        <f t="shared" si="104"/>
        <v/>
      </c>
    </row>
    <row r="951" spans="1:20" x14ac:dyDescent="0.25">
      <c r="A951" t="str">
        <f t="shared" si="98"/>
        <v/>
      </c>
      <c r="B951" t="str">
        <f t="shared" si="99"/>
        <v/>
      </c>
      <c r="C951" t="str">
        <f>IF(P951="","",'PSS Sheet'!AK955)</f>
        <v/>
      </c>
      <c r="D951" t="str">
        <f>IF(P951="","",'PSS Sheet'!AI955)</f>
        <v/>
      </c>
      <c r="E951" t="str">
        <f>IF(P951="","",'PSS Sheet'!AJ955)</f>
        <v/>
      </c>
      <c r="H951" t="str">
        <f t="shared" si="100"/>
        <v/>
      </c>
      <c r="I951" t="str">
        <f>IF(P951="","",'SEB Sheet'!F$12)</f>
        <v/>
      </c>
      <c r="J951" t="str">
        <f t="shared" si="101"/>
        <v/>
      </c>
      <c r="K951" s="87" t="str">
        <f>IF(P951="","",'SEB Sheet'!$F$11)</f>
        <v/>
      </c>
      <c r="L951" t="str">
        <f t="shared" si="102"/>
        <v/>
      </c>
      <c r="M951" t="str">
        <f>IF(P951="","",'SEB Sheet'!$F$10)</f>
        <v/>
      </c>
      <c r="N951" t="str">
        <f t="shared" si="103"/>
        <v/>
      </c>
      <c r="P951" t="str">
        <f>'PSS Sheet'!AL955</f>
        <v/>
      </c>
      <c r="Q951" t="str">
        <f>IF(P951="","",(VLOOKUP(P951,NSX!$B$4:$E$63,2,FALSE)))</f>
        <v/>
      </c>
      <c r="R951" t="str">
        <f>IF(P951="","",(VLOOKUP(P951,NSX!$B$4:$E$63,3,FALSE)))</f>
        <v/>
      </c>
      <c r="S951" t="str">
        <f>IF(P951="","",(VLOOKUP(P951,NSX!$B$4:$E$63,4,FALSE)))</f>
        <v/>
      </c>
      <c r="T951" t="str">
        <f t="shared" si="104"/>
        <v/>
      </c>
    </row>
    <row r="952" spans="1:20" x14ac:dyDescent="0.25">
      <c r="A952" t="str">
        <f t="shared" si="98"/>
        <v/>
      </c>
      <c r="B952" t="str">
        <f t="shared" si="99"/>
        <v/>
      </c>
      <c r="C952" t="str">
        <f>IF(P952="","",'PSS Sheet'!AK956)</f>
        <v/>
      </c>
      <c r="D952" t="str">
        <f>IF(P952="","",'PSS Sheet'!AI956)</f>
        <v/>
      </c>
      <c r="E952" t="str">
        <f>IF(P952="","",'PSS Sheet'!AJ956)</f>
        <v/>
      </c>
      <c r="H952" t="str">
        <f t="shared" si="100"/>
        <v/>
      </c>
      <c r="I952" t="str">
        <f>IF(P952="","",'SEB Sheet'!F$12)</f>
        <v/>
      </c>
      <c r="J952" t="str">
        <f t="shared" si="101"/>
        <v/>
      </c>
      <c r="K952" s="87" t="str">
        <f>IF(P952="","",'SEB Sheet'!$F$11)</f>
        <v/>
      </c>
      <c r="L952" t="str">
        <f t="shared" si="102"/>
        <v/>
      </c>
      <c r="M952" t="str">
        <f>IF(P952="","",'SEB Sheet'!$F$10)</f>
        <v/>
      </c>
      <c r="N952" t="str">
        <f t="shared" si="103"/>
        <v/>
      </c>
      <c r="P952" t="str">
        <f>'PSS Sheet'!AL956</f>
        <v/>
      </c>
      <c r="Q952" t="str">
        <f>IF(P952="","",(VLOOKUP(P952,NSX!$B$4:$E$63,2,FALSE)))</f>
        <v/>
      </c>
      <c r="R952" t="str">
        <f>IF(P952="","",(VLOOKUP(P952,NSX!$B$4:$E$63,3,FALSE)))</f>
        <v/>
      </c>
      <c r="S952" t="str">
        <f>IF(P952="","",(VLOOKUP(P952,NSX!$B$4:$E$63,4,FALSE)))</f>
        <v/>
      </c>
      <c r="T952" t="str">
        <f t="shared" si="104"/>
        <v/>
      </c>
    </row>
    <row r="953" spans="1:20" x14ac:dyDescent="0.25">
      <c r="A953" t="str">
        <f t="shared" si="98"/>
        <v/>
      </c>
      <c r="B953" t="str">
        <f t="shared" si="99"/>
        <v/>
      </c>
      <c r="C953" t="str">
        <f>IF(P953="","",'PSS Sheet'!AK957)</f>
        <v/>
      </c>
      <c r="D953" t="str">
        <f>IF(P953="","",'PSS Sheet'!AI957)</f>
        <v/>
      </c>
      <c r="E953" t="str">
        <f>IF(P953="","",'PSS Sheet'!AJ957)</f>
        <v/>
      </c>
      <c r="H953" t="str">
        <f t="shared" si="100"/>
        <v/>
      </c>
      <c r="I953" t="str">
        <f>IF(P953="","",'SEB Sheet'!F$12)</f>
        <v/>
      </c>
      <c r="J953" t="str">
        <f t="shared" si="101"/>
        <v/>
      </c>
      <c r="K953" s="87" t="str">
        <f>IF(P953="","",'SEB Sheet'!$F$11)</f>
        <v/>
      </c>
      <c r="L953" t="str">
        <f t="shared" si="102"/>
        <v/>
      </c>
      <c r="M953" t="str">
        <f>IF(P953="","",'SEB Sheet'!$F$10)</f>
        <v/>
      </c>
      <c r="N953" t="str">
        <f t="shared" si="103"/>
        <v/>
      </c>
      <c r="P953" t="str">
        <f>'PSS Sheet'!AL957</f>
        <v/>
      </c>
      <c r="Q953" t="str">
        <f>IF(P953="","",(VLOOKUP(P953,NSX!$B$4:$E$63,2,FALSE)))</f>
        <v/>
      </c>
      <c r="R953" t="str">
        <f>IF(P953="","",(VLOOKUP(P953,NSX!$B$4:$E$63,3,FALSE)))</f>
        <v/>
      </c>
      <c r="S953" t="str">
        <f>IF(P953="","",(VLOOKUP(P953,NSX!$B$4:$E$63,4,FALSE)))</f>
        <v/>
      </c>
      <c r="T953" t="str">
        <f t="shared" si="104"/>
        <v/>
      </c>
    </row>
    <row r="954" spans="1:20" x14ac:dyDescent="0.25">
      <c r="A954" t="str">
        <f t="shared" si="98"/>
        <v/>
      </c>
      <c r="B954" t="str">
        <f t="shared" si="99"/>
        <v/>
      </c>
      <c r="C954" t="str">
        <f>IF(P954="","",'PSS Sheet'!AK958)</f>
        <v/>
      </c>
      <c r="D954" t="str">
        <f>IF(P954="","",'PSS Sheet'!AI958)</f>
        <v/>
      </c>
      <c r="E954" t="str">
        <f>IF(P954="","",'PSS Sheet'!AJ958)</f>
        <v/>
      </c>
      <c r="H954" t="str">
        <f t="shared" si="100"/>
        <v/>
      </c>
      <c r="I954" t="str">
        <f>IF(P954="","",'SEB Sheet'!F$12)</f>
        <v/>
      </c>
      <c r="J954" t="str">
        <f t="shared" si="101"/>
        <v/>
      </c>
      <c r="K954" s="87" t="str">
        <f>IF(P954="","",'SEB Sheet'!$F$11)</f>
        <v/>
      </c>
      <c r="L954" t="str">
        <f t="shared" si="102"/>
        <v/>
      </c>
      <c r="M954" t="str">
        <f>IF(P954="","",'SEB Sheet'!$F$10)</f>
        <v/>
      </c>
      <c r="N954" t="str">
        <f t="shared" si="103"/>
        <v/>
      </c>
      <c r="P954" t="str">
        <f>'PSS Sheet'!AL958</f>
        <v/>
      </c>
      <c r="Q954" t="str">
        <f>IF(P954="","",(VLOOKUP(P954,NSX!$B$4:$E$63,2,FALSE)))</f>
        <v/>
      </c>
      <c r="R954" t="str">
        <f>IF(P954="","",(VLOOKUP(P954,NSX!$B$4:$E$63,3,FALSE)))</f>
        <v/>
      </c>
      <c r="S954" t="str">
        <f>IF(P954="","",(VLOOKUP(P954,NSX!$B$4:$E$63,4,FALSE)))</f>
        <v/>
      </c>
      <c r="T954" t="str">
        <f t="shared" si="104"/>
        <v/>
      </c>
    </row>
    <row r="955" spans="1:20" x14ac:dyDescent="0.25">
      <c r="A955" t="str">
        <f t="shared" si="98"/>
        <v/>
      </c>
      <c r="B955" t="str">
        <f t="shared" si="99"/>
        <v/>
      </c>
      <c r="C955" t="str">
        <f>IF(P955="","",'PSS Sheet'!AK959)</f>
        <v/>
      </c>
      <c r="D955" t="str">
        <f>IF(P955="","",'PSS Sheet'!AI959)</f>
        <v/>
      </c>
      <c r="E955" t="str">
        <f>IF(P955="","",'PSS Sheet'!AJ959)</f>
        <v/>
      </c>
      <c r="H955" t="str">
        <f t="shared" si="100"/>
        <v/>
      </c>
      <c r="I955" t="str">
        <f>IF(P955="","",'SEB Sheet'!F$12)</f>
        <v/>
      </c>
      <c r="J955" t="str">
        <f t="shared" si="101"/>
        <v/>
      </c>
      <c r="K955" s="87" t="str">
        <f>IF(P955="","",'SEB Sheet'!$F$11)</f>
        <v/>
      </c>
      <c r="L955" t="str">
        <f t="shared" si="102"/>
        <v/>
      </c>
      <c r="M955" t="str">
        <f>IF(P955="","",'SEB Sheet'!$F$10)</f>
        <v/>
      </c>
      <c r="N955" t="str">
        <f t="shared" si="103"/>
        <v/>
      </c>
      <c r="P955" t="str">
        <f>'PSS Sheet'!AL959</f>
        <v/>
      </c>
      <c r="Q955" t="str">
        <f>IF(P955="","",(VLOOKUP(P955,NSX!$B$4:$E$63,2,FALSE)))</f>
        <v/>
      </c>
      <c r="R955" t="str">
        <f>IF(P955="","",(VLOOKUP(P955,NSX!$B$4:$E$63,3,FALSE)))</f>
        <v/>
      </c>
      <c r="S955" t="str">
        <f>IF(P955="","",(VLOOKUP(P955,NSX!$B$4:$E$63,4,FALSE)))</f>
        <v/>
      </c>
      <c r="T955" t="str">
        <f t="shared" si="104"/>
        <v/>
      </c>
    </row>
    <row r="956" spans="1:20" x14ac:dyDescent="0.25">
      <c r="A956" t="str">
        <f t="shared" si="98"/>
        <v/>
      </c>
      <c r="B956" t="str">
        <f t="shared" si="99"/>
        <v/>
      </c>
      <c r="C956" t="str">
        <f>IF(P956="","",'PSS Sheet'!AK960)</f>
        <v/>
      </c>
      <c r="D956" t="str">
        <f>IF(P956="","",'PSS Sheet'!AI960)</f>
        <v/>
      </c>
      <c r="E956" t="str">
        <f>IF(P956="","",'PSS Sheet'!AJ960)</f>
        <v/>
      </c>
      <c r="H956" t="str">
        <f t="shared" si="100"/>
        <v/>
      </c>
      <c r="I956" t="str">
        <f>IF(P956="","",'SEB Sheet'!F$12)</f>
        <v/>
      </c>
      <c r="J956" t="str">
        <f t="shared" si="101"/>
        <v/>
      </c>
      <c r="K956" s="87" t="str">
        <f>IF(P956="","",'SEB Sheet'!$F$11)</f>
        <v/>
      </c>
      <c r="L956" t="str">
        <f t="shared" si="102"/>
        <v/>
      </c>
      <c r="M956" t="str">
        <f>IF(P956="","",'SEB Sheet'!$F$10)</f>
        <v/>
      </c>
      <c r="N956" t="str">
        <f t="shared" si="103"/>
        <v/>
      </c>
      <c r="P956" t="str">
        <f>'PSS Sheet'!AL960</f>
        <v/>
      </c>
      <c r="Q956" t="str">
        <f>IF(P956="","",(VLOOKUP(P956,NSX!$B$4:$E$63,2,FALSE)))</f>
        <v/>
      </c>
      <c r="R956" t="str">
        <f>IF(P956="","",(VLOOKUP(P956,NSX!$B$4:$E$63,3,FALSE)))</f>
        <v/>
      </c>
      <c r="S956" t="str">
        <f>IF(P956="","",(VLOOKUP(P956,NSX!$B$4:$E$63,4,FALSE)))</f>
        <v/>
      </c>
      <c r="T956" t="str">
        <f t="shared" si="104"/>
        <v/>
      </c>
    </row>
    <row r="957" spans="1:20" x14ac:dyDescent="0.25">
      <c r="A957" t="str">
        <f t="shared" si="98"/>
        <v/>
      </c>
      <c r="B957" t="str">
        <f t="shared" si="99"/>
        <v/>
      </c>
      <c r="C957" t="str">
        <f>IF(P957="","",'PSS Sheet'!AK961)</f>
        <v/>
      </c>
      <c r="D957" t="str">
        <f>IF(P957="","",'PSS Sheet'!AI961)</f>
        <v/>
      </c>
      <c r="E957" t="str">
        <f>IF(P957="","",'PSS Sheet'!AJ961)</f>
        <v/>
      </c>
      <c r="H957" t="str">
        <f t="shared" si="100"/>
        <v/>
      </c>
      <c r="I957" t="str">
        <f>IF(P957="","",'SEB Sheet'!F$12)</f>
        <v/>
      </c>
      <c r="J957" t="str">
        <f t="shared" si="101"/>
        <v/>
      </c>
      <c r="K957" s="87" t="str">
        <f>IF(P957="","",'SEB Sheet'!$F$11)</f>
        <v/>
      </c>
      <c r="L957" t="str">
        <f t="shared" si="102"/>
        <v/>
      </c>
      <c r="M957" t="str">
        <f>IF(P957="","",'SEB Sheet'!$F$10)</f>
        <v/>
      </c>
      <c r="N957" t="str">
        <f t="shared" si="103"/>
        <v/>
      </c>
      <c r="P957" t="str">
        <f>'PSS Sheet'!AL961</f>
        <v/>
      </c>
      <c r="Q957" t="str">
        <f>IF(P957="","",(VLOOKUP(P957,NSX!$B$4:$E$63,2,FALSE)))</f>
        <v/>
      </c>
      <c r="R957" t="str">
        <f>IF(P957="","",(VLOOKUP(P957,NSX!$B$4:$E$63,3,FALSE)))</f>
        <v/>
      </c>
      <c r="S957" t="str">
        <f>IF(P957="","",(VLOOKUP(P957,NSX!$B$4:$E$63,4,FALSE)))</f>
        <v/>
      </c>
      <c r="T957" t="str">
        <f t="shared" si="104"/>
        <v/>
      </c>
    </row>
    <row r="958" spans="1:20" x14ac:dyDescent="0.25">
      <c r="A958" t="str">
        <f t="shared" si="98"/>
        <v/>
      </c>
      <c r="B958" t="str">
        <f t="shared" si="99"/>
        <v/>
      </c>
      <c r="C958" t="str">
        <f>IF(P958="","",'PSS Sheet'!AK962)</f>
        <v/>
      </c>
      <c r="D958" t="str">
        <f>IF(P958="","",'PSS Sheet'!AI962)</f>
        <v/>
      </c>
      <c r="E958" t="str">
        <f>IF(P958="","",'PSS Sheet'!AJ962)</f>
        <v/>
      </c>
      <c r="H958" t="str">
        <f t="shared" si="100"/>
        <v/>
      </c>
      <c r="I958" t="str">
        <f>IF(P958="","",'SEB Sheet'!F$12)</f>
        <v/>
      </c>
      <c r="J958" t="str">
        <f t="shared" si="101"/>
        <v/>
      </c>
      <c r="K958" s="87" t="str">
        <f>IF(P958="","",'SEB Sheet'!$F$11)</f>
        <v/>
      </c>
      <c r="L958" t="str">
        <f t="shared" si="102"/>
        <v/>
      </c>
      <c r="M958" t="str">
        <f>IF(P958="","",'SEB Sheet'!$F$10)</f>
        <v/>
      </c>
      <c r="N958" t="str">
        <f t="shared" si="103"/>
        <v/>
      </c>
      <c r="P958" t="str">
        <f>'PSS Sheet'!AL962</f>
        <v/>
      </c>
      <c r="Q958" t="str">
        <f>IF(P958="","",(VLOOKUP(P958,NSX!$B$4:$E$63,2,FALSE)))</f>
        <v/>
      </c>
      <c r="R958" t="str">
        <f>IF(P958="","",(VLOOKUP(P958,NSX!$B$4:$E$63,3,FALSE)))</f>
        <v/>
      </c>
      <c r="S958" t="str">
        <f>IF(P958="","",(VLOOKUP(P958,NSX!$B$4:$E$63,4,FALSE)))</f>
        <v/>
      </c>
      <c r="T958" t="str">
        <f t="shared" si="104"/>
        <v/>
      </c>
    </row>
    <row r="959" spans="1:20" x14ac:dyDescent="0.25">
      <c r="A959" t="str">
        <f t="shared" si="98"/>
        <v/>
      </c>
      <c r="B959" t="str">
        <f t="shared" si="99"/>
        <v/>
      </c>
      <c r="C959" t="str">
        <f>IF(P959="","",'PSS Sheet'!AK963)</f>
        <v/>
      </c>
      <c r="D959" t="str">
        <f>IF(P959="","",'PSS Sheet'!AI963)</f>
        <v/>
      </c>
      <c r="E959" t="str">
        <f>IF(P959="","",'PSS Sheet'!AJ963)</f>
        <v/>
      </c>
      <c r="H959" t="str">
        <f t="shared" si="100"/>
        <v/>
      </c>
      <c r="I959" t="str">
        <f>IF(P959="","",'SEB Sheet'!F$12)</f>
        <v/>
      </c>
      <c r="J959" t="str">
        <f t="shared" si="101"/>
        <v/>
      </c>
      <c r="K959" s="87" t="str">
        <f>IF(P959="","",'SEB Sheet'!$F$11)</f>
        <v/>
      </c>
      <c r="L959" t="str">
        <f t="shared" si="102"/>
        <v/>
      </c>
      <c r="M959" t="str">
        <f>IF(P959="","",'SEB Sheet'!$F$10)</f>
        <v/>
      </c>
      <c r="N959" t="str">
        <f t="shared" si="103"/>
        <v/>
      </c>
      <c r="P959" t="str">
        <f>'PSS Sheet'!AL963</f>
        <v/>
      </c>
      <c r="Q959" t="str">
        <f>IF(P959="","",(VLOOKUP(P959,NSX!$B$4:$E$63,2,FALSE)))</f>
        <v/>
      </c>
      <c r="R959" t="str">
        <f>IF(P959="","",(VLOOKUP(P959,NSX!$B$4:$E$63,3,FALSE)))</f>
        <v/>
      </c>
      <c r="S959" t="str">
        <f>IF(P959="","",(VLOOKUP(P959,NSX!$B$4:$E$63,4,FALSE)))</f>
        <v/>
      </c>
      <c r="T959" t="str">
        <f t="shared" si="104"/>
        <v/>
      </c>
    </row>
    <row r="960" spans="1:20" x14ac:dyDescent="0.25">
      <c r="A960" t="str">
        <f t="shared" si="98"/>
        <v/>
      </c>
      <c r="B960" t="str">
        <f t="shared" si="99"/>
        <v/>
      </c>
      <c r="C960" t="str">
        <f>IF(P960="","",'PSS Sheet'!AK964)</f>
        <v/>
      </c>
      <c r="D960" t="str">
        <f>IF(P960="","",'PSS Sheet'!AI964)</f>
        <v/>
      </c>
      <c r="E960" t="str">
        <f>IF(P960="","",'PSS Sheet'!AJ964)</f>
        <v/>
      </c>
      <c r="H960" t="str">
        <f t="shared" si="100"/>
        <v/>
      </c>
      <c r="I960" t="str">
        <f>IF(P960="","",'SEB Sheet'!F$12)</f>
        <v/>
      </c>
      <c r="J960" t="str">
        <f t="shared" si="101"/>
        <v/>
      </c>
      <c r="K960" s="87" t="str">
        <f>IF(P960="","",'SEB Sheet'!$F$11)</f>
        <v/>
      </c>
      <c r="L960" t="str">
        <f t="shared" si="102"/>
        <v/>
      </c>
      <c r="M960" t="str">
        <f>IF(P960="","",'SEB Sheet'!$F$10)</f>
        <v/>
      </c>
      <c r="N960" t="str">
        <f t="shared" si="103"/>
        <v/>
      </c>
      <c r="P960" t="str">
        <f>'PSS Sheet'!AL964</f>
        <v/>
      </c>
      <c r="Q960" t="str">
        <f>IF(P960="","",(VLOOKUP(P960,NSX!$B$4:$E$63,2,FALSE)))</f>
        <v/>
      </c>
      <c r="R960" t="str">
        <f>IF(P960="","",(VLOOKUP(P960,NSX!$B$4:$E$63,3,FALSE)))</f>
        <v/>
      </c>
      <c r="S960" t="str">
        <f>IF(P960="","",(VLOOKUP(P960,NSX!$B$4:$E$63,4,FALSE)))</f>
        <v/>
      </c>
      <c r="T960" t="str">
        <f t="shared" si="104"/>
        <v/>
      </c>
    </row>
    <row r="961" spans="1:20" x14ac:dyDescent="0.25">
      <c r="A961" t="str">
        <f t="shared" si="98"/>
        <v/>
      </c>
      <c r="B961" t="str">
        <f t="shared" si="99"/>
        <v/>
      </c>
      <c r="C961" t="str">
        <f>IF(P961="","",'PSS Sheet'!AK965)</f>
        <v/>
      </c>
      <c r="D961" t="str">
        <f>IF(P961="","",'PSS Sheet'!AI965)</f>
        <v/>
      </c>
      <c r="E961" t="str">
        <f>IF(P961="","",'PSS Sheet'!AJ965)</f>
        <v/>
      </c>
      <c r="H961" t="str">
        <f t="shared" si="100"/>
        <v/>
      </c>
      <c r="I961" t="str">
        <f>IF(P961="","",'SEB Sheet'!F$12)</f>
        <v/>
      </c>
      <c r="J961" t="str">
        <f t="shared" si="101"/>
        <v/>
      </c>
      <c r="K961" s="87" t="str">
        <f>IF(P961="","",'SEB Sheet'!$F$11)</f>
        <v/>
      </c>
      <c r="L961" t="str">
        <f t="shared" si="102"/>
        <v/>
      </c>
      <c r="M961" t="str">
        <f>IF(P961="","",'SEB Sheet'!$F$10)</f>
        <v/>
      </c>
      <c r="N961" t="str">
        <f t="shared" si="103"/>
        <v/>
      </c>
      <c r="P961" t="str">
        <f>'PSS Sheet'!AL965</f>
        <v/>
      </c>
      <c r="Q961" t="str">
        <f>IF(P961="","",(VLOOKUP(P961,NSX!$B$4:$E$63,2,FALSE)))</f>
        <v/>
      </c>
      <c r="R961" t="str">
        <f>IF(P961="","",(VLOOKUP(P961,NSX!$B$4:$E$63,3,FALSE)))</f>
        <v/>
      </c>
      <c r="S961" t="str">
        <f>IF(P961="","",(VLOOKUP(P961,NSX!$B$4:$E$63,4,FALSE)))</f>
        <v/>
      </c>
      <c r="T961" t="str">
        <f t="shared" si="104"/>
        <v/>
      </c>
    </row>
    <row r="962" spans="1:20" x14ac:dyDescent="0.25">
      <c r="A962" t="str">
        <f t="shared" si="98"/>
        <v/>
      </c>
      <c r="B962" t="str">
        <f t="shared" si="99"/>
        <v/>
      </c>
      <c r="C962" t="str">
        <f>IF(P962="","",'PSS Sheet'!AK966)</f>
        <v/>
      </c>
      <c r="D962" t="str">
        <f>IF(P962="","",'PSS Sheet'!AI966)</f>
        <v/>
      </c>
      <c r="E962" t="str">
        <f>IF(P962="","",'PSS Sheet'!AJ966)</f>
        <v/>
      </c>
      <c r="H962" t="str">
        <f t="shared" si="100"/>
        <v/>
      </c>
      <c r="I962" t="str">
        <f>IF(P962="","",'SEB Sheet'!F$12)</f>
        <v/>
      </c>
      <c r="J962" t="str">
        <f t="shared" si="101"/>
        <v/>
      </c>
      <c r="K962" s="87" t="str">
        <f>IF(P962="","",'SEB Sheet'!$F$11)</f>
        <v/>
      </c>
      <c r="L962" t="str">
        <f t="shared" si="102"/>
        <v/>
      </c>
      <c r="M962" t="str">
        <f>IF(P962="","",'SEB Sheet'!$F$10)</f>
        <v/>
      </c>
      <c r="N962" t="str">
        <f t="shared" si="103"/>
        <v/>
      </c>
      <c r="P962" t="str">
        <f>'PSS Sheet'!AL966</f>
        <v/>
      </c>
      <c r="Q962" t="str">
        <f>IF(P962="","",(VLOOKUP(P962,NSX!$B$4:$E$63,2,FALSE)))</f>
        <v/>
      </c>
      <c r="R962" t="str">
        <f>IF(P962="","",(VLOOKUP(P962,NSX!$B$4:$E$63,3,FALSE)))</f>
        <v/>
      </c>
      <c r="S962" t="str">
        <f>IF(P962="","",(VLOOKUP(P962,NSX!$B$4:$E$63,4,FALSE)))</f>
        <v/>
      </c>
      <c r="T962" t="str">
        <f t="shared" si="104"/>
        <v/>
      </c>
    </row>
    <row r="963" spans="1:20" x14ac:dyDescent="0.25">
      <c r="A963" t="str">
        <f t="shared" si="98"/>
        <v/>
      </c>
      <c r="B963" t="str">
        <f t="shared" si="99"/>
        <v/>
      </c>
      <c r="C963" t="str">
        <f>IF(P963="","",'PSS Sheet'!AK967)</f>
        <v/>
      </c>
      <c r="D963" t="str">
        <f>IF(P963="","",'PSS Sheet'!AI967)</f>
        <v/>
      </c>
      <c r="E963" t="str">
        <f>IF(P963="","",'PSS Sheet'!AJ967)</f>
        <v/>
      </c>
      <c r="H963" t="str">
        <f t="shared" si="100"/>
        <v/>
      </c>
      <c r="I963" t="str">
        <f>IF(P963="","",'SEB Sheet'!F$12)</f>
        <v/>
      </c>
      <c r="J963" t="str">
        <f t="shared" si="101"/>
        <v/>
      </c>
      <c r="K963" s="87" t="str">
        <f>IF(P963="","",'SEB Sheet'!$F$11)</f>
        <v/>
      </c>
      <c r="L963" t="str">
        <f t="shared" si="102"/>
        <v/>
      </c>
      <c r="M963" t="str">
        <f>IF(P963="","",'SEB Sheet'!$F$10)</f>
        <v/>
      </c>
      <c r="N963" t="str">
        <f t="shared" si="103"/>
        <v/>
      </c>
      <c r="P963" t="str">
        <f>'PSS Sheet'!AL967</f>
        <v/>
      </c>
      <c r="Q963" t="str">
        <f>IF(P963="","",(VLOOKUP(P963,NSX!$B$4:$E$63,2,FALSE)))</f>
        <v/>
      </c>
      <c r="R963" t="str">
        <f>IF(P963="","",(VLOOKUP(P963,NSX!$B$4:$E$63,3,FALSE)))</f>
        <v/>
      </c>
      <c r="S963" t="str">
        <f>IF(P963="","",(VLOOKUP(P963,NSX!$B$4:$E$63,4,FALSE)))</f>
        <v/>
      </c>
      <c r="T963" t="str">
        <f t="shared" si="104"/>
        <v/>
      </c>
    </row>
    <row r="964" spans="1:20" x14ac:dyDescent="0.25">
      <c r="A964" t="str">
        <f t="shared" ref="A964:A1000" si="105">IF(P964="","","approved")</f>
        <v/>
      </c>
      <c r="B964" t="str">
        <f t="shared" ref="B964:B1000" si="106">IF(P964="","","823")</f>
        <v/>
      </c>
      <c r="C964" t="str">
        <f>IF(P964="","",'PSS Sheet'!AK968)</f>
        <v/>
      </c>
      <c r="D964" t="str">
        <f>IF(P964="","",'PSS Sheet'!AI968)</f>
        <v/>
      </c>
      <c r="E964" t="str">
        <f>IF(P964="","",'PSS Sheet'!AJ968)</f>
        <v/>
      </c>
      <c r="H964" t="str">
        <f t="shared" ref="H964:H1000" si="107">IF(P964="","","GPS")</f>
        <v/>
      </c>
      <c r="I964" t="str">
        <f>IF(P964="","",'SEB Sheet'!F$12)</f>
        <v/>
      </c>
      <c r="J964" t="str">
        <f t="shared" ref="J964:J1000" si="108">IF(P964="","","5-50m")</f>
        <v/>
      </c>
      <c r="K964" s="87" t="str">
        <f>IF(P964="","",'SEB Sheet'!$F$11)</f>
        <v/>
      </c>
      <c r="L964" t="str">
        <f t="shared" ref="L964:L1000" si="109">IF(P964="","","D")</f>
        <v/>
      </c>
      <c r="M964" t="str">
        <f>IF(P964="","",'SEB Sheet'!$F$10)</f>
        <v/>
      </c>
      <c r="N964" t="str">
        <f t="shared" ref="N964:N1000" si="110">IF(P964="","","P")</f>
        <v/>
      </c>
      <c r="P964" t="str">
        <f>'PSS Sheet'!AL968</f>
        <v/>
      </c>
      <c r="Q964" t="str">
        <f>IF(P964="","",(VLOOKUP(P964,NSX!$B$4:$E$63,2,FALSE)))</f>
        <v/>
      </c>
      <c r="R964" t="str">
        <f>IF(P964="","",(VLOOKUP(P964,NSX!$B$4:$E$63,3,FALSE)))</f>
        <v/>
      </c>
      <c r="S964" t="str">
        <f>IF(P964="","",(VLOOKUP(P964,NSX!$B$4:$E$63,4,FALSE)))</f>
        <v/>
      </c>
      <c r="T964" t="str">
        <f t="shared" ref="T964:T1000" si="111">IF(P964="","","1")</f>
        <v/>
      </c>
    </row>
    <row r="965" spans="1:20" x14ac:dyDescent="0.25">
      <c r="A965" t="str">
        <f t="shared" si="105"/>
        <v/>
      </c>
      <c r="B965" t="str">
        <f t="shared" si="106"/>
        <v/>
      </c>
      <c r="C965" t="str">
        <f>IF(P965="","",'PSS Sheet'!AK969)</f>
        <v/>
      </c>
      <c r="D965" t="str">
        <f>IF(P965="","",'PSS Sheet'!AI969)</f>
        <v/>
      </c>
      <c r="E965" t="str">
        <f>IF(P965="","",'PSS Sheet'!AJ969)</f>
        <v/>
      </c>
      <c r="H965" t="str">
        <f t="shared" si="107"/>
        <v/>
      </c>
      <c r="I965" t="str">
        <f>IF(P965="","",'SEB Sheet'!F$12)</f>
        <v/>
      </c>
      <c r="J965" t="str">
        <f t="shared" si="108"/>
        <v/>
      </c>
      <c r="K965" s="87" t="str">
        <f>IF(P965="","",'SEB Sheet'!$F$11)</f>
        <v/>
      </c>
      <c r="L965" t="str">
        <f t="shared" si="109"/>
        <v/>
      </c>
      <c r="M965" t="str">
        <f>IF(P965="","",'SEB Sheet'!$F$10)</f>
        <v/>
      </c>
      <c r="N965" t="str">
        <f t="shared" si="110"/>
        <v/>
      </c>
      <c r="P965" t="str">
        <f>'PSS Sheet'!AL969</f>
        <v/>
      </c>
      <c r="Q965" t="str">
        <f>IF(P965="","",(VLOOKUP(P965,NSX!$B$4:$E$63,2,FALSE)))</f>
        <v/>
      </c>
      <c r="R965" t="str">
        <f>IF(P965="","",(VLOOKUP(P965,NSX!$B$4:$E$63,3,FALSE)))</f>
        <v/>
      </c>
      <c r="S965" t="str">
        <f>IF(P965="","",(VLOOKUP(P965,NSX!$B$4:$E$63,4,FALSE)))</f>
        <v/>
      </c>
      <c r="T965" t="str">
        <f t="shared" si="111"/>
        <v/>
      </c>
    </row>
    <row r="966" spans="1:20" x14ac:dyDescent="0.25">
      <c r="A966" t="str">
        <f t="shared" si="105"/>
        <v/>
      </c>
      <c r="B966" t="str">
        <f t="shared" si="106"/>
        <v/>
      </c>
      <c r="C966" t="str">
        <f>IF(P966="","",'PSS Sheet'!AK970)</f>
        <v/>
      </c>
      <c r="D966" t="str">
        <f>IF(P966="","",'PSS Sheet'!AI970)</f>
        <v/>
      </c>
      <c r="E966" t="str">
        <f>IF(P966="","",'PSS Sheet'!AJ970)</f>
        <v/>
      </c>
      <c r="H966" t="str">
        <f t="shared" si="107"/>
        <v/>
      </c>
      <c r="I966" t="str">
        <f>IF(P966="","",'SEB Sheet'!F$12)</f>
        <v/>
      </c>
      <c r="J966" t="str">
        <f t="shared" si="108"/>
        <v/>
      </c>
      <c r="K966" s="87" t="str">
        <f>IF(P966="","",'SEB Sheet'!$F$11)</f>
        <v/>
      </c>
      <c r="L966" t="str">
        <f t="shared" si="109"/>
        <v/>
      </c>
      <c r="M966" t="str">
        <f>IF(P966="","",'SEB Sheet'!$F$10)</f>
        <v/>
      </c>
      <c r="N966" t="str">
        <f t="shared" si="110"/>
        <v/>
      </c>
      <c r="P966" t="str">
        <f>'PSS Sheet'!AL970</f>
        <v/>
      </c>
      <c r="Q966" t="str">
        <f>IF(P966="","",(VLOOKUP(P966,NSX!$B$4:$E$63,2,FALSE)))</f>
        <v/>
      </c>
      <c r="R966" t="str">
        <f>IF(P966="","",(VLOOKUP(P966,NSX!$B$4:$E$63,3,FALSE)))</f>
        <v/>
      </c>
      <c r="S966" t="str">
        <f>IF(P966="","",(VLOOKUP(P966,NSX!$B$4:$E$63,4,FALSE)))</f>
        <v/>
      </c>
      <c r="T966" t="str">
        <f t="shared" si="111"/>
        <v/>
      </c>
    </row>
    <row r="967" spans="1:20" x14ac:dyDescent="0.25">
      <c r="A967" t="str">
        <f t="shared" si="105"/>
        <v/>
      </c>
      <c r="B967" t="str">
        <f t="shared" si="106"/>
        <v/>
      </c>
      <c r="C967" t="str">
        <f>IF(P967="","",'PSS Sheet'!AK971)</f>
        <v/>
      </c>
      <c r="D967" t="str">
        <f>IF(P967="","",'PSS Sheet'!AI971)</f>
        <v/>
      </c>
      <c r="E967" t="str">
        <f>IF(P967="","",'PSS Sheet'!AJ971)</f>
        <v/>
      </c>
      <c r="H967" t="str">
        <f t="shared" si="107"/>
        <v/>
      </c>
      <c r="I967" t="str">
        <f>IF(P967="","",'SEB Sheet'!F$12)</f>
        <v/>
      </c>
      <c r="J967" t="str">
        <f t="shared" si="108"/>
        <v/>
      </c>
      <c r="K967" s="87" t="str">
        <f>IF(P967="","",'SEB Sheet'!$F$11)</f>
        <v/>
      </c>
      <c r="L967" t="str">
        <f t="shared" si="109"/>
        <v/>
      </c>
      <c r="M967" t="str">
        <f>IF(P967="","",'SEB Sheet'!$F$10)</f>
        <v/>
      </c>
      <c r="N967" t="str">
        <f t="shared" si="110"/>
        <v/>
      </c>
      <c r="P967" t="str">
        <f>'PSS Sheet'!AL971</f>
        <v/>
      </c>
      <c r="Q967" t="str">
        <f>IF(P967="","",(VLOOKUP(P967,NSX!$B$4:$E$63,2,FALSE)))</f>
        <v/>
      </c>
      <c r="R967" t="str">
        <f>IF(P967="","",(VLOOKUP(P967,NSX!$B$4:$E$63,3,FALSE)))</f>
        <v/>
      </c>
      <c r="S967" t="str">
        <f>IF(P967="","",(VLOOKUP(P967,NSX!$B$4:$E$63,4,FALSE)))</f>
        <v/>
      </c>
      <c r="T967" t="str">
        <f t="shared" si="111"/>
        <v/>
      </c>
    </row>
    <row r="968" spans="1:20" x14ac:dyDescent="0.25">
      <c r="A968" t="str">
        <f t="shared" si="105"/>
        <v/>
      </c>
      <c r="B968" t="str">
        <f t="shared" si="106"/>
        <v/>
      </c>
      <c r="C968" t="str">
        <f>IF(P968="","",'PSS Sheet'!AK972)</f>
        <v/>
      </c>
      <c r="D968" t="str">
        <f>IF(P968="","",'PSS Sheet'!AI972)</f>
        <v/>
      </c>
      <c r="E968" t="str">
        <f>IF(P968="","",'PSS Sheet'!AJ972)</f>
        <v/>
      </c>
      <c r="H968" t="str">
        <f t="shared" si="107"/>
        <v/>
      </c>
      <c r="I968" t="str">
        <f>IF(P968="","",'SEB Sheet'!F$12)</f>
        <v/>
      </c>
      <c r="J968" t="str">
        <f t="shared" si="108"/>
        <v/>
      </c>
      <c r="K968" s="87" t="str">
        <f>IF(P968="","",'SEB Sheet'!$F$11)</f>
        <v/>
      </c>
      <c r="L968" t="str">
        <f t="shared" si="109"/>
        <v/>
      </c>
      <c r="M968" t="str">
        <f>IF(P968="","",'SEB Sheet'!$F$10)</f>
        <v/>
      </c>
      <c r="N968" t="str">
        <f t="shared" si="110"/>
        <v/>
      </c>
      <c r="P968" t="str">
        <f>'PSS Sheet'!AL972</f>
        <v/>
      </c>
      <c r="Q968" t="str">
        <f>IF(P968="","",(VLOOKUP(P968,NSX!$B$4:$E$63,2,FALSE)))</f>
        <v/>
      </c>
      <c r="R968" t="str">
        <f>IF(P968="","",(VLOOKUP(P968,NSX!$B$4:$E$63,3,FALSE)))</f>
        <v/>
      </c>
      <c r="S968" t="str">
        <f>IF(P968="","",(VLOOKUP(P968,NSX!$B$4:$E$63,4,FALSE)))</f>
        <v/>
      </c>
      <c r="T968" t="str">
        <f t="shared" si="111"/>
        <v/>
      </c>
    </row>
    <row r="969" spans="1:20" x14ac:dyDescent="0.25">
      <c r="A969" t="str">
        <f t="shared" si="105"/>
        <v/>
      </c>
      <c r="B969" t="str">
        <f t="shared" si="106"/>
        <v/>
      </c>
      <c r="C969" t="str">
        <f>IF(P969="","",'PSS Sheet'!AK973)</f>
        <v/>
      </c>
      <c r="D969" t="str">
        <f>IF(P969="","",'PSS Sheet'!AI973)</f>
        <v/>
      </c>
      <c r="E969" t="str">
        <f>IF(P969="","",'PSS Sheet'!AJ973)</f>
        <v/>
      </c>
      <c r="H969" t="str">
        <f t="shared" si="107"/>
        <v/>
      </c>
      <c r="I969" t="str">
        <f>IF(P969="","",'SEB Sheet'!F$12)</f>
        <v/>
      </c>
      <c r="J969" t="str">
        <f t="shared" si="108"/>
        <v/>
      </c>
      <c r="K969" s="87" t="str">
        <f>IF(P969="","",'SEB Sheet'!$F$11)</f>
        <v/>
      </c>
      <c r="L969" t="str">
        <f t="shared" si="109"/>
        <v/>
      </c>
      <c r="M969" t="str">
        <f>IF(P969="","",'SEB Sheet'!$F$10)</f>
        <v/>
      </c>
      <c r="N969" t="str">
        <f t="shared" si="110"/>
        <v/>
      </c>
      <c r="P969" t="str">
        <f>'PSS Sheet'!AL973</f>
        <v/>
      </c>
      <c r="Q969" t="str">
        <f>IF(P969="","",(VLOOKUP(P969,NSX!$B$4:$E$63,2,FALSE)))</f>
        <v/>
      </c>
      <c r="R969" t="str">
        <f>IF(P969="","",(VLOOKUP(P969,NSX!$B$4:$E$63,3,FALSE)))</f>
        <v/>
      </c>
      <c r="S969" t="str">
        <f>IF(P969="","",(VLOOKUP(P969,NSX!$B$4:$E$63,4,FALSE)))</f>
        <v/>
      </c>
      <c r="T969" t="str">
        <f t="shared" si="111"/>
        <v/>
      </c>
    </row>
    <row r="970" spans="1:20" x14ac:dyDescent="0.25">
      <c r="A970" t="str">
        <f t="shared" si="105"/>
        <v/>
      </c>
      <c r="B970" t="str">
        <f t="shared" si="106"/>
        <v/>
      </c>
      <c r="C970" t="str">
        <f>IF(P970="","",'PSS Sheet'!AK974)</f>
        <v/>
      </c>
      <c r="D970" t="str">
        <f>IF(P970="","",'PSS Sheet'!AI974)</f>
        <v/>
      </c>
      <c r="E970" t="str">
        <f>IF(P970="","",'PSS Sheet'!AJ974)</f>
        <v/>
      </c>
      <c r="H970" t="str">
        <f t="shared" si="107"/>
        <v/>
      </c>
      <c r="I970" t="str">
        <f>IF(P970="","",'SEB Sheet'!F$12)</f>
        <v/>
      </c>
      <c r="J970" t="str">
        <f t="shared" si="108"/>
        <v/>
      </c>
      <c r="K970" s="87" t="str">
        <f>IF(P970="","",'SEB Sheet'!$F$11)</f>
        <v/>
      </c>
      <c r="L970" t="str">
        <f t="shared" si="109"/>
        <v/>
      </c>
      <c r="M970" t="str">
        <f>IF(P970="","",'SEB Sheet'!$F$10)</f>
        <v/>
      </c>
      <c r="N970" t="str">
        <f t="shared" si="110"/>
        <v/>
      </c>
      <c r="P970" t="str">
        <f>'PSS Sheet'!AL974</f>
        <v/>
      </c>
      <c r="Q970" t="str">
        <f>IF(P970="","",(VLOOKUP(P970,NSX!$B$4:$E$63,2,FALSE)))</f>
        <v/>
      </c>
      <c r="R970" t="str">
        <f>IF(P970="","",(VLOOKUP(P970,NSX!$B$4:$E$63,3,FALSE)))</f>
        <v/>
      </c>
      <c r="S970" t="str">
        <f>IF(P970="","",(VLOOKUP(P970,NSX!$B$4:$E$63,4,FALSE)))</f>
        <v/>
      </c>
      <c r="T970" t="str">
        <f t="shared" si="111"/>
        <v/>
      </c>
    </row>
    <row r="971" spans="1:20" x14ac:dyDescent="0.25">
      <c r="A971" t="str">
        <f t="shared" si="105"/>
        <v/>
      </c>
      <c r="B971" t="str">
        <f t="shared" si="106"/>
        <v/>
      </c>
      <c r="C971" t="str">
        <f>IF(P971="","",'PSS Sheet'!AK975)</f>
        <v/>
      </c>
      <c r="D971" t="str">
        <f>IF(P971="","",'PSS Sheet'!AI975)</f>
        <v/>
      </c>
      <c r="E971" t="str">
        <f>IF(P971="","",'PSS Sheet'!AJ975)</f>
        <v/>
      </c>
      <c r="H971" t="str">
        <f t="shared" si="107"/>
        <v/>
      </c>
      <c r="I971" t="str">
        <f>IF(P971="","",'SEB Sheet'!F$12)</f>
        <v/>
      </c>
      <c r="J971" t="str">
        <f t="shared" si="108"/>
        <v/>
      </c>
      <c r="K971" s="87" t="str">
        <f>IF(P971="","",'SEB Sheet'!$F$11)</f>
        <v/>
      </c>
      <c r="L971" t="str">
        <f t="shared" si="109"/>
        <v/>
      </c>
      <c r="M971" t="str">
        <f>IF(P971="","",'SEB Sheet'!$F$10)</f>
        <v/>
      </c>
      <c r="N971" t="str">
        <f t="shared" si="110"/>
        <v/>
      </c>
      <c r="P971" t="str">
        <f>'PSS Sheet'!AL975</f>
        <v/>
      </c>
      <c r="Q971" t="str">
        <f>IF(P971="","",(VLOOKUP(P971,NSX!$B$4:$E$63,2,FALSE)))</f>
        <v/>
      </c>
      <c r="R971" t="str">
        <f>IF(P971="","",(VLOOKUP(P971,NSX!$B$4:$E$63,3,FALSE)))</f>
        <v/>
      </c>
      <c r="S971" t="str">
        <f>IF(P971="","",(VLOOKUP(P971,NSX!$B$4:$E$63,4,FALSE)))</f>
        <v/>
      </c>
      <c r="T971" t="str">
        <f t="shared" si="111"/>
        <v/>
      </c>
    </row>
    <row r="972" spans="1:20" x14ac:dyDescent="0.25">
      <c r="A972" t="str">
        <f t="shared" si="105"/>
        <v/>
      </c>
      <c r="B972" t="str">
        <f t="shared" si="106"/>
        <v/>
      </c>
      <c r="C972" t="str">
        <f>IF(P972="","",'PSS Sheet'!AK976)</f>
        <v/>
      </c>
      <c r="D972" t="str">
        <f>IF(P972="","",'PSS Sheet'!AI976)</f>
        <v/>
      </c>
      <c r="E972" t="str">
        <f>IF(P972="","",'PSS Sheet'!AJ976)</f>
        <v/>
      </c>
      <c r="H972" t="str">
        <f t="shared" si="107"/>
        <v/>
      </c>
      <c r="I972" t="str">
        <f>IF(P972="","",'SEB Sheet'!F$12)</f>
        <v/>
      </c>
      <c r="J972" t="str">
        <f t="shared" si="108"/>
        <v/>
      </c>
      <c r="K972" s="87" t="str">
        <f>IF(P972="","",'SEB Sheet'!$F$11)</f>
        <v/>
      </c>
      <c r="L972" t="str">
        <f t="shared" si="109"/>
        <v/>
      </c>
      <c r="M972" t="str">
        <f>IF(P972="","",'SEB Sheet'!$F$10)</f>
        <v/>
      </c>
      <c r="N972" t="str">
        <f t="shared" si="110"/>
        <v/>
      </c>
      <c r="P972" t="str">
        <f>'PSS Sheet'!AL976</f>
        <v/>
      </c>
      <c r="Q972" t="str">
        <f>IF(P972="","",(VLOOKUP(P972,NSX!$B$4:$E$63,2,FALSE)))</f>
        <v/>
      </c>
      <c r="R972" t="str">
        <f>IF(P972="","",(VLOOKUP(P972,NSX!$B$4:$E$63,3,FALSE)))</f>
        <v/>
      </c>
      <c r="S972" t="str">
        <f>IF(P972="","",(VLOOKUP(P972,NSX!$B$4:$E$63,4,FALSE)))</f>
        <v/>
      </c>
      <c r="T972" t="str">
        <f t="shared" si="111"/>
        <v/>
      </c>
    </row>
    <row r="973" spans="1:20" x14ac:dyDescent="0.25">
      <c r="A973" t="str">
        <f t="shared" si="105"/>
        <v/>
      </c>
      <c r="B973" t="str">
        <f t="shared" si="106"/>
        <v/>
      </c>
      <c r="C973" t="str">
        <f>IF(P973="","",'PSS Sheet'!AK977)</f>
        <v/>
      </c>
      <c r="D973" t="str">
        <f>IF(P973="","",'PSS Sheet'!AI977)</f>
        <v/>
      </c>
      <c r="E973" t="str">
        <f>IF(P973="","",'PSS Sheet'!AJ977)</f>
        <v/>
      </c>
      <c r="H973" t="str">
        <f t="shared" si="107"/>
        <v/>
      </c>
      <c r="I973" t="str">
        <f>IF(P973="","",'SEB Sheet'!F$12)</f>
        <v/>
      </c>
      <c r="J973" t="str">
        <f t="shared" si="108"/>
        <v/>
      </c>
      <c r="K973" s="87" t="str">
        <f>IF(P973="","",'SEB Sheet'!$F$11)</f>
        <v/>
      </c>
      <c r="L973" t="str">
        <f t="shared" si="109"/>
        <v/>
      </c>
      <c r="M973" t="str">
        <f>IF(P973="","",'SEB Sheet'!$F$10)</f>
        <v/>
      </c>
      <c r="N973" t="str">
        <f t="shared" si="110"/>
        <v/>
      </c>
      <c r="P973" t="str">
        <f>'PSS Sheet'!AL977</f>
        <v/>
      </c>
      <c r="Q973" t="str">
        <f>IF(P973="","",(VLOOKUP(P973,NSX!$B$4:$E$63,2,FALSE)))</f>
        <v/>
      </c>
      <c r="R973" t="str">
        <f>IF(P973="","",(VLOOKUP(P973,NSX!$B$4:$E$63,3,FALSE)))</f>
        <v/>
      </c>
      <c r="S973" t="str">
        <f>IF(P973="","",(VLOOKUP(P973,NSX!$B$4:$E$63,4,FALSE)))</f>
        <v/>
      </c>
      <c r="T973" t="str">
        <f t="shared" si="111"/>
        <v/>
      </c>
    </row>
    <row r="974" spans="1:20" x14ac:dyDescent="0.25">
      <c r="A974" t="str">
        <f t="shared" si="105"/>
        <v/>
      </c>
      <c r="B974" t="str">
        <f t="shared" si="106"/>
        <v/>
      </c>
      <c r="C974" t="str">
        <f>IF(P974="","",'PSS Sheet'!AK978)</f>
        <v/>
      </c>
      <c r="D974" t="str">
        <f>IF(P974="","",'PSS Sheet'!AI978)</f>
        <v/>
      </c>
      <c r="E974" t="str">
        <f>IF(P974="","",'PSS Sheet'!AJ978)</f>
        <v/>
      </c>
      <c r="H974" t="str">
        <f t="shared" si="107"/>
        <v/>
      </c>
      <c r="I974" t="str">
        <f>IF(P974="","",'SEB Sheet'!F$12)</f>
        <v/>
      </c>
      <c r="J974" t="str">
        <f t="shared" si="108"/>
        <v/>
      </c>
      <c r="K974" s="87" t="str">
        <f>IF(P974="","",'SEB Sheet'!$F$11)</f>
        <v/>
      </c>
      <c r="L974" t="str">
        <f t="shared" si="109"/>
        <v/>
      </c>
      <c r="M974" t="str">
        <f>IF(P974="","",'SEB Sheet'!$F$10)</f>
        <v/>
      </c>
      <c r="N974" t="str">
        <f t="shared" si="110"/>
        <v/>
      </c>
      <c r="P974" t="str">
        <f>'PSS Sheet'!AL978</f>
        <v/>
      </c>
      <c r="Q974" t="str">
        <f>IF(P974="","",(VLOOKUP(P974,NSX!$B$4:$E$63,2,FALSE)))</f>
        <v/>
      </c>
      <c r="R974" t="str">
        <f>IF(P974="","",(VLOOKUP(P974,NSX!$B$4:$E$63,3,FALSE)))</f>
        <v/>
      </c>
      <c r="S974" t="str">
        <f>IF(P974="","",(VLOOKUP(P974,NSX!$B$4:$E$63,4,FALSE)))</f>
        <v/>
      </c>
      <c r="T974" t="str">
        <f t="shared" si="111"/>
        <v/>
      </c>
    </row>
    <row r="975" spans="1:20" x14ac:dyDescent="0.25">
      <c r="A975" t="str">
        <f t="shared" si="105"/>
        <v/>
      </c>
      <c r="B975" t="str">
        <f t="shared" si="106"/>
        <v/>
      </c>
      <c r="C975" t="str">
        <f>IF(P975="","",'PSS Sheet'!AK979)</f>
        <v/>
      </c>
      <c r="D975" t="str">
        <f>IF(P975="","",'PSS Sheet'!AI979)</f>
        <v/>
      </c>
      <c r="E975" t="str">
        <f>IF(P975="","",'PSS Sheet'!AJ979)</f>
        <v/>
      </c>
      <c r="H975" t="str">
        <f t="shared" si="107"/>
        <v/>
      </c>
      <c r="I975" t="str">
        <f>IF(P975="","",'SEB Sheet'!F$12)</f>
        <v/>
      </c>
      <c r="J975" t="str">
        <f t="shared" si="108"/>
        <v/>
      </c>
      <c r="K975" s="87" t="str">
        <f>IF(P975="","",'SEB Sheet'!$F$11)</f>
        <v/>
      </c>
      <c r="L975" t="str">
        <f t="shared" si="109"/>
        <v/>
      </c>
      <c r="M975" t="str">
        <f>IF(P975="","",'SEB Sheet'!$F$10)</f>
        <v/>
      </c>
      <c r="N975" t="str">
        <f t="shared" si="110"/>
        <v/>
      </c>
      <c r="P975" t="str">
        <f>'PSS Sheet'!AL979</f>
        <v/>
      </c>
      <c r="Q975" t="str">
        <f>IF(P975="","",(VLOOKUP(P975,NSX!$B$4:$E$63,2,FALSE)))</f>
        <v/>
      </c>
      <c r="R975" t="str">
        <f>IF(P975="","",(VLOOKUP(P975,NSX!$B$4:$E$63,3,FALSE)))</f>
        <v/>
      </c>
      <c r="S975" t="str">
        <f>IF(P975="","",(VLOOKUP(P975,NSX!$B$4:$E$63,4,FALSE)))</f>
        <v/>
      </c>
      <c r="T975" t="str">
        <f t="shared" si="111"/>
        <v/>
      </c>
    </row>
    <row r="976" spans="1:20" x14ac:dyDescent="0.25">
      <c r="A976" t="str">
        <f t="shared" si="105"/>
        <v/>
      </c>
      <c r="B976" t="str">
        <f t="shared" si="106"/>
        <v/>
      </c>
      <c r="C976" t="str">
        <f>IF(P976="","",'PSS Sheet'!AK980)</f>
        <v/>
      </c>
      <c r="D976" t="str">
        <f>IF(P976="","",'PSS Sheet'!AI980)</f>
        <v/>
      </c>
      <c r="E976" t="str">
        <f>IF(P976="","",'PSS Sheet'!AJ980)</f>
        <v/>
      </c>
      <c r="H976" t="str">
        <f t="shared" si="107"/>
        <v/>
      </c>
      <c r="I976" t="str">
        <f>IF(P976="","",'SEB Sheet'!F$12)</f>
        <v/>
      </c>
      <c r="J976" t="str">
        <f t="shared" si="108"/>
        <v/>
      </c>
      <c r="K976" s="87" t="str">
        <f>IF(P976="","",'SEB Sheet'!$F$11)</f>
        <v/>
      </c>
      <c r="L976" t="str">
        <f t="shared" si="109"/>
        <v/>
      </c>
      <c r="M976" t="str">
        <f>IF(P976="","",'SEB Sheet'!$F$10)</f>
        <v/>
      </c>
      <c r="N976" t="str">
        <f t="shared" si="110"/>
        <v/>
      </c>
      <c r="P976" t="str">
        <f>'PSS Sheet'!AL980</f>
        <v/>
      </c>
      <c r="Q976" t="str">
        <f>IF(P976="","",(VLOOKUP(P976,NSX!$B$4:$E$63,2,FALSE)))</f>
        <v/>
      </c>
      <c r="R976" t="str">
        <f>IF(P976="","",(VLOOKUP(P976,NSX!$B$4:$E$63,3,FALSE)))</f>
        <v/>
      </c>
      <c r="S976" t="str">
        <f>IF(P976="","",(VLOOKUP(P976,NSX!$B$4:$E$63,4,FALSE)))</f>
        <v/>
      </c>
      <c r="T976" t="str">
        <f t="shared" si="111"/>
        <v/>
      </c>
    </row>
    <row r="977" spans="1:20" x14ac:dyDescent="0.25">
      <c r="A977" t="str">
        <f t="shared" si="105"/>
        <v/>
      </c>
      <c r="B977" t="str">
        <f t="shared" si="106"/>
        <v/>
      </c>
      <c r="C977" t="str">
        <f>IF(P977="","",'PSS Sheet'!AK981)</f>
        <v/>
      </c>
      <c r="D977" t="str">
        <f>IF(P977="","",'PSS Sheet'!AI981)</f>
        <v/>
      </c>
      <c r="E977" t="str">
        <f>IF(P977="","",'PSS Sheet'!AJ981)</f>
        <v/>
      </c>
      <c r="H977" t="str">
        <f t="shared" si="107"/>
        <v/>
      </c>
      <c r="I977" t="str">
        <f>IF(P977="","",'SEB Sheet'!F$12)</f>
        <v/>
      </c>
      <c r="J977" t="str">
        <f t="shared" si="108"/>
        <v/>
      </c>
      <c r="K977" s="87" t="str">
        <f>IF(P977="","",'SEB Sheet'!$F$11)</f>
        <v/>
      </c>
      <c r="L977" t="str">
        <f t="shared" si="109"/>
        <v/>
      </c>
      <c r="M977" t="str">
        <f>IF(P977="","",'SEB Sheet'!$F$10)</f>
        <v/>
      </c>
      <c r="N977" t="str">
        <f t="shared" si="110"/>
        <v/>
      </c>
      <c r="P977" t="str">
        <f>'PSS Sheet'!AL981</f>
        <v/>
      </c>
      <c r="Q977" t="str">
        <f>IF(P977="","",(VLOOKUP(P977,NSX!$B$4:$E$63,2,FALSE)))</f>
        <v/>
      </c>
      <c r="R977" t="str">
        <f>IF(P977="","",(VLOOKUP(P977,NSX!$B$4:$E$63,3,FALSE)))</f>
        <v/>
      </c>
      <c r="S977" t="str">
        <f>IF(P977="","",(VLOOKUP(P977,NSX!$B$4:$E$63,4,FALSE)))</f>
        <v/>
      </c>
      <c r="T977" t="str">
        <f t="shared" si="111"/>
        <v/>
      </c>
    </row>
    <row r="978" spans="1:20" x14ac:dyDescent="0.25">
      <c r="A978" t="str">
        <f t="shared" si="105"/>
        <v/>
      </c>
      <c r="B978" t="str">
        <f t="shared" si="106"/>
        <v/>
      </c>
      <c r="C978" t="str">
        <f>IF(P978="","",'PSS Sheet'!AK982)</f>
        <v/>
      </c>
      <c r="D978" t="str">
        <f>IF(P978="","",'PSS Sheet'!AI982)</f>
        <v/>
      </c>
      <c r="E978" t="str">
        <f>IF(P978="","",'PSS Sheet'!AJ982)</f>
        <v/>
      </c>
      <c r="H978" t="str">
        <f t="shared" si="107"/>
        <v/>
      </c>
      <c r="I978" t="str">
        <f>IF(P978="","",'SEB Sheet'!F$12)</f>
        <v/>
      </c>
      <c r="J978" t="str">
        <f t="shared" si="108"/>
        <v/>
      </c>
      <c r="K978" s="87" t="str">
        <f>IF(P978="","",'SEB Sheet'!$F$11)</f>
        <v/>
      </c>
      <c r="L978" t="str">
        <f t="shared" si="109"/>
        <v/>
      </c>
      <c r="M978" t="str">
        <f>IF(P978="","",'SEB Sheet'!$F$10)</f>
        <v/>
      </c>
      <c r="N978" t="str">
        <f t="shared" si="110"/>
        <v/>
      </c>
      <c r="P978" t="str">
        <f>'PSS Sheet'!AL982</f>
        <v/>
      </c>
      <c r="Q978" t="str">
        <f>IF(P978="","",(VLOOKUP(P978,NSX!$B$4:$E$63,2,FALSE)))</f>
        <v/>
      </c>
      <c r="R978" t="str">
        <f>IF(P978="","",(VLOOKUP(P978,NSX!$B$4:$E$63,3,FALSE)))</f>
        <v/>
      </c>
      <c r="S978" t="str">
        <f>IF(P978="","",(VLOOKUP(P978,NSX!$B$4:$E$63,4,FALSE)))</f>
        <v/>
      </c>
      <c r="T978" t="str">
        <f t="shared" si="111"/>
        <v/>
      </c>
    </row>
    <row r="979" spans="1:20" x14ac:dyDescent="0.25">
      <c r="A979" t="str">
        <f t="shared" si="105"/>
        <v/>
      </c>
      <c r="B979" t="str">
        <f t="shared" si="106"/>
        <v/>
      </c>
      <c r="C979" t="str">
        <f>IF(P979="","",'PSS Sheet'!AK983)</f>
        <v/>
      </c>
      <c r="D979" t="str">
        <f>IF(P979="","",'PSS Sheet'!AI983)</f>
        <v/>
      </c>
      <c r="E979" t="str">
        <f>IF(P979="","",'PSS Sheet'!AJ983)</f>
        <v/>
      </c>
      <c r="H979" t="str">
        <f t="shared" si="107"/>
        <v/>
      </c>
      <c r="I979" t="str">
        <f>IF(P979="","",'SEB Sheet'!F$12)</f>
        <v/>
      </c>
      <c r="J979" t="str">
        <f t="shared" si="108"/>
        <v/>
      </c>
      <c r="K979" s="87" t="str">
        <f>IF(P979="","",'SEB Sheet'!$F$11)</f>
        <v/>
      </c>
      <c r="L979" t="str">
        <f t="shared" si="109"/>
        <v/>
      </c>
      <c r="M979" t="str">
        <f>IF(P979="","",'SEB Sheet'!$F$10)</f>
        <v/>
      </c>
      <c r="N979" t="str">
        <f t="shared" si="110"/>
        <v/>
      </c>
      <c r="P979" t="str">
        <f>'PSS Sheet'!AL983</f>
        <v/>
      </c>
      <c r="Q979" t="str">
        <f>IF(P979="","",(VLOOKUP(P979,NSX!$B$4:$E$63,2,FALSE)))</f>
        <v/>
      </c>
      <c r="R979" t="str">
        <f>IF(P979="","",(VLOOKUP(P979,NSX!$B$4:$E$63,3,FALSE)))</f>
        <v/>
      </c>
      <c r="S979" t="str">
        <f>IF(P979="","",(VLOOKUP(P979,NSX!$B$4:$E$63,4,FALSE)))</f>
        <v/>
      </c>
      <c r="T979" t="str">
        <f t="shared" si="111"/>
        <v/>
      </c>
    </row>
    <row r="980" spans="1:20" x14ac:dyDescent="0.25">
      <c r="A980" t="str">
        <f t="shared" si="105"/>
        <v/>
      </c>
      <c r="B980" t="str">
        <f t="shared" si="106"/>
        <v/>
      </c>
      <c r="C980" t="str">
        <f>IF(P980="","",'PSS Sheet'!AK984)</f>
        <v/>
      </c>
      <c r="D980" t="str">
        <f>IF(P980="","",'PSS Sheet'!AI984)</f>
        <v/>
      </c>
      <c r="E980" t="str">
        <f>IF(P980="","",'PSS Sheet'!AJ984)</f>
        <v/>
      </c>
      <c r="H980" t="str">
        <f t="shared" si="107"/>
        <v/>
      </c>
      <c r="I980" t="str">
        <f>IF(P980="","",'SEB Sheet'!F$12)</f>
        <v/>
      </c>
      <c r="J980" t="str">
        <f t="shared" si="108"/>
        <v/>
      </c>
      <c r="K980" s="87" t="str">
        <f>IF(P980="","",'SEB Sheet'!$F$11)</f>
        <v/>
      </c>
      <c r="L980" t="str">
        <f t="shared" si="109"/>
        <v/>
      </c>
      <c r="M980" t="str">
        <f>IF(P980="","",'SEB Sheet'!$F$10)</f>
        <v/>
      </c>
      <c r="N980" t="str">
        <f t="shared" si="110"/>
        <v/>
      </c>
      <c r="P980" t="str">
        <f>'PSS Sheet'!AL984</f>
        <v/>
      </c>
      <c r="Q980" t="str">
        <f>IF(P980="","",(VLOOKUP(P980,NSX!$B$4:$E$63,2,FALSE)))</f>
        <v/>
      </c>
      <c r="R980" t="str">
        <f>IF(P980="","",(VLOOKUP(P980,NSX!$B$4:$E$63,3,FALSE)))</f>
        <v/>
      </c>
      <c r="S980" t="str">
        <f>IF(P980="","",(VLOOKUP(P980,NSX!$B$4:$E$63,4,FALSE)))</f>
        <v/>
      </c>
      <c r="T980" t="str">
        <f t="shared" si="111"/>
        <v/>
      </c>
    </row>
    <row r="981" spans="1:20" x14ac:dyDescent="0.25">
      <c r="A981" t="str">
        <f t="shared" si="105"/>
        <v/>
      </c>
      <c r="B981" t="str">
        <f t="shared" si="106"/>
        <v/>
      </c>
      <c r="C981" t="str">
        <f>IF(P981="","",'PSS Sheet'!AK985)</f>
        <v/>
      </c>
      <c r="D981" t="str">
        <f>IF(P981="","",'PSS Sheet'!AI985)</f>
        <v/>
      </c>
      <c r="E981" t="str">
        <f>IF(P981="","",'PSS Sheet'!AJ985)</f>
        <v/>
      </c>
      <c r="H981" t="str">
        <f t="shared" si="107"/>
        <v/>
      </c>
      <c r="I981" t="str">
        <f>IF(P981="","",'SEB Sheet'!F$12)</f>
        <v/>
      </c>
      <c r="J981" t="str">
        <f t="shared" si="108"/>
        <v/>
      </c>
      <c r="K981" s="87" t="str">
        <f>IF(P981="","",'SEB Sheet'!$F$11)</f>
        <v/>
      </c>
      <c r="L981" t="str">
        <f t="shared" si="109"/>
        <v/>
      </c>
      <c r="M981" t="str">
        <f>IF(P981="","",'SEB Sheet'!$F$10)</f>
        <v/>
      </c>
      <c r="N981" t="str">
        <f t="shared" si="110"/>
        <v/>
      </c>
      <c r="P981" t="str">
        <f>'PSS Sheet'!AL985</f>
        <v/>
      </c>
      <c r="Q981" t="str">
        <f>IF(P981="","",(VLOOKUP(P981,NSX!$B$4:$E$63,2,FALSE)))</f>
        <v/>
      </c>
      <c r="R981" t="str">
        <f>IF(P981="","",(VLOOKUP(P981,NSX!$B$4:$E$63,3,FALSE)))</f>
        <v/>
      </c>
      <c r="S981" t="str">
        <f>IF(P981="","",(VLOOKUP(P981,NSX!$B$4:$E$63,4,FALSE)))</f>
        <v/>
      </c>
      <c r="T981" t="str">
        <f t="shared" si="111"/>
        <v/>
      </c>
    </row>
    <row r="982" spans="1:20" x14ac:dyDescent="0.25">
      <c r="A982" t="str">
        <f t="shared" si="105"/>
        <v/>
      </c>
      <c r="B982" t="str">
        <f t="shared" si="106"/>
        <v/>
      </c>
      <c r="C982" t="str">
        <f>IF(P982="","",'PSS Sheet'!AK986)</f>
        <v/>
      </c>
      <c r="D982" t="str">
        <f>IF(P982="","",'PSS Sheet'!AI986)</f>
        <v/>
      </c>
      <c r="E982" t="str">
        <f>IF(P982="","",'PSS Sheet'!AJ986)</f>
        <v/>
      </c>
      <c r="H982" t="str">
        <f t="shared" si="107"/>
        <v/>
      </c>
      <c r="I982" t="str">
        <f>IF(P982="","",'SEB Sheet'!F$12)</f>
        <v/>
      </c>
      <c r="J982" t="str">
        <f t="shared" si="108"/>
        <v/>
      </c>
      <c r="K982" s="87" t="str">
        <f>IF(P982="","",'SEB Sheet'!$F$11)</f>
        <v/>
      </c>
      <c r="L982" t="str">
        <f t="shared" si="109"/>
        <v/>
      </c>
      <c r="M982" t="str">
        <f>IF(P982="","",'SEB Sheet'!$F$10)</f>
        <v/>
      </c>
      <c r="N982" t="str">
        <f t="shared" si="110"/>
        <v/>
      </c>
      <c r="P982" t="str">
        <f>'PSS Sheet'!AL986</f>
        <v/>
      </c>
      <c r="Q982" t="str">
        <f>IF(P982="","",(VLOOKUP(P982,NSX!$B$4:$E$63,2,FALSE)))</f>
        <v/>
      </c>
      <c r="R982" t="str">
        <f>IF(P982="","",(VLOOKUP(P982,NSX!$B$4:$E$63,3,FALSE)))</f>
        <v/>
      </c>
      <c r="S982" t="str">
        <f>IF(P982="","",(VLOOKUP(P982,NSX!$B$4:$E$63,4,FALSE)))</f>
        <v/>
      </c>
      <c r="T982" t="str">
        <f t="shared" si="111"/>
        <v/>
      </c>
    </row>
    <row r="983" spans="1:20" x14ac:dyDescent="0.25">
      <c r="A983" t="str">
        <f t="shared" si="105"/>
        <v/>
      </c>
      <c r="B983" t="str">
        <f t="shared" si="106"/>
        <v/>
      </c>
      <c r="C983" t="str">
        <f>IF(P983="","",'PSS Sheet'!AK987)</f>
        <v/>
      </c>
      <c r="D983" t="str">
        <f>IF(P983="","",'PSS Sheet'!AI987)</f>
        <v/>
      </c>
      <c r="E983" t="str">
        <f>IF(P983="","",'PSS Sheet'!AJ987)</f>
        <v/>
      </c>
      <c r="H983" t="str">
        <f t="shared" si="107"/>
        <v/>
      </c>
      <c r="I983" t="str">
        <f>IF(P983="","",'SEB Sheet'!F$12)</f>
        <v/>
      </c>
      <c r="J983" t="str">
        <f t="shared" si="108"/>
        <v/>
      </c>
      <c r="K983" s="87" t="str">
        <f>IF(P983="","",'SEB Sheet'!$F$11)</f>
        <v/>
      </c>
      <c r="L983" t="str">
        <f t="shared" si="109"/>
        <v/>
      </c>
      <c r="M983" t="str">
        <f>IF(P983="","",'SEB Sheet'!$F$10)</f>
        <v/>
      </c>
      <c r="N983" t="str">
        <f t="shared" si="110"/>
        <v/>
      </c>
      <c r="P983" t="str">
        <f>'PSS Sheet'!AL987</f>
        <v/>
      </c>
      <c r="Q983" t="str">
        <f>IF(P983="","",(VLOOKUP(P983,NSX!$B$4:$E$63,2,FALSE)))</f>
        <v/>
      </c>
      <c r="R983" t="str">
        <f>IF(P983="","",(VLOOKUP(P983,NSX!$B$4:$E$63,3,FALSE)))</f>
        <v/>
      </c>
      <c r="S983" t="str">
        <f>IF(P983="","",(VLOOKUP(P983,NSX!$B$4:$E$63,4,FALSE)))</f>
        <v/>
      </c>
      <c r="T983" t="str">
        <f t="shared" si="111"/>
        <v/>
      </c>
    </row>
    <row r="984" spans="1:20" x14ac:dyDescent="0.25">
      <c r="A984" t="str">
        <f t="shared" si="105"/>
        <v/>
      </c>
      <c r="B984" t="str">
        <f t="shared" si="106"/>
        <v/>
      </c>
      <c r="C984" t="str">
        <f>IF(P984="","",'PSS Sheet'!AK988)</f>
        <v/>
      </c>
      <c r="D984" t="str">
        <f>IF(P984="","",'PSS Sheet'!AI988)</f>
        <v/>
      </c>
      <c r="E984" t="str">
        <f>IF(P984="","",'PSS Sheet'!AJ988)</f>
        <v/>
      </c>
      <c r="H984" t="str">
        <f t="shared" si="107"/>
        <v/>
      </c>
      <c r="I984" t="str">
        <f>IF(P984="","",'SEB Sheet'!F$12)</f>
        <v/>
      </c>
      <c r="J984" t="str">
        <f t="shared" si="108"/>
        <v/>
      </c>
      <c r="K984" s="87" t="str">
        <f>IF(P984="","",'SEB Sheet'!$F$11)</f>
        <v/>
      </c>
      <c r="L984" t="str">
        <f t="shared" si="109"/>
        <v/>
      </c>
      <c r="M984" t="str">
        <f>IF(P984="","",'SEB Sheet'!$F$10)</f>
        <v/>
      </c>
      <c r="N984" t="str">
        <f t="shared" si="110"/>
        <v/>
      </c>
      <c r="P984" t="str">
        <f>'PSS Sheet'!AL988</f>
        <v/>
      </c>
      <c r="Q984" t="str">
        <f>IF(P984="","",(VLOOKUP(P984,NSX!$B$4:$E$63,2,FALSE)))</f>
        <v/>
      </c>
      <c r="R984" t="str">
        <f>IF(P984="","",(VLOOKUP(P984,NSX!$B$4:$E$63,3,FALSE)))</f>
        <v/>
      </c>
      <c r="S984" t="str">
        <f>IF(P984="","",(VLOOKUP(P984,NSX!$B$4:$E$63,4,FALSE)))</f>
        <v/>
      </c>
      <c r="T984" t="str">
        <f t="shared" si="111"/>
        <v/>
      </c>
    </row>
    <row r="985" spans="1:20" x14ac:dyDescent="0.25">
      <c r="A985" t="str">
        <f t="shared" si="105"/>
        <v/>
      </c>
      <c r="B985" t="str">
        <f t="shared" si="106"/>
        <v/>
      </c>
      <c r="C985" t="str">
        <f>IF(P985="","",'PSS Sheet'!AK989)</f>
        <v/>
      </c>
      <c r="D985" t="str">
        <f>IF(P985="","",'PSS Sheet'!AI989)</f>
        <v/>
      </c>
      <c r="E985" t="str">
        <f>IF(P985="","",'PSS Sheet'!AJ989)</f>
        <v/>
      </c>
      <c r="H985" t="str">
        <f t="shared" si="107"/>
        <v/>
      </c>
      <c r="I985" t="str">
        <f>IF(P985="","",'SEB Sheet'!F$12)</f>
        <v/>
      </c>
      <c r="J985" t="str">
        <f t="shared" si="108"/>
        <v/>
      </c>
      <c r="K985" s="87" t="str">
        <f>IF(P985="","",'SEB Sheet'!$F$11)</f>
        <v/>
      </c>
      <c r="L985" t="str">
        <f t="shared" si="109"/>
        <v/>
      </c>
      <c r="M985" t="str">
        <f>IF(P985="","",'SEB Sheet'!$F$10)</f>
        <v/>
      </c>
      <c r="N985" t="str">
        <f t="shared" si="110"/>
        <v/>
      </c>
      <c r="P985" t="str">
        <f>'PSS Sheet'!AL989</f>
        <v/>
      </c>
      <c r="Q985" t="str">
        <f>IF(P985="","",(VLOOKUP(P985,NSX!$B$4:$E$63,2,FALSE)))</f>
        <v/>
      </c>
      <c r="R985" t="str">
        <f>IF(P985="","",(VLOOKUP(P985,NSX!$B$4:$E$63,3,FALSE)))</f>
        <v/>
      </c>
      <c r="S985" t="str">
        <f>IF(P985="","",(VLOOKUP(P985,NSX!$B$4:$E$63,4,FALSE)))</f>
        <v/>
      </c>
      <c r="T985" t="str">
        <f t="shared" si="111"/>
        <v/>
      </c>
    </row>
    <row r="986" spans="1:20" x14ac:dyDescent="0.25">
      <c r="A986" t="str">
        <f t="shared" si="105"/>
        <v/>
      </c>
      <c r="B986" t="str">
        <f t="shared" si="106"/>
        <v/>
      </c>
      <c r="C986" t="str">
        <f>IF(P986="","",'PSS Sheet'!AK990)</f>
        <v/>
      </c>
      <c r="D986" t="str">
        <f>IF(P986="","",'PSS Sheet'!AI990)</f>
        <v/>
      </c>
      <c r="E986" t="str">
        <f>IF(P986="","",'PSS Sheet'!AJ990)</f>
        <v/>
      </c>
      <c r="H986" t="str">
        <f t="shared" si="107"/>
        <v/>
      </c>
      <c r="I986" t="str">
        <f>IF(P986="","",'SEB Sheet'!F$12)</f>
        <v/>
      </c>
      <c r="J986" t="str">
        <f t="shared" si="108"/>
        <v/>
      </c>
      <c r="K986" s="87" t="str">
        <f>IF(P986="","",'SEB Sheet'!$F$11)</f>
        <v/>
      </c>
      <c r="L986" t="str">
        <f t="shared" si="109"/>
        <v/>
      </c>
      <c r="M986" t="str">
        <f>IF(P986="","",'SEB Sheet'!$F$10)</f>
        <v/>
      </c>
      <c r="N986" t="str">
        <f t="shared" si="110"/>
        <v/>
      </c>
      <c r="P986" t="str">
        <f>'PSS Sheet'!AL990</f>
        <v/>
      </c>
      <c r="Q986" t="str">
        <f>IF(P986="","",(VLOOKUP(P986,NSX!$B$4:$E$63,2,FALSE)))</f>
        <v/>
      </c>
      <c r="R986" t="str">
        <f>IF(P986="","",(VLOOKUP(P986,NSX!$B$4:$E$63,3,FALSE)))</f>
        <v/>
      </c>
      <c r="S986" t="str">
        <f>IF(P986="","",(VLOOKUP(P986,NSX!$B$4:$E$63,4,FALSE)))</f>
        <v/>
      </c>
      <c r="T986" t="str">
        <f t="shared" si="111"/>
        <v/>
      </c>
    </row>
    <row r="987" spans="1:20" x14ac:dyDescent="0.25">
      <c r="A987" t="str">
        <f t="shared" si="105"/>
        <v/>
      </c>
      <c r="B987" t="str">
        <f t="shared" si="106"/>
        <v/>
      </c>
      <c r="C987" t="str">
        <f>IF(P987="","",'PSS Sheet'!AK991)</f>
        <v/>
      </c>
      <c r="D987" t="str">
        <f>IF(P987="","",'PSS Sheet'!AI991)</f>
        <v/>
      </c>
      <c r="E987" t="str">
        <f>IF(P987="","",'PSS Sheet'!AJ991)</f>
        <v/>
      </c>
      <c r="H987" t="str">
        <f t="shared" si="107"/>
        <v/>
      </c>
      <c r="I987" t="str">
        <f>IF(P987="","",'SEB Sheet'!F$12)</f>
        <v/>
      </c>
      <c r="J987" t="str">
        <f t="shared" si="108"/>
        <v/>
      </c>
      <c r="K987" s="87" t="str">
        <f>IF(P987="","",'SEB Sheet'!$F$11)</f>
        <v/>
      </c>
      <c r="L987" t="str">
        <f t="shared" si="109"/>
        <v/>
      </c>
      <c r="M987" t="str">
        <f>IF(P987="","",'SEB Sheet'!$F$10)</f>
        <v/>
      </c>
      <c r="N987" t="str">
        <f t="shared" si="110"/>
        <v/>
      </c>
      <c r="P987" t="str">
        <f>'PSS Sheet'!AL991</f>
        <v/>
      </c>
      <c r="Q987" t="str">
        <f>IF(P987="","",(VLOOKUP(P987,NSX!$B$4:$E$63,2,FALSE)))</f>
        <v/>
      </c>
      <c r="R987" t="str">
        <f>IF(P987="","",(VLOOKUP(P987,NSX!$B$4:$E$63,3,FALSE)))</f>
        <v/>
      </c>
      <c r="S987" t="str">
        <f>IF(P987="","",(VLOOKUP(P987,NSX!$B$4:$E$63,4,FALSE)))</f>
        <v/>
      </c>
      <c r="T987" t="str">
        <f t="shared" si="111"/>
        <v/>
      </c>
    </row>
    <row r="988" spans="1:20" x14ac:dyDescent="0.25">
      <c r="A988" t="str">
        <f t="shared" si="105"/>
        <v/>
      </c>
      <c r="B988" t="str">
        <f t="shared" si="106"/>
        <v/>
      </c>
      <c r="C988" t="str">
        <f>IF(P988="","",'PSS Sheet'!AK992)</f>
        <v/>
      </c>
      <c r="D988" t="str">
        <f>IF(P988="","",'PSS Sheet'!AI992)</f>
        <v/>
      </c>
      <c r="E988" t="str">
        <f>IF(P988="","",'PSS Sheet'!AJ992)</f>
        <v/>
      </c>
      <c r="H988" t="str">
        <f t="shared" si="107"/>
        <v/>
      </c>
      <c r="I988" t="str">
        <f>IF(P988="","",'SEB Sheet'!F$12)</f>
        <v/>
      </c>
      <c r="J988" t="str">
        <f t="shared" si="108"/>
        <v/>
      </c>
      <c r="K988" s="87" t="str">
        <f>IF(P988="","",'SEB Sheet'!$F$11)</f>
        <v/>
      </c>
      <c r="L988" t="str">
        <f t="shared" si="109"/>
        <v/>
      </c>
      <c r="M988" t="str">
        <f>IF(P988="","",'SEB Sheet'!$F$10)</f>
        <v/>
      </c>
      <c r="N988" t="str">
        <f t="shared" si="110"/>
        <v/>
      </c>
      <c r="P988" t="str">
        <f>'PSS Sheet'!AL992</f>
        <v/>
      </c>
      <c r="Q988" t="str">
        <f>IF(P988="","",(VLOOKUP(P988,NSX!$B$4:$E$63,2,FALSE)))</f>
        <v/>
      </c>
      <c r="R988" t="str">
        <f>IF(P988="","",(VLOOKUP(P988,NSX!$B$4:$E$63,3,FALSE)))</f>
        <v/>
      </c>
      <c r="S988" t="str">
        <f>IF(P988="","",(VLOOKUP(P988,NSX!$B$4:$E$63,4,FALSE)))</f>
        <v/>
      </c>
      <c r="T988" t="str">
        <f t="shared" si="111"/>
        <v/>
      </c>
    </row>
    <row r="989" spans="1:20" x14ac:dyDescent="0.25">
      <c r="A989" t="str">
        <f t="shared" si="105"/>
        <v/>
      </c>
      <c r="B989" t="str">
        <f t="shared" si="106"/>
        <v/>
      </c>
      <c r="C989" t="str">
        <f>IF(P989="","",'PSS Sheet'!AK993)</f>
        <v/>
      </c>
      <c r="D989" t="str">
        <f>IF(P989="","",'PSS Sheet'!AI993)</f>
        <v/>
      </c>
      <c r="E989" t="str">
        <f>IF(P989="","",'PSS Sheet'!AJ993)</f>
        <v/>
      </c>
      <c r="H989" t="str">
        <f t="shared" si="107"/>
        <v/>
      </c>
      <c r="I989" t="str">
        <f>IF(P989="","",'SEB Sheet'!F$12)</f>
        <v/>
      </c>
      <c r="J989" t="str">
        <f t="shared" si="108"/>
        <v/>
      </c>
      <c r="K989" s="87" t="str">
        <f>IF(P989="","",'SEB Sheet'!$F$11)</f>
        <v/>
      </c>
      <c r="L989" t="str">
        <f t="shared" si="109"/>
        <v/>
      </c>
      <c r="M989" t="str">
        <f>IF(P989="","",'SEB Sheet'!$F$10)</f>
        <v/>
      </c>
      <c r="N989" t="str">
        <f t="shared" si="110"/>
        <v/>
      </c>
      <c r="P989" t="str">
        <f>'PSS Sheet'!AL993</f>
        <v/>
      </c>
      <c r="Q989" t="str">
        <f>IF(P989="","",(VLOOKUP(P989,NSX!$B$4:$E$63,2,FALSE)))</f>
        <v/>
      </c>
      <c r="R989" t="str">
        <f>IF(P989="","",(VLOOKUP(P989,NSX!$B$4:$E$63,3,FALSE)))</f>
        <v/>
      </c>
      <c r="S989" t="str">
        <f>IF(P989="","",(VLOOKUP(P989,NSX!$B$4:$E$63,4,FALSE)))</f>
        <v/>
      </c>
      <c r="T989" t="str">
        <f t="shared" si="111"/>
        <v/>
      </c>
    </row>
    <row r="990" spans="1:20" x14ac:dyDescent="0.25">
      <c r="A990" t="str">
        <f t="shared" si="105"/>
        <v/>
      </c>
      <c r="B990" t="str">
        <f t="shared" si="106"/>
        <v/>
      </c>
      <c r="C990" t="str">
        <f>IF(P990="","",'PSS Sheet'!AK994)</f>
        <v/>
      </c>
      <c r="D990" t="str">
        <f>IF(P990="","",'PSS Sheet'!AI994)</f>
        <v/>
      </c>
      <c r="E990" t="str">
        <f>IF(P990="","",'PSS Sheet'!AJ994)</f>
        <v/>
      </c>
      <c r="H990" t="str">
        <f t="shared" si="107"/>
        <v/>
      </c>
      <c r="I990" t="str">
        <f>IF(P990="","",'SEB Sheet'!F$12)</f>
        <v/>
      </c>
      <c r="J990" t="str">
        <f t="shared" si="108"/>
        <v/>
      </c>
      <c r="K990" s="87" t="str">
        <f>IF(P990="","",'SEB Sheet'!$F$11)</f>
        <v/>
      </c>
      <c r="L990" t="str">
        <f t="shared" si="109"/>
        <v/>
      </c>
      <c r="M990" t="str">
        <f>IF(P990="","",'SEB Sheet'!$F$10)</f>
        <v/>
      </c>
      <c r="N990" t="str">
        <f t="shared" si="110"/>
        <v/>
      </c>
      <c r="P990" t="str">
        <f>'PSS Sheet'!AL994</f>
        <v/>
      </c>
      <c r="Q990" t="str">
        <f>IF(P990="","",(VLOOKUP(P990,NSX!$B$4:$E$63,2,FALSE)))</f>
        <v/>
      </c>
      <c r="R990" t="str">
        <f>IF(P990="","",(VLOOKUP(P990,NSX!$B$4:$E$63,3,FALSE)))</f>
        <v/>
      </c>
      <c r="S990" t="str">
        <f>IF(P990="","",(VLOOKUP(P990,NSX!$B$4:$E$63,4,FALSE)))</f>
        <v/>
      </c>
      <c r="T990" t="str">
        <f t="shared" si="111"/>
        <v/>
      </c>
    </row>
    <row r="991" spans="1:20" x14ac:dyDescent="0.25">
      <c r="A991" t="str">
        <f t="shared" si="105"/>
        <v/>
      </c>
      <c r="B991" t="str">
        <f t="shared" si="106"/>
        <v/>
      </c>
      <c r="C991" t="str">
        <f>IF(P991="","",'PSS Sheet'!AK995)</f>
        <v/>
      </c>
      <c r="D991" t="str">
        <f>IF(P991="","",'PSS Sheet'!AI995)</f>
        <v/>
      </c>
      <c r="E991" t="str">
        <f>IF(P991="","",'PSS Sheet'!AJ995)</f>
        <v/>
      </c>
      <c r="H991" t="str">
        <f t="shared" si="107"/>
        <v/>
      </c>
      <c r="I991" t="str">
        <f>IF(P991="","",'SEB Sheet'!F$12)</f>
        <v/>
      </c>
      <c r="J991" t="str">
        <f t="shared" si="108"/>
        <v/>
      </c>
      <c r="K991" s="87" t="str">
        <f>IF(P991="","",'SEB Sheet'!$F$11)</f>
        <v/>
      </c>
      <c r="L991" t="str">
        <f t="shared" si="109"/>
        <v/>
      </c>
      <c r="M991" t="str">
        <f>IF(P991="","",'SEB Sheet'!$F$10)</f>
        <v/>
      </c>
      <c r="N991" t="str">
        <f t="shared" si="110"/>
        <v/>
      </c>
      <c r="P991" t="str">
        <f>'PSS Sheet'!AL995</f>
        <v/>
      </c>
      <c r="Q991" t="str">
        <f>IF(P991="","",(VLOOKUP(P991,NSX!$B$4:$E$63,2,FALSE)))</f>
        <v/>
      </c>
      <c r="R991" t="str">
        <f>IF(P991="","",(VLOOKUP(P991,NSX!$B$4:$E$63,3,FALSE)))</f>
        <v/>
      </c>
      <c r="S991" t="str">
        <f>IF(P991="","",(VLOOKUP(P991,NSX!$B$4:$E$63,4,FALSE)))</f>
        <v/>
      </c>
      <c r="T991" t="str">
        <f t="shared" si="111"/>
        <v/>
      </c>
    </row>
    <row r="992" spans="1:20" x14ac:dyDescent="0.25">
      <c r="A992" t="str">
        <f t="shared" si="105"/>
        <v/>
      </c>
      <c r="B992" t="str">
        <f t="shared" si="106"/>
        <v/>
      </c>
      <c r="C992" t="str">
        <f>IF(P992="","",'PSS Sheet'!AK996)</f>
        <v/>
      </c>
      <c r="D992" t="str">
        <f>IF(P992="","",'PSS Sheet'!AI996)</f>
        <v/>
      </c>
      <c r="E992" t="str">
        <f>IF(P992="","",'PSS Sheet'!AJ996)</f>
        <v/>
      </c>
      <c r="H992" t="str">
        <f t="shared" si="107"/>
        <v/>
      </c>
      <c r="I992" t="str">
        <f>IF(P992="","",'SEB Sheet'!F$12)</f>
        <v/>
      </c>
      <c r="J992" t="str">
        <f t="shared" si="108"/>
        <v/>
      </c>
      <c r="K992" s="87" t="str">
        <f>IF(P992="","",'SEB Sheet'!$F$11)</f>
        <v/>
      </c>
      <c r="L992" t="str">
        <f t="shared" si="109"/>
        <v/>
      </c>
      <c r="M992" t="str">
        <f>IF(P992="","",'SEB Sheet'!$F$10)</f>
        <v/>
      </c>
      <c r="N992" t="str">
        <f t="shared" si="110"/>
        <v/>
      </c>
      <c r="P992" t="str">
        <f>'PSS Sheet'!AL996</f>
        <v/>
      </c>
      <c r="Q992" t="str">
        <f>IF(P992="","",(VLOOKUP(P992,NSX!$B$4:$E$63,2,FALSE)))</f>
        <v/>
      </c>
      <c r="R992" t="str">
        <f>IF(P992="","",(VLOOKUP(P992,NSX!$B$4:$E$63,3,FALSE)))</f>
        <v/>
      </c>
      <c r="S992" t="str">
        <f>IF(P992="","",(VLOOKUP(P992,NSX!$B$4:$E$63,4,FALSE)))</f>
        <v/>
      </c>
      <c r="T992" t="str">
        <f t="shared" si="111"/>
        <v/>
      </c>
    </row>
    <row r="993" spans="1:20" x14ac:dyDescent="0.25">
      <c r="A993" t="str">
        <f t="shared" si="105"/>
        <v/>
      </c>
      <c r="B993" t="str">
        <f t="shared" si="106"/>
        <v/>
      </c>
      <c r="C993" t="str">
        <f>IF(P993="","",'PSS Sheet'!AK997)</f>
        <v/>
      </c>
      <c r="D993" t="str">
        <f>IF(P993="","",'PSS Sheet'!AI997)</f>
        <v/>
      </c>
      <c r="E993" t="str">
        <f>IF(P993="","",'PSS Sheet'!AJ997)</f>
        <v/>
      </c>
      <c r="H993" t="str">
        <f t="shared" si="107"/>
        <v/>
      </c>
      <c r="I993" t="str">
        <f>IF(P993="","",'SEB Sheet'!F$12)</f>
        <v/>
      </c>
      <c r="J993" t="str">
        <f t="shared" si="108"/>
        <v/>
      </c>
      <c r="K993" s="87" t="str">
        <f>IF(P993="","",'SEB Sheet'!$F$11)</f>
        <v/>
      </c>
      <c r="L993" t="str">
        <f t="shared" si="109"/>
        <v/>
      </c>
      <c r="M993" t="str">
        <f>IF(P993="","",'SEB Sheet'!$F$10)</f>
        <v/>
      </c>
      <c r="N993" t="str">
        <f t="shared" si="110"/>
        <v/>
      </c>
      <c r="P993" t="str">
        <f>'PSS Sheet'!AL997</f>
        <v/>
      </c>
      <c r="Q993" t="str">
        <f>IF(P993="","",(VLOOKUP(P993,NSX!$B$4:$E$63,2,FALSE)))</f>
        <v/>
      </c>
      <c r="R993" t="str">
        <f>IF(P993="","",(VLOOKUP(P993,NSX!$B$4:$E$63,3,FALSE)))</f>
        <v/>
      </c>
      <c r="S993" t="str">
        <f>IF(P993="","",(VLOOKUP(P993,NSX!$B$4:$E$63,4,FALSE)))</f>
        <v/>
      </c>
      <c r="T993" t="str">
        <f t="shared" si="111"/>
        <v/>
      </c>
    </row>
    <row r="994" spans="1:20" x14ac:dyDescent="0.25">
      <c r="A994" t="str">
        <f t="shared" si="105"/>
        <v/>
      </c>
      <c r="B994" t="str">
        <f t="shared" si="106"/>
        <v/>
      </c>
      <c r="C994" t="str">
        <f>IF(P994="","",'PSS Sheet'!AK998)</f>
        <v/>
      </c>
      <c r="D994" t="str">
        <f>IF(P994="","",'PSS Sheet'!AI998)</f>
        <v/>
      </c>
      <c r="E994" t="str">
        <f>IF(P994="","",'PSS Sheet'!AJ998)</f>
        <v/>
      </c>
      <c r="H994" t="str">
        <f t="shared" si="107"/>
        <v/>
      </c>
      <c r="I994" t="str">
        <f>IF(P994="","",'SEB Sheet'!F$12)</f>
        <v/>
      </c>
      <c r="J994" t="str">
        <f t="shared" si="108"/>
        <v/>
      </c>
      <c r="K994" s="87" t="str">
        <f>IF(P994="","",'SEB Sheet'!$F$11)</f>
        <v/>
      </c>
      <c r="L994" t="str">
        <f t="shared" si="109"/>
        <v/>
      </c>
      <c r="M994" t="str">
        <f>IF(P994="","",'SEB Sheet'!$F$10)</f>
        <v/>
      </c>
      <c r="N994" t="str">
        <f t="shared" si="110"/>
        <v/>
      </c>
      <c r="P994" t="str">
        <f>'PSS Sheet'!AL998</f>
        <v/>
      </c>
      <c r="Q994" t="str">
        <f>IF(P994="","",(VLOOKUP(P994,NSX!$B$4:$E$63,2,FALSE)))</f>
        <v/>
      </c>
      <c r="R994" t="str">
        <f>IF(P994="","",(VLOOKUP(P994,NSX!$B$4:$E$63,3,FALSE)))</f>
        <v/>
      </c>
      <c r="S994" t="str">
        <f>IF(P994="","",(VLOOKUP(P994,NSX!$B$4:$E$63,4,FALSE)))</f>
        <v/>
      </c>
      <c r="T994" t="str">
        <f t="shared" si="111"/>
        <v/>
      </c>
    </row>
    <row r="995" spans="1:20" x14ac:dyDescent="0.25">
      <c r="A995" t="str">
        <f t="shared" si="105"/>
        <v/>
      </c>
      <c r="B995" t="str">
        <f t="shared" si="106"/>
        <v/>
      </c>
      <c r="C995" t="str">
        <f>IF(P995="","",'PSS Sheet'!AK999)</f>
        <v/>
      </c>
      <c r="D995" t="str">
        <f>IF(P995="","",'PSS Sheet'!AI999)</f>
        <v/>
      </c>
      <c r="E995" t="str">
        <f>IF(P995="","",'PSS Sheet'!AJ999)</f>
        <v/>
      </c>
      <c r="H995" t="str">
        <f t="shared" si="107"/>
        <v/>
      </c>
      <c r="I995" t="str">
        <f>IF(P995="","",'SEB Sheet'!F$12)</f>
        <v/>
      </c>
      <c r="J995" t="str">
        <f t="shared" si="108"/>
        <v/>
      </c>
      <c r="K995" s="87" t="str">
        <f>IF(P995="","",'SEB Sheet'!$F$11)</f>
        <v/>
      </c>
      <c r="L995" t="str">
        <f t="shared" si="109"/>
        <v/>
      </c>
      <c r="M995" t="str">
        <f>IF(P995="","",'SEB Sheet'!$F$10)</f>
        <v/>
      </c>
      <c r="N995" t="str">
        <f t="shared" si="110"/>
        <v/>
      </c>
      <c r="P995" t="str">
        <f>'PSS Sheet'!AL999</f>
        <v/>
      </c>
      <c r="Q995" t="str">
        <f>IF(P995="","",(VLOOKUP(P995,NSX!$B$4:$E$63,2,FALSE)))</f>
        <v/>
      </c>
      <c r="R995" t="str">
        <f>IF(P995="","",(VLOOKUP(P995,NSX!$B$4:$E$63,3,FALSE)))</f>
        <v/>
      </c>
      <c r="S995" t="str">
        <f>IF(P995="","",(VLOOKUP(P995,NSX!$B$4:$E$63,4,FALSE)))</f>
        <v/>
      </c>
      <c r="T995" t="str">
        <f t="shared" si="111"/>
        <v/>
      </c>
    </row>
    <row r="996" spans="1:20" x14ac:dyDescent="0.25">
      <c r="A996" t="str">
        <f t="shared" si="105"/>
        <v/>
      </c>
      <c r="B996" t="str">
        <f t="shared" si="106"/>
        <v/>
      </c>
      <c r="C996" t="str">
        <f>IF(P996="","",'PSS Sheet'!AK1000)</f>
        <v/>
      </c>
      <c r="D996" t="str">
        <f>IF(P996="","",'PSS Sheet'!AI1000)</f>
        <v/>
      </c>
      <c r="E996" t="str">
        <f>IF(P996="","",'PSS Sheet'!AJ1000)</f>
        <v/>
      </c>
      <c r="H996" t="str">
        <f t="shared" si="107"/>
        <v/>
      </c>
      <c r="I996" t="str">
        <f>IF(P996="","",'SEB Sheet'!F$12)</f>
        <v/>
      </c>
      <c r="J996" t="str">
        <f t="shared" si="108"/>
        <v/>
      </c>
      <c r="K996" s="87" t="str">
        <f>IF(P996="","",'SEB Sheet'!$F$11)</f>
        <v/>
      </c>
      <c r="L996" t="str">
        <f t="shared" si="109"/>
        <v/>
      </c>
      <c r="M996" t="str">
        <f>IF(P996="","",'SEB Sheet'!$F$10)</f>
        <v/>
      </c>
      <c r="N996" t="str">
        <f t="shared" si="110"/>
        <v/>
      </c>
      <c r="P996" t="str">
        <f>'PSS Sheet'!AL1000</f>
        <v/>
      </c>
      <c r="Q996" t="str">
        <f>IF(P996="","",(VLOOKUP(P996,NSX!$B$4:$E$63,2,FALSE)))</f>
        <v/>
      </c>
      <c r="R996" t="str">
        <f>IF(P996="","",(VLOOKUP(P996,NSX!$B$4:$E$63,3,FALSE)))</f>
        <v/>
      </c>
      <c r="S996" t="str">
        <f>IF(P996="","",(VLOOKUP(P996,NSX!$B$4:$E$63,4,FALSE)))</f>
        <v/>
      </c>
      <c r="T996" t="str">
        <f t="shared" si="111"/>
        <v/>
      </c>
    </row>
    <row r="997" spans="1:20" x14ac:dyDescent="0.25">
      <c r="A997" t="str">
        <f t="shared" si="105"/>
        <v/>
      </c>
      <c r="B997" t="str">
        <f t="shared" si="106"/>
        <v/>
      </c>
      <c r="C997" t="str">
        <f>IF(P997="","",'PSS Sheet'!AK1001)</f>
        <v/>
      </c>
      <c r="D997" t="str">
        <f>IF(P997="","",'PSS Sheet'!AI1001)</f>
        <v/>
      </c>
      <c r="E997" t="str">
        <f>IF(P997="","",'PSS Sheet'!AJ1001)</f>
        <v/>
      </c>
      <c r="H997" t="str">
        <f t="shared" si="107"/>
        <v/>
      </c>
      <c r="I997" t="str">
        <f>IF(P997="","",'SEB Sheet'!F$12)</f>
        <v/>
      </c>
      <c r="J997" t="str">
        <f t="shared" si="108"/>
        <v/>
      </c>
      <c r="K997" s="87" t="str">
        <f>IF(P997="","",'SEB Sheet'!$F$11)</f>
        <v/>
      </c>
      <c r="L997" t="str">
        <f t="shared" si="109"/>
        <v/>
      </c>
      <c r="M997" t="str">
        <f>IF(P997="","",'SEB Sheet'!$F$10)</f>
        <v/>
      </c>
      <c r="N997" t="str">
        <f t="shared" si="110"/>
        <v/>
      </c>
      <c r="P997" t="str">
        <f>'PSS Sheet'!AL1001</f>
        <v/>
      </c>
      <c r="Q997" t="str">
        <f>IF(P997="","",(VLOOKUP(P997,NSX!$B$4:$E$63,2,FALSE)))</f>
        <v/>
      </c>
      <c r="R997" t="str">
        <f>IF(P997="","",(VLOOKUP(P997,NSX!$B$4:$E$63,3,FALSE)))</f>
        <v/>
      </c>
      <c r="S997" t="str">
        <f>IF(P997="","",(VLOOKUP(P997,NSX!$B$4:$E$63,4,FALSE)))</f>
        <v/>
      </c>
      <c r="T997" t="str">
        <f t="shared" si="111"/>
        <v/>
      </c>
    </row>
    <row r="998" spans="1:20" x14ac:dyDescent="0.25">
      <c r="A998" t="str">
        <f t="shared" si="105"/>
        <v/>
      </c>
      <c r="B998" t="str">
        <f t="shared" si="106"/>
        <v/>
      </c>
      <c r="C998" t="str">
        <f>IF(P998="","",'PSS Sheet'!AK1002)</f>
        <v/>
      </c>
      <c r="D998" t="str">
        <f>IF(P998="","",'PSS Sheet'!AI1002)</f>
        <v/>
      </c>
      <c r="E998" t="str">
        <f>IF(P998="","",'PSS Sheet'!AJ1002)</f>
        <v/>
      </c>
      <c r="H998" t="str">
        <f t="shared" si="107"/>
        <v/>
      </c>
      <c r="I998" t="str">
        <f>IF(P998="","",'SEB Sheet'!F$12)</f>
        <v/>
      </c>
      <c r="J998" t="str">
        <f t="shared" si="108"/>
        <v/>
      </c>
      <c r="K998" s="87" t="str">
        <f>IF(P998="","",'SEB Sheet'!$F$11)</f>
        <v/>
      </c>
      <c r="L998" t="str">
        <f t="shared" si="109"/>
        <v/>
      </c>
      <c r="M998" t="str">
        <f>IF(P998="","",'SEB Sheet'!$F$10)</f>
        <v/>
      </c>
      <c r="N998" t="str">
        <f t="shared" si="110"/>
        <v/>
      </c>
      <c r="P998" t="str">
        <f>'PSS Sheet'!AL1002</f>
        <v/>
      </c>
      <c r="Q998" t="str">
        <f>IF(P998="","",(VLOOKUP(P998,NSX!$B$4:$E$63,2,FALSE)))</f>
        <v/>
      </c>
      <c r="R998" t="str">
        <f>IF(P998="","",(VLOOKUP(P998,NSX!$B$4:$E$63,3,FALSE)))</f>
        <v/>
      </c>
      <c r="S998" t="str">
        <f>IF(P998="","",(VLOOKUP(P998,NSX!$B$4:$E$63,4,FALSE)))</f>
        <v/>
      </c>
      <c r="T998" t="str">
        <f t="shared" si="111"/>
        <v/>
      </c>
    </row>
    <row r="999" spans="1:20" x14ac:dyDescent="0.25">
      <c r="A999" t="str">
        <f t="shared" si="105"/>
        <v/>
      </c>
      <c r="B999" t="str">
        <f t="shared" si="106"/>
        <v/>
      </c>
      <c r="C999" t="str">
        <f>IF(P999="","",'PSS Sheet'!AK1003)</f>
        <v/>
      </c>
      <c r="D999" t="str">
        <f>IF(P999="","",'PSS Sheet'!AI1003)</f>
        <v/>
      </c>
      <c r="E999" t="str">
        <f>IF(P999="","",'PSS Sheet'!AJ1003)</f>
        <v/>
      </c>
      <c r="H999" t="str">
        <f t="shared" si="107"/>
        <v/>
      </c>
      <c r="I999" t="str">
        <f>IF(P999="","",'SEB Sheet'!F$12)</f>
        <v/>
      </c>
      <c r="J999" t="str">
        <f t="shared" si="108"/>
        <v/>
      </c>
      <c r="K999" s="87" t="str">
        <f>IF(P999="","",'SEB Sheet'!$F$11)</f>
        <v/>
      </c>
      <c r="L999" t="str">
        <f t="shared" si="109"/>
        <v/>
      </c>
      <c r="M999" t="str">
        <f>IF(P999="","",'SEB Sheet'!$F$10)</f>
        <v/>
      </c>
      <c r="N999" t="str">
        <f t="shared" si="110"/>
        <v/>
      </c>
      <c r="P999" t="str">
        <f>'PSS Sheet'!AL1003</f>
        <v/>
      </c>
      <c r="Q999" t="str">
        <f>IF(P999="","",(VLOOKUP(P999,NSX!$B$4:$E$63,2,FALSE)))</f>
        <v/>
      </c>
      <c r="R999" t="str">
        <f>IF(P999="","",(VLOOKUP(P999,NSX!$B$4:$E$63,3,FALSE)))</f>
        <v/>
      </c>
      <c r="S999" t="str">
        <f>IF(P999="","",(VLOOKUP(P999,NSX!$B$4:$E$63,4,FALSE)))</f>
        <v/>
      </c>
      <c r="T999" t="str">
        <f t="shared" si="111"/>
        <v/>
      </c>
    </row>
    <row r="1000" spans="1:20" x14ac:dyDescent="0.25">
      <c r="A1000" t="str">
        <f t="shared" si="105"/>
        <v/>
      </c>
      <c r="B1000" t="str">
        <f t="shared" si="106"/>
        <v/>
      </c>
      <c r="C1000" t="str">
        <f>IF(P1000="","",'PSS Sheet'!AK1004)</f>
        <v/>
      </c>
      <c r="D1000" t="str">
        <f>IF(P1000="","",'PSS Sheet'!AI1004)</f>
        <v/>
      </c>
      <c r="E1000" t="str">
        <f>IF(P1000="","",'PSS Sheet'!AJ1004)</f>
        <v/>
      </c>
      <c r="H1000" t="str">
        <f t="shared" si="107"/>
        <v/>
      </c>
      <c r="I1000" t="str">
        <f>IF(P1000="","",'SEB Sheet'!F$12)</f>
        <v/>
      </c>
      <c r="J1000" t="str">
        <f t="shared" si="108"/>
        <v/>
      </c>
      <c r="K1000" s="87" t="str">
        <f>IF(P1000="","",'SEB Sheet'!$F$11)</f>
        <v/>
      </c>
      <c r="L1000" t="str">
        <f t="shared" si="109"/>
        <v/>
      </c>
      <c r="M1000" t="str">
        <f>IF(P1000="","",'SEB Sheet'!$F$10)</f>
        <v/>
      </c>
      <c r="N1000" t="str">
        <f t="shared" si="110"/>
        <v/>
      </c>
      <c r="P1000" t="str">
        <f>'PSS Sheet'!AL1004</f>
        <v/>
      </c>
      <c r="Q1000" t="str">
        <f>IF(P1000="","",(VLOOKUP(P1000,NSX!$B$4:$E$63,2,FALSE)))</f>
        <v/>
      </c>
      <c r="R1000" t="str">
        <f>IF(P1000="","",(VLOOKUP(P1000,NSX!$B$4:$E$63,3,FALSE)))</f>
        <v/>
      </c>
      <c r="S1000" t="str">
        <f>IF(P1000="","",(VLOOKUP(P1000,NSX!$B$4:$E$63,4,FALSE)))</f>
        <v/>
      </c>
      <c r="T1000" t="str">
        <f t="shared" si="111"/>
        <v/>
      </c>
    </row>
    <row r="1001" spans="1:20" x14ac:dyDescent="0.25">
      <c r="I1001" t="str">
        <f>IF(P1001="","",'SEB Sheet'!F$12)</f>
        <v/>
      </c>
    </row>
    <row r="1002" spans="1:20" x14ac:dyDescent="0.25">
      <c r="I1002" t="str">
        <f>IF(P1002="","",'SEB Sheet'!F$12)</f>
        <v/>
      </c>
    </row>
    <row r="1003" spans="1:20" x14ac:dyDescent="0.25">
      <c r="I1003" t="str">
        <f>IF(P1003="","",'SEB Sheet'!F$12)</f>
        <v/>
      </c>
    </row>
    <row r="1004" spans="1:20" x14ac:dyDescent="0.25">
      <c r="I1004" t="str">
        <f>IF(P1004="","",'SEB Sheet'!F$12)</f>
        <v/>
      </c>
    </row>
    <row r="1005" spans="1:20" x14ac:dyDescent="0.25">
      <c r="I1005" t="str">
        <f>IF(P1005="","",'SEB Sheet'!F$12)</f>
        <v/>
      </c>
    </row>
    <row r="1006" spans="1:20" x14ac:dyDescent="0.25">
      <c r="I1006" t="str">
        <f>IF(P1006="","",'SEB Sheet'!F$12)</f>
        <v/>
      </c>
    </row>
    <row r="1007" spans="1:20" x14ac:dyDescent="0.25">
      <c r="I1007" t="str">
        <f>IF(P1007="","",'SEB Sheet'!F$12)</f>
        <v/>
      </c>
    </row>
    <row r="1008" spans="1:20" x14ac:dyDescent="0.25">
      <c r="I1008" t="str">
        <f>IF(P1008="","",'SEB Sheet'!F$12)</f>
        <v/>
      </c>
    </row>
    <row r="1009" spans="9:9" x14ac:dyDescent="0.25">
      <c r="I1009" t="str">
        <f>IF(P1009="","",'SEB Sheet'!F$12)</f>
        <v/>
      </c>
    </row>
    <row r="1010" spans="9:9" x14ac:dyDescent="0.25">
      <c r="I1010" t="str">
        <f>IF(P1010="","",'SEB Sheet'!F$12)</f>
        <v/>
      </c>
    </row>
    <row r="1011" spans="9:9" x14ac:dyDescent="0.25">
      <c r="I1011" t="str">
        <f>IF(P1011="","",'SEB Sheet'!F$12)</f>
        <v/>
      </c>
    </row>
    <row r="1012" spans="9:9" x14ac:dyDescent="0.25">
      <c r="I1012" t="str">
        <f>IF(P1012="","",'SEB Sheet'!F$12)</f>
        <v/>
      </c>
    </row>
    <row r="1013" spans="9:9" x14ac:dyDescent="0.25">
      <c r="I1013" t="str">
        <f>IF(P1013="","",'SEB Sheet'!J1021)</f>
        <v/>
      </c>
    </row>
    <row r="1014" spans="9:9" x14ac:dyDescent="0.25">
      <c r="I1014" t="str">
        <f>IF(P1014="","",'SEB Sheet'!J1022)</f>
        <v/>
      </c>
    </row>
    <row r="1015" spans="9:9" x14ac:dyDescent="0.25">
      <c r="I1015" t="str">
        <f>IF(P1015="","",'SEB Sheet'!J1023)</f>
        <v/>
      </c>
    </row>
    <row r="1016" spans="9:9" x14ac:dyDescent="0.25">
      <c r="I1016" t="str">
        <f>IF(P1016="","",'SEB Sheet'!J1024)</f>
        <v/>
      </c>
    </row>
    <row r="1017" spans="9:9" x14ac:dyDescent="0.25">
      <c r="I1017" t="str">
        <f>IF(P1017="","",'SEB Sheet'!J1025)</f>
        <v/>
      </c>
    </row>
    <row r="1018" spans="9:9" x14ac:dyDescent="0.25">
      <c r="I1018" t="str">
        <f>IF(P1018="","",'SEB Sheet'!J1026)</f>
        <v/>
      </c>
    </row>
    <row r="1019" spans="9:9" x14ac:dyDescent="0.25">
      <c r="I1019" t="str">
        <f>IF(P1019="","",'SEB Sheet'!J1027)</f>
        <v/>
      </c>
    </row>
    <row r="1020" spans="9:9" x14ac:dyDescent="0.25">
      <c r="I1020" t="str">
        <f>IF(P1020="","",'SEB Sheet'!J1028)</f>
        <v/>
      </c>
    </row>
    <row r="1021" spans="9:9" x14ac:dyDescent="0.25">
      <c r="I1021" t="str">
        <f>IF(P1021="","",'SEB Sheet'!J1029)</f>
        <v/>
      </c>
    </row>
    <row r="1022" spans="9:9" x14ac:dyDescent="0.25">
      <c r="I1022" t="str">
        <f>IF(P1022="","",'SEB Sheet'!J1030)</f>
        <v/>
      </c>
    </row>
    <row r="1023" spans="9:9" x14ac:dyDescent="0.25">
      <c r="I1023" t="str">
        <f>IF(P1023="","",'SEB Sheet'!J1031)</f>
        <v/>
      </c>
    </row>
    <row r="1024" spans="9:9" x14ac:dyDescent="0.25">
      <c r="I1024" t="str">
        <f>IF(P1024="","",'SEB Sheet'!J1032)</f>
        <v/>
      </c>
    </row>
    <row r="1025" spans="9:9" x14ac:dyDescent="0.25">
      <c r="I1025" t="str">
        <f>IF(P1025="","",'SEB Sheet'!J1033)</f>
        <v/>
      </c>
    </row>
    <row r="1026" spans="9:9" x14ac:dyDescent="0.25">
      <c r="I1026" t="str">
        <f>IF(P1026="","",'SEB Sheet'!J1034)</f>
        <v/>
      </c>
    </row>
    <row r="1027" spans="9:9" x14ac:dyDescent="0.25">
      <c r="I1027" t="str">
        <f>IF(P1027="","",'SEB Sheet'!J1035)</f>
        <v/>
      </c>
    </row>
    <row r="1028" spans="9:9" x14ac:dyDescent="0.25">
      <c r="I1028" t="str">
        <f>IF(P1028="","",'SEB Sheet'!J1036)</f>
        <v/>
      </c>
    </row>
    <row r="1029" spans="9:9" x14ac:dyDescent="0.25">
      <c r="I1029" t="str">
        <f>IF(P1029="","",'SEB Sheet'!J1037)</f>
        <v/>
      </c>
    </row>
    <row r="1030" spans="9:9" x14ac:dyDescent="0.25">
      <c r="I1030" t="str">
        <f>IF(P1030="","",'SEB Sheet'!J1038)</f>
        <v/>
      </c>
    </row>
    <row r="1031" spans="9:9" x14ac:dyDescent="0.25">
      <c r="I1031" t="str">
        <f>IF(P1031="","",'SEB Sheet'!J1039)</f>
        <v/>
      </c>
    </row>
    <row r="1032" spans="9:9" x14ac:dyDescent="0.25">
      <c r="I1032" t="str">
        <f>IF(P1032="","",'SEB Sheet'!J1040)</f>
        <v/>
      </c>
    </row>
    <row r="1033" spans="9:9" x14ac:dyDescent="0.25">
      <c r="I1033" t="str">
        <f>IF(P1033="","",'SEB Sheet'!J1041)</f>
        <v/>
      </c>
    </row>
    <row r="1034" spans="9:9" x14ac:dyDescent="0.25">
      <c r="I1034" t="str">
        <f>IF(P1034="","",'SEB Sheet'!J1042)</f>
        <v/>
      </c>
    </row>
    <row r="1035" spans="9:9" x14ac:dyDescent="0.25">
      <c r="I1035" t="str">
        <f>IF(P1035="","",'SEB Sheet'!J1043)</f>
        <v/>
      </c>
    </row>
    <row r="1036" spans="9:9" x14ac:dyDescent="0.25">
      <c r="I1036" t="str">
        <f>IF(P1036="","",'SEB Sheet'!J1044)</f>
        <v/>
      </c>
    </row>
    <row r="1037" spans="9:9" x14ac:dyDescent="0.25">
      <c r="I1037" t="str">
        <f>IF(P1037="","",'SEB Sheet'!J1045)</f>
        <v/>
      </c>
    </row>
    <row r="1038" spans="9:9" x14ac:dyDescent="0.25">
      <c r="I1038" t="str">
        <f>IF(P1038="","",'SEB Sheet'!J1046)</f>
        <v/>
      </c>
    </row>
    <row r="1039" spans="9:9" x14ac:dyDescent="0.25">
      <c r="I1039" t="str">
        <f>IF(P1039="","",'SEB Sheet'!J1047)</f>
        <v/>
      </c>
    </row>
    <row r="1040" spans="9:9" x14ac:dyDescent="0.25">
      <c r="I1040" t="str">
        <f>IF(P1040="","",'SEB Sheet'!J1048)</f>
        <v/>
      </c>
    </row>
    <row r="1041" spans="9:9" x14ac:dyDescent="0.25">
      <c r="I1041" t="str">
        <f>IF(P1041="","",'SEB Sheet'!J1049)</f>
        <v/>
      </c>
    </row>
    <row r="1042" spans="9:9" x14ac:dyDescent="0.25">
      <c r="I1042" t="str">
        <f>IF(P1042="","",'SEB Sheet'!J1050)</f>
        <v/>
      </c>
    </row>
    <row r="1043" spans="9:9" x14ac:dyDescent="0.25">
      <c r="I1043" t="str">
        <f>IF(P1043="","",'SEB Sheet'!J1051)</f>
        <v/>
      </c>
    </row>
    <row r="1044" spans="9:9" x14ac:dyDescent="0.25">
      <c r="I1044" t="str">
        <f>IF(P1044="","",'SEB Sheet'!J1052)</f>
        <v/>
      </c>
    </row>
    <row r="1045" spans="9:9" x14ac:dyDescent="0.25">
      <c r="I1045" t="str">
        <f>IF(P1045="","",'SEB Sheet'!J1053)</f>
        <v/>
      </c>
    </row>
    <row r="1046" spans="9:9" x14ac:dyDescent="0.25">
      <c r="I1046" t="str">
        <f>IF(P1046="","",'SEB Sheet'!J1054)</f>
        <v/>
      </c>
    </row>
    <row r="1047" spans="9:9" x14ac:dyDescent="0.25">
      <c r="I1047" t="str">
        <f>IF(P1047="","",'SEB Sheet'!J1055)</f>
        <v/>
      </c>
    </row>
    <row r="1048" spans="9:9" x14ac:dyDescent="0.25">
      <c r="I1048" t="str">
        <f>IF(P1048="","",'SEB Sheet'!J1056)</f>
        <v/>
      </c>
    </row>
    <row r="1049" spans="9:9" x14ac:dyDescent="0.25">
      <c r="I1049" t="str">
        <f>IF(P1049="","",'SEB Sheet'!J1057)</f>
        <v/>
      </c>
    </row>
    <row r="1050" spans="9:9" x14ac:dyDescent="0.25">
      <c r="I1050" t="str">
        <f>IF(P1050="","",'SEB Sheet'!J1058)</f>
        <v/>
      </c>
    </row>
    <row r="1051" spans="9:9" x14ac:dyDescent="0.25">
      <c r="I1051" t="str">
        <f>IF(P1051="","",'SEB Sheet'!J1059)</f>
        <v/>
      </c>
    </row>
    <row r="1052" spans="9:9" x14ac:dyDescent="0.25">
      <c r="I1052" t="str">
        <f>IF(P1052="","",'SEB Sheet'!J1060)</f>
        <v/>
      </c>
    </row>
    <row r="1053" spans="9:9" x14ac:dyDescent="0.25">
      <c r="I1053" t="str">
        <f>IF(P1053="","",'SEB Sheet'!J1061)</f>
        <v/>
      </c>
    </row>
    <row r="1054" spans="9:9" x14ac:dyDescent="0.25">
      <c r="I1054" t="str">
        <f>IF(P1054="","",'SEB Sheet'!J1062)</f>
        <v/>
      </c>
    </row>
    <row r="1055" spans="9:9" x14ac:dyDescent="0.25">
      <c r="I1055" t="str">
        <f>IF(P1055="","",'SEB Sheet'!J1063)</f>
        <v/>
      </c>
    </row>
    <row r="1056" spans="9:9" x14ac:dyDescent="0.25">
      <c r="I1056" t="str">
        <f>IF(P1056="","",'SEB Sheet'!J1064)</f>
        <v/>
      </c>
    </row>
    <row r="1057" spans="9:9" x14ac:dyDescent="0.25">
      <c r="I1057" t="str">
        <f>IF(P1057="","",'SEB Sheet'!J1065)</f>
        <v/>
      </c>
    </row>
    <row r="1058" spans="9:9" x14ac:dyDescent="0.25">
      <c r="I1058" t="str">
        <f>IF(P1058="","",'SEB Sheet'!J1066)</f>
        <v/>
      </c>
    </row>
    <row r="1059" spans="9:9" x14ac:dyDescent="0.25">
      <c r="I1059" t="str">
        <f>IF(P1059="","",'SEB Sheet'!J1067)</f>
        <v/>
      </c>
    </row>
    <row r="1060" spans="9:9" x14ac:dyDescent="0.25">
      <c r="I1060" t="str">
        <f>IF(P1060="","",'SEB Sheet'!J1068)</f>
        <v/>
      </c>
    </row>
    <row r="1061" spans="9:9" x14ac:dyDescent="0.25">
      <c r="I1061" t="str">
        <f>IF(P1061="","",'SEB Sheet'!J1069)</f>
        <v/>
      </c>
    </row>
    <row r="1062" spans="9:9" x14ac:dyDescent="0.25">
      <c r="I1062" t="str">
        <f>IF(P1062="","",'SEB Sheet'!J1070)</f>
        <v/>
      </c>
    </row>
    <row r="1063" spans="9:9" x14ac:dyDescent="0.25">
      <c r="I1063" t="str">
        <f>IF(P1063="","",'SEB Sheet'!J1071)</f>
        <v/>
      </c>
    </row>
    <row r="1064" spans="9:9" x14ac:dyDescent="0.25">
      <c r="I1064" t="str">
        <f>IF(P1064="","",'SEB Sheet'!J1072)</f>
        <v/>
      </c>
    </row>
    <row r="1065" spans="9:9" x14ac:dyDescent="0.25">
      <c r="I1065" t="str">
        <f>IF(P1065="","",'SEB Sheet'!J1073)</f>
        <v/>
      </c>
    </row>
    <row r="1066" spans="9:9" x14ac:dyDescent="0.25">
      <c r="I1066" t="str">
        <f>IF(P1066="","",'SEB Sheet'!J1074)</f>
        <v/>
      </c>
    </row>
    <row r="1067" spans="9:9" x14ac:dyDescent="0.25">
      <c r="I1067" t="str">
        <f>IF(P1067="","",'SEB Sheet'!J1075)</f>
        <v/>
      </c>
    </row>
    <row r="1068" spans="9:9" x14ac:dyDescent="0.25">
      <c r="I1068" t="str">
        <f>IF(P1068="","",'SEB Sheet'!J1076)</f>
        <v/>
      </c>
    </row>
    <row r="1069" spans="9:9" x14ac:dyDescent="0.25">
      <c r="I1069" t="str">
        <f>IF(P1069="","",'SEB Sheet'!J1077)</f>
        <v/>
      </c>
    </row>
    <row r="1070" spans="9:9" x14ac:dyDescent="0.25">
      <c r="I1070" t="str">
        <f>IF(P1070="","",'SEB Sheet'!J1078)</f>
        <v/>
      </c>
    </row>
    <row r="1071" spans="9:9" x14ac:dyDescent="0.25">
      <c r="I1071" t="str">
        <f>IF(P1071="","",'SEB Sheet'!J1079)</f>
        <v/>
      </c>
    </row>
    <row r="1072" spans="9:9" x14ac:dyDescent="0.25">
      <c r="I1072" t="str">
        <f>IF(P1072="","",'SEB Sheet'!J1080)</f>
        <v/>
      </c>
    </row>
    <row r="1073" spans="9:9" x14ac:dyDescent="0.25">
      <c r="I1073" t="str">
        <f>IF(P1073="","",'SEB Sheet'!J1081)</f>
        <v/>
      </c>
    </row>
    <row r="1074" spans="9:9" x14ac:dyDescent="0.25">
      <c r="I1074" t="str">
        <f>IF(P1074="","",'SEB Sheet'!J1082)</f>
        <v/>
      </c>
    </row>
    <row r="1075" spans="9:9" x14ac:dyDescent="0.25">
      <c r="I1075" t="str">
        <f>IF(P1075="","",'SEB Sheet'!J1083)</f>
        <v/>
      </c>
    </row>
    <row r="1076" spans="9:9" x14ac:dyDescent="0.25">
      <c r="I1076" t="str">
        <f>IF(P1076="","",'SEB Sheet'!J1084)</f>
        <v/>
      </c>
    </row>
    <row r="1077" spans="9:9" x14ac:dyDescent="0.25">
      <c r="I1077" t="str">
        <f>IF(P1077="","",'SEB Sheet'!J1085)</f>
        <v/>
      </c>
    </row>
    <row r="1078" spans="9:9" x14ac:dyDescent="0.25">
      <c r="I1078" t="str">
        <f>IF(P1078="","",'SEB Sheet'!J1086)</f>
        <v/>
      </c>
    </row>
    <row r="1079" spans="9:9" x14ac:dyDescent="0.25">
      <c r="I1079" t="str">
        <f>IF(P1079="","",'SEB Sheet'!J1087)</f>
        <v/>
      </c>
    </row>
    <row r="1080" spans="9:9" x14ac:dyDescent="0.25">
      <c r="I1080" t="str">
        <f>IF(P1080="","",'SEB Sheet'!J1088)</f>
        <v/>
      </c>
    </row>
    <row r="1081" spans="9:9" x14ac:dyDescent="0.25">
      <c r="I1081" t="str">
        <f>IF(P1081="","",'SEB Sheet'!J1089)</f>
        <v/>
      </c>
    </row>
    <row r="1082" spans="9:9" x14ac:dyDescent="0.25">
      <c r="I1082" t="str">
        <f>IF(P1082="","",'SEB Sheet'!J1090)</f>
        <v/>
      </c>
    </row>
    <row r="1083" spans="9:9" x14ac:dyDescent="0.25">
      <c r="I1083" t="str">
        <f>IF(P1083="","",'SEB Sheet'!J1091)</f>
        <v/>
      </c>
    </row>
    <row r="1084" spans="9:9" x14ac:dyDescent="0.25">
      <c r="I1084" t="str">
        <f>IF(P1084="","",'SEB Sheet'!J1092)</f>
        <v/>
      </c>
    </row>
    <row r="1085" spans="9:9" x14ac:dyDescent="0.25">
      <c r="I1085" t="str">
        <f>IF(P1085="","",'SEB Sheet'!J1093)</f>
        <v/>
      </c>
    </row>
    <row r="1086" spans="9:9" x14ac:dyDescent="0.25">
      <c r="I1086" t="str">
        <f>IF(P1086="","",'SEB Sheet'!J1094)</f>
        <v/>
      </c>
    </row>
    <row r="1087" spans="9:9" x14ac:dyDescent="0.25">
      <c r="I1087" t="str">
        <f>IF(P1087="","",'SEB Sheet'!J1095)</f>
        <v/>
      </c>
    </row>
    <row r="1088" spans="9:9" x14ac:dyDescent="0.25">
      <c r="I1088" t="str">
        <f>IF(P1088="","",'SEB Sheet'!J1096)</f>
        <v/>
      </c>
    </row>
    <row r="1089" spans="9:9" x14ac:dyDescent="0.25">
      <c r="I1089" t="str">
        <f>IF(P1089="","",'SEB Sheet'!J1097)</f>
        <v/>
      </c>
    </row>
    <row r="1090" spans="9:9" x14ac:dyDescent="0.25">
      <c r="I1090" t="str">
        <f>IF(P1090="","",'SEB Sheet'!J1098)</f>
        <v/>
      </c>
    </row>
    <row r="1091" spans="9:9" x14ac:dyDescent="0.25">
      <c r="I1091" t="str">
        <f>IF(P1091="","",'SEB Sheet'!J1099)</f>
        <v/>
      </c>
    </row>
    <row r="1092" spans="9:9" x14ac:dyDescent="0.25">
      <c r="I1092" t="str">
        <f>IF(P1092="","",'SEB Sheet'!J1100)</f>
        <v/>
      </c>
    </row>
    <row r="1093" spans="9:9" x14ac:dyDescent="0.25">
      <c r="I1093" t="str">
        <f>IF(P1093="","",'SEB Sheet'!J1101)</f>
        <v/>
      </c>
    </row>
    <row r="1094" spans="9:9" x14ac:dyDescent="0.25">
      <c r="I1094" t="str">
        <f>IF(P1094="","",'SEB Sheet'!J1102)</f>
        <v/>
      </c>
    </row>
    <row r="1095" spans="9:9" x14ac:dyDescent="0.25">
      <c r="I1095" t="str">
        <f>IF(P1095="","",'SEB Sheet'!J1103)</f>
        <v/>
      </c>
    </row>
    <row r="1096" spans="9:9" x14ac:dyDescent="0.25">
      <c r="I1096" t="str">
        <f>IF(P1096="","",'SEB Sheet'!J1104)</f>
        <v/>
      </c>
    </row>
    <row r="1097" spans="9:9" x14ac:dyDescent="0.25">
      <c r="I1097" t="str">
        <f>IF(P1097="","",'SEB Sheet'!J1105)</f>
        <v/>
      </c>
    </row>
    <row r="1098" spans="9:9" x14ac:dyDescent="0.25">
      <c r="I1098" t="str">
        <f>IF(P1098="","",'SEB Sheet'!J1106)</f>
        <v/>
      </c>
    </row>
    <row r="1099" spans="9:9" x14ac:dyDescent="0.25">
      <c r="I1099" t="str">
        <f>IF(P1099="","",'SEB Sheet'!J1107)</f>
        <v/>
      </c>
    </row>
    <row r="1100" spans="9:9" x14ac:dyDescent="0.25">
      <c r="I1100" t="str">
        <f>IF(P1100="","",'SEB Sheet'!J1108)</f>
        <v/>
      </c>
    </row>
    <row r="1101" spans="9:9" x14ac:dyDescent="0.25">
      <c r="I1101" t="str">
        <f>IF(P1101="","",'SEB Sheet'!J1109)</f>
        <v/>
      </c>
    </row>
    <row r="1102" spans="9:9" x14ac:dyDescent="0.25">
      <c r="I1102" t="str">
        <f>IF(P1102="","",'SEB Sheet'!J1110)</f>
        <v/>
      </c>
    </row>
    <row r="1103" spans="9:9" x14ac:dyDescent="0.25">
      <c r="I1103" t="str">
        <f>IF(P1103="","",'SEB Sheet'!J1111)</f>
        <v/>
      </c>
    </row>
    <row r="1104" spans="9:9" x14ac:dyDescent="0.25">
      <c r="I1104" t="str">
        <f>IF(P1104="","",'SEB Sheet'!J1112)</f>
        <v/>
      </c>
    </row>
    <row r="1105" spans="9:9" x14ac:dyDescent="0.25">
      <c r="I1105" t="str">
        <f>IF(P1105="","",'SEB Sheet'!J1113)</f>
        <v/>
      </c>
    </row>
    <row r="1106" spans="9:9" x14ac:dyDescent="0.25">
      <c r="I1106" t="str">
        <f>IF(P1106="","",'SEB Sheet'!J1114)</f>
        <v/>
      </c>
    </row>
    <row r="1107" spans="9:9" x14ac:dyDescent="0.25">
      <c r="I1107" t="str">
        <f>IF(P1107="","",'SEB Sheet'!J1115)</f>
        <v/>
      </c>
    </row>
    <row r="1108" spans="9:9" x14ac:dyDescent="0.25">
      <c r="I1108" t="str">
        <f>IF(P1108="","",'SEB Sheet'!J1116)</f>
        <v/>
      </c>
    </row>
    <row r="1109" spans="9:9" x14ac:dyDescent="0.25">
      <c r="I1109" t="str">
        <f>IF(P1109="","",'SEB Sheet'!J1117)</f>
        <v/>
      </c>
    </row>
    <row r="1110" spans="9:9" x14ac:dyDescent="0.25">
      <c r="I1110" t="str">
        <f>IF(P1110="","",'SEB Sheet'!J1118)</f>
        <v/>
      </c>
    </row>
    <row r="1111" spans="9:9" x14ac:dyDescent="0.25">
      <c r="I1111" t="str">
        <f>IF(P1111="","",'SEB Sheet'!J1119)</f>
        <v/>
      </c>
    </row>
  </sheetData>
  <mergeCells count="1">
    <mergeCell ref="Q1:S1"/>
  </mergeCells>
  <pageMargins left="0.7" right="0.7" top="0.75" bottom="0.75" header="0.3" footer="0.3"/>
  <pageSetup paperSize="9" orientation="portrait" horizontalDpi="300" verticalDpi="300" r:id="rId1"/>
  <headerFooter>
    <oddHeader>&amp;C&amp;"Arial"&amp;12&amp;KA80000 OFFICIAL&amp;1#_x000D_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K77"/>
  <sheetViews>
    <sheetView topLeftCell="A55" workbookViewId="0">
      <selection activeCell="A12" sqref="A12"/>
    </sheetView>
  </sheetViews>
  <sheetFormatPr defaultColWidth="9.140625" defaultRowHeight="15" x14ac:dyDescent="0.25"/>
  <cols>
    <col min="1" max="1" width="104.5703125" bestFit="1" customWidth="1"/>
    <col min="5" max="5" width="35.42578125" customWidth="1"/>
    <col min="9" max="9" width="25.7109375" bestFit="1" customWidth="1"/>
    <col min="11" max="11" width="11.140625" customWidth="1"/>
  </cols>
  <sheetData>
    <row r="1" spans="1:11" x14ac:dyDescent="0.25">
      <c r="A1" s="1" t="s">
        <v>1</v>
      </c>
      <c r="B1" t="s">
        <v>81</v>
      </c>
      <c r="C1" t="s">
        <v>82</v>
      </c>
      <c r="D1" t="s">
        <v>101</v>
      </c>
      <c r="E1" t="s">
        <v>89</v>
      </c>
      <c r="F1" s="84" t="s">
        <v>874</v>
      </c>
      <c r="G1" s="84" t="s">
        <v>621</v>
      </c>
      <c r="I1" s="7" t="s">
        <v>83</v>
      </c>
      <c r="K1" s="101" t="s">
        <v>856</v>
      </c>
    </row>
    <row r="2" spans="1:11" x14ac:dyDescent="0.25">
      <c r="A2" s="2" t="s">
        <v>90</v>
      </c>
      <c r="B2">
        <v>1.5</v>
      </c>
      <c r="C2">
        <v>3</v>
      </c>
      <c r="D2">
        <v>3</v>
      </c>
      <c r="E2" s="2" t="s">
        <v>90</v>
      </c>
      <c r="G2" s="216" t="s">
        <v>622</v>
      </c>
      <c r="I2" s="3" t="s">
        <v>22</v>
      </c>
      <c r="K2" s="89">
        <v>1.05</v>
      </c>
    </row>
    <row r="3" spans="1:11" x14ac:dyDescent="0.25">
      <c r="A3" s="2" t="s">
        <v>23</v>
      </c>
      <c r="B3">
        <v>3.4</v>
      </c>
      <c r="C3">
        <v>6.8</v>
      </c>
      <c r="D3">
        <v>6.8</v>
      </c>
      <c r="E3" s="2" t="s">
        <v>23</v>
      </c>
      <c r="G3" t="str">
        <f>_xlfn.XLOOKUP(E3,NSX!$A$2:$A$62,NSX!$B$2:$B$62,"")</f>
        <v>W01583</v>
      </c>
      <c r="I3" s="3"/>
      <c r="K3" s="89">
        <v>1.1000000000000001</v>
      </c>
    </row>
    <row r="4" spans="1:11" x14ac:dyDescent="0.25">
      <c r="A4" s="2" t="s">
        <v>24</v>
      </c>
      <c r="B4" s="6">
        <v>6</v>
      </c>
      <c r="C4" s="6">
        <v>10</v>
      </c>
      <c r="D4" s="6">
        <v>10</v>
      </c>
      <c r="E4" s="2" t="s">
        <v>24</v>
      </c>
      <c r="G4" t="str">
        <f>_xlfn.XLOOKUP(E4,NSX!$A$2:$A$62,NSX!$B$2:$B$62,"")</f>
        <v>A01584</v>
      </c>
      <c r="K4" s="89">
        <v>1.1499999999999999</v>
      </c>
    </row>
    <row r="5" spans="1:11" x14ac:dyDescent="0.25">
      <c r="A5" s="2" t="s">
        <v>25</v>
      </c>
      <c r="B5">
        <v>3.5</v>
      </c>
      <c r="C5">
        <v>7</v>
      </c>
      <c r="D5">
        <v>7</v>
      </c>
      <c r="E5" s="2" t="s">
        <v>25</v>
      </c>
      <c r="G5" t="str">
        <f>_xlfn.XLOOKUP(E5,NSX!$A$2:$A$62,NSX!$B$2:$B$62,"")</f>
        <v>Z01599</v>
      </c>
      <c r="I5" s="7" t="s">
        <v>84</v>
      </c>
      <c r="K5" s="89">
        <v>1.2</v>
      </c>
    </row>
    <row r="6" spans="1:11" x14ac:dyDescent="0.25">
      <c r="A6" s="2" t="s">
        <v>26</v>
      </c>
      <c r="B6">
        <v>2.5</v>
      </c>
      <c r="C6">
        <v>5</v>
      </c>
      <c r="D6">
        <v>5</v>
      </c>
      <c r="E6" s="2" t="s">
        <v>26</v>
      </c>
      <c r="G6" t="str">
        <f>_xlfn.XLOOKUP(E6,NSX!$A$2:$A$62,NSX!$B$2:$B$62,"")</f>
        <v>C01605</v>
      </c>
      <c r="I6" s="3" t="s">
        <v>85</v>
      </c>
    </row>
    <row r="7" spans="1:11" x14ac:dyDescent="0.25">
      <c r="A7" s="2" t="s">
        <v>27</v>
      </c>
      <c r="B7">
        <v>2.7</v>
      </c>
      <c r="C7">
        <v>5.5</v>
      </c>
      <c r="D7">
        <v>5.5</v>
      </c>
      <c r="E7" s="2" t="s">
        <v>27</v>
      </c>
      <c r="G7" t="str">
        <f>_xlfn.XLOOKUP(E7,NSX!$A$2:$A$62,NSX!$B$2:$B$62,"")</f>
        <v>K05425</v>
      </c>
      <c r="I7" s="3" t="s">
        <v>116</v>
      </c>
    </row>
    <row r="8" spans="1:11" x14ac:dyDescent="0.25">
      <c r="A8" s="2" t="s">
        <v>28</v>
      </c>
      <c r="B8">
        <v>2</v>
      </c>
      <c r="C8">
        <v>4</v>
      </c>
      <c r="D8">
        <v>4</v>
      </c>
      <c r="E8" s="2" t="s">
        <v>28</v>
      </c>
      <c r="G8" t="str">
        <f>_xlfn.XLOOKUP(E8,NSX!$A$2:$A$62,NSX!$B$2:$B$62,"")</f>
        <v>G01615</v>
      </c>
      <c r="I8" s="3" t="s">
        <v>611</v>
      </c>
      <c r="K8" s="101" t="s">
        <v>857</v>
      </c>
    </row>
    <row r="9" spans="1:11" x14ac:dyDescent="0.25">
      <c r="A9" s="2" t="s">
        <v>29</v>
      </c>
      <c r="B9">
        <v>2.7</v>
      </c>
      <c r="C9">
        <v>5.4</v>
      </c>
      <c r="D9">
        <v>5.4</v>
      </c>
      <c r="E9" s="2" t="s">
        <v>29</v>
      </c>
      <c r="G9" t="str">
        <f>_xlfn.XLOOKUP(E9,NSX!$A$2:$A$62,NSX!$B$2:$B$62,"")</f>
        <v>Z01619</v>
      </c>
      <c r="I9" s="3" t="s">
        <v>612</v>
      </c>
      <c r="K9" s="89">
        <v>8</v>
      </c>
    </row>
    <row r="10" spans="1:11" x14ac:dyDescent="0.25">
      <c r="A10" s="2" t="s">
        <v>630</v>
      </c>
      <c r="B10">
        <v>4.5</v>
      </c>
      <c r="C10">
        <v>9</v>
      </c>
      <c r="D10">
        <v>9</v>
      </c>
      <c r="E10" s="2" t="s">
        <v>644</v>
      </c>
      <c r="G10" s="83" t="s">
        <v>631</v>
      </c>
      <c r="I10" s="3" t="s">
        <v>86</v>
      </c>
      <c r="K10" s="89">
        <v>7.5</v>
      </c>
    </row>
    <row r="11" spans="1:11" x14ac:dyDescent="0.25">
      <c r="A11" s="2" t="s">
        <v>30</v>
      </c>
      <c r="B11">
        <v>4</v>
      </c>
      <c r="C11">
        <v>8</v>
      </c>
      <c r="D11">
        <v>8</v>
      </c>
      <c r="E11" s="2" t="s">
        <v>30</v>
      </c>
      <c r="G11" t="str">
        <f>_xlfn.XLOOKUP(E11,NSX!$A$2:$A$62,NSX!$B$2:$B$62,"")</f>
        <v>Y03568</v>
      </c>
      <c r="I11" s="3" t="s">
        <v>613</v>
      </c>
      <c r="K11" s="89">
        <v>7</v>
      </c>
    </row>
    <row r="12" spans="1:11" x14ac:dyDescent="0.25">
      <c r="A12" s="2" t="s">
        <v>31</v>
      </c>
      <c r="B12">
        <v>4</v>
      </c>
      <c r="C12">
        <v>8</v>
      </c>
      <c r="D12">
        <v>8</v>
      </c>
      <c r="E12" s="2" t="s">
        <v>31</v>
      </c>
      <c r="G12" t="str">
        <f>_xlfn.XLOOKUP(E12,NSX!$A$2:$A$62,NSX!$B$2:$B$62,"")</f>
        <v>A03636</v>
      </c>
      <c r="I12" s="3" t="s">
        <v>614</v>
      </c>
      <c r="K12" s="89">
        <v>6.5</v>
      </c>
    </row>
    <row r="13" spans="1:11" x14ac:dyDescent="0.25">
      <c r="A13" s="2" t="s">
        <v>32</v>
      </c>
      <c r="B13">
        <v>3</v>
      </c>
      <c r="C13">
        <v>6</v>
      </c>
      <c r="D13">
        <v>6</v>
      </c>
      <c r="E13" s="2" t="s">
        <v>91</v>
      </c>
      <c r="G13" s="83" t="s">
        <v>635</v>
      </c>
      <c r="I13" s="65" t="s">
        <v>87</v>
      </c>
      <c r="K13" s="89">
        <v>6</v>
      </c>
    </row>
    <row r="14" spans="1:11" x14ac:dyDescent="0.25">
      <c r="A14" s="2" t="s">
        <v>33</v>
      </c>
      <c r="B14">
        <v>1</v>
      </c>
      <c r="C14">
        <v>2</v>
      </c>
      <c r="D14">
        <v>2</v>
      </c>
      <c r="E14" s="2" t="s">
        <v>92</v>
      </c>
      <c r="G14" s="83" t="s">
        <v>635</v>
      </c>
      <c r="I14" s="65" t="s">
        <v>88</v>
      </c>
    </row>
    <row r="15" spans="1:11" x14ac:dyDescent="0.25">
      <c r="A15" s="2" t="s">
        <v>34</v>
      </c>
      <c r="B15">
        <v>0.5</v>
      </c>
      <c r="C15">
        <v>1</v>
      </c>
      <c r="D15">
        <v>1</v>
      </c>
      <c r="E15" s="2" t="s">
        <v>643</v>
      </c>
      <c r="G15" t="str">
        <f>_xlfn.XLOOKUP(E15,NSX!$A$2:$A$62,NSX!$B$2:$B$62,"")</f>
        <v>C10157</v>
      </c>
      <c r="I15" s="7" t="s">
        <v>865</v>
      </c>
    </row>
    <row r="16" spans="1:11" x14ac:dyDescent="0.25">
      <c r="A16" s="2" t="s">
        <v>35</v>
      </c>
      <c r="B16">
        <v>2</v>
      </c>
      <c r="C16">
        <v>3</v>
      </c>
      <c r="D16">
        <v>3</v>
      </c>
      <c r="E16" s="2" t="s">
        <v>643</v>
      </c>
      <c r="G16" t="str">
        <f>_xlfn.XLOOKUP(E16,NSX!$A$2:$A$62,NSX!$B$2:$B$62,"")</f>
        <v>C10157</v>
      </c>
      <c r="I16" s="3">
        <v>0.5</v>
      </c>
    </row>
    <row r="17" spans="1:9" x14ac:dyDescent="0.25">
      <c r="A17" s="2" t="s">
        <v>36</v>
      </c>
      <c r="B17">
        <v>1</v>
      </c>
      <c r="C17">
        <v>2</v>
      </c>
      <c r="D17">
        <v>2</v>
      </c>
      <c r="E17" s="2" t="s">
        <v>638</v>
      </c>
      <c r="G17" t="str">
        <f>_xlfn.XLOOKUP(E17,NSX!$A$2:$A$62,NSX!$B$2:$B$62,"")</f>
        <v>C04533</v>
      </c>
      <c r="I17" s="3">
        <v>0.35</v>
      </c>
    </row>
    <row r="18" spans="1:9" x14ac:dyDescent="0.25">
      <c r="A18" s="2" t="s">
        <v>120</v>
      </c>
      <c r="B18">
        <v>5</v>
      </c>
      <c r="C18">
        <v>10</v>
      </c>
      <c r="D18">
        <v>10</v>
      </c>
      <c r="E18" s="2" t="s">
        <v>120</v>
      </c>
      <c r="G18" t="str">
        <f>_xlfn.XLOOKUP(E18,NSX!$A$2:$A$62,NSX!$B$2:$B$62,"")</f>
        <v>K03381</v>
      </c>
      <c r="I18" s="3">
        <v>0.28999999999999998</v>
      </c>
    </row>
    <row r="19" spans="1:9" x14ac:dyDescent="0.25">
      <c r="A19" s="2" t="s">
        <v>641</v>
      </c>
      <c r="B19">
        <v>5</v>
      </c>
      <c r="C19">
        <v>10</v>
      </c>
      <c r="D19">
        <v>10</v>
      </c>
      <c r="E19" s="2" t="s">
        <v>641</v>
      </c>
      <c r="G19" t="str">
        <f>_xlfn.XLOOKUP(E19,NSX!$A$2:$A$62,NSX!$B$2:$B$62,"")</f>
        <v>M03382</v>
      </c>
      <c r="I19" s="3">
        <v>0.23</v>
      </c>
    </row>
    <row r="20" spans="1:9" x14ac:dyDescent="0.25">
      <c r="A20" s="2" t="s">
        <v>121</v>
      </c>
      <c r="B20">
        <v>2</v>
      </c>
      <c r="C20">
        <v>4</v>
      </c>
      <c r="D20">
        <v>4</v>
      </c>
      <c r="E20" s="2" t="s">
        <v>121</v>
      </c>
      <c r="G20" t="str">
        <f>_xlfn.XLOOKUP(E20,NSX!$A$2:$A$62,NSX!$B$2:$B$62,"")</f>
        <v>Z03383</v>
      </c>
      <c r="I20" s="3">
        <v>0.11</v>
      </c>
    </row>
    <row r="21" spans="1:9" x14ac:dyDescent="0.25">
      <c r="A21" s="2" t="s">
        <v>37</v>
      </c>
      <c r="B21">
        <v>7.5</v>
      </c>
      <c r="C21">
        <v>15</v>
      </c>
      <c r="D21">
        <v>15</v>
      </c>
      <c r="E21" s="2" t="s">
        <v>37</v>
      </c>
      <c r="G21" t="str">
        <f>_xlfn.XLOOKUP(E21,NSX!$A$2:$A$62,NSX!$B$2:$B$62,"")</f>
        <v>E00874</v>
      </c>
      <c r="I21" s="3">
        <v>6.5000000000000002E-2</v>
      </c>
    </row>
    <row r="22" spans="1:9" x14ac:dyDescent="0.25">
      <c r="A22" s="2" t="s">
        <v>38</v>
      </c>
      <c r="B22">
        <v>4</v>
      </c>
      <c r="C22">
        <v>8</v>
      </c>
      <c r="D22">
        <v>8</v>
      </c>
      <c r="E22" s="2" t="s">
        <v>38</v>
      </c>
      <c r="G22" t="str">
        <f>_xlfn.XLOOKUP(E22,NSX!$A$2:$A$62,NSX!$B$2:$B$62,"")</f>
        <v>A02244</v>
      </c>
    </row>
    <row r="23" spans="1:9" x14ac:dyDescent="0.25">
      <c r="A23" s="4" t="s">
        <v>40</v>
      </c>
      <c r="B23">
        <v>6</v>
      </c>
      <c r="C23">
        <v>12</v>
      </c>
      <c r="D23">
        <v>12</v>
      </c>
      <c r="E23" s="4" t="s">
        <v>93</v>
      </c>
      <c r="G23" t="str">
        <f>_xlfn.XLOOKUP(E23,NSX!$A$2:$A$62,NSX!$B$2:$B$62,"")</f>
        <v>U15266</v>
      </c>
      <c r="I23" s="64"/>
    </row>
    <row r="24" spans="1:9" x14ac:dyDescent="0.25">
      <c r="A24" s="4" t="s">
        <v>39</v>
      </c>
      <c r="B24">
        <v>4.5</v>
      </c>
      <c r="C24">
        <v>9</v>
      </c>
      <c r="D24">
        <v>9</v>
      </c>
      <c r="E24" s="4" t="s">
        <v>93</v>
      </c>
      <c r="G24" t="str">
        <f>_xlfn.XLOOKUP(E24,NSX!$A$2:$A$62,NSX!$B$2:$B$62,"")</f>
        <v>U15266</v>
      </c>
      <c r="I24" s="90"/>
    </row>
    <row r="25" spans="1:9" x14ac:dyDescent="0.25">
      <c r="A25" s="2" t="s">
        <v>41</v>
      </c>
      <c r="B25">
        <v>7</v>
      </c>
      <c r="C25">
        <v>15</v>
      </c>
      <c r="D25">
        <v>15</v>
      </c>
      <c r="E25" s="2" t="s">
        <v>94</v>
      </c>
      <c r="G25" s="83" t="s">
        <v>651</v>
      </c>
    </row>
    <row r="26" spans="1:9" x14ac:dyDescent="0.25">
      <c r="A26" s="2" t="s">
        <v>42</v>
      </c>
      <c r="B26">
        <v>9</v>
      </c>
      <c r="C26">
        <v>18</v>
      </c>
      <c r="D26">
        <v>18</v>
      </c>
      <c r="E26" s="2" t="s">
        <v>95</v>
      </c>
      <c r="G26" s="83" t="s">
        <v>651</v>
      </c>
      <c r="I26" s="88" t="s">
        <v>853</v>
      </c>
    </row>
    <row r="27" spans="1:9" x14ac:dyDescent="0.25">
      <c r="A27" s="4" t="s">
        <v>44</v>
      </c>
      <c r="B27">
        <v>7.4</v>
      </c>
      <c r="C27">
        <v>14.7</v>
      </c>
      <c r="D27">
        <v>14.7</v>
      </c>
      <c r="E27" s="2" t="s">
        <v>96</v>
      </c>
      <c r="F27" s="210" t="s">
        <v>144</v>
      </c>
      <c r="G27" t="str">
        <f>_xlfn.XLOOKUP(E27,NSX!$A$2:$A$62,NSX!$B$2:$B$62,"")</f>
        <v>Z02215</v>
      </c>
      <c r="I27" s="89" t="s">
        <v>854</v>
      </c>
    </row>
    <row r="28" spans="1:9" x14ac:dyDescent="0.25">
      <c r="A28" s="4" t="s">
        <v>43</v>
      </c>
      <c r="B28">
        <v>4.8</v>
      </c>
      <c r="C28">
        <v>9.5</v>
      </c>
      <c r="D28">
        <v>9.5</v>
      </c>
      <c r="E28" s="2" t="s">
        <v>96</v>
      </c>
      <c r="F28" s="210" t="s">
        <v>144</v>
      </c>
      <c r="G28" t="str">
        <f>_xlfn.XLOOKUP(E28,NSX!$A$2:$A$62,NSX!$B$2:$B$62,"")</f>
        <v>Z02215</v>
      </c>
      <c r="I28" s="89" t="s">
        <v>855</v>
      </c>
    </row>
    <row r="29" spans="1:9" x14ac:dyDescent="0.25">
      <c r="A29" s="2" t="s">
        <v>142</v>
      </c>
      <c r="B29">
        <v>4</v>
      </c>
      <c r="C29">
        <v>8</v>
      </c>
      <c r="D29">
        <v>8</v>
      </c>
      <c r="E29" s="2" t="s">
        <v>142</v>
      </c>
      <c r="G29" t="str">
        <f>_xlfn.XLOOKUP(E29,NSX!$A$2:$A$62,NSX!$B$2:$B$62,"")</f>
        <v>Q02216</v>
      </c>
      <c r="I29" s="89" t="s">
        <v>849</v>
      </c>
    </row>
    <row r="30" spans="1:9" x14ac:dyDescent="0.25">
      <c r="A30" s="5" t="s">
        <v>45</v>
      </c>
      <c r="B30">
        <v>3.33</v>
      </c>
      <c r="C30">
        <v>6.66</v>
      </c>
      <c r="D30">
        <v>6.66</v>
      </c>
      <c r="E30" s="5" t="s">
        <v>656</v>
      </c>
      <c r="G30" t="str">
        <f>_xlfn.XLOOKUP(E30,NSX!$A$2:$A$62,NSX!$B$2:$B$62,"")</f>
        <v>E05766</v>
      </c>
      <c r="I30" s="89" t="s">
        <v>768</v>
      </c>
    </row>
    <row r="31" spans="1:9" x14ac:dyDescent="0.25">
      <c r="A31" s="2" t="s">
        <v>46</v>
      </c>
      <c r="B31">
        <v>10</v>
      </c>
      <c r="C31">
        <v>20</v>
      </c>
      <c r="D31">
        <v>20</v>
      </c>
      <c r="E31" s="2" t="s">
        <v>657</v>
      </c>
      <c r="G31" t="str">
        <f>_xlfn.XLOOKUP(E31,NSX!$A$2:$A$62,NSX!$B$2:$B$62,"")</f>
        <v>Q32144</v>
      </c>
    </row>
    <row r="32" spans="1:9" x14ac:dyDescent="0.25">
      <c r="A32" s="2" t="s">
        <v>659</v>
      </c>
      <c r="B32">
        <v>11</v>
      </c>
      <c r="C32">
        <v>17</v>
      </c>
      <c r="D32">
        <v>17</v>
      </c>
      <c r="E32" s="2" t="s">
        <v>659</v>
      </c>
      <c r="G32" t="str">
        <f>_xlfn.XLOOKUP(E32,NSX!$A$2:$A$62,NSX!$B$2:$B$62,"")</f>
        <v>Y32416</v>
      </c>
    </row>
    <row r="33" spans="1:7" x14ac:dyDescent="0.25">
      <c r="A33" s="2" t="s">
        <v>47</v>
      </c>
      <c r="B33">
        <v>3.4</v>
      </c>
      <c r="C33">
        <v>6.7</v>
      </c>
      <c r="D33">
        <v>6.7</v>
      </c>
      <c r="E33" s="2" t="s">
        <v>47</v>
      </c>
      <c r="G33" t="str">
        <f>_xlfn.XLOOKUP(E33,NSX!$A$2:$A$62,NSX!$B$2:$B$62,"")</f>
        <v>Y02220</v>
      </c>
    </row>
    <row r="34" spans="1:7" x14ac:dyDescent="0.25">
      <c r="A34" s="2" t="s">
        <v>48</v>
      </c>
      <c r="B34">
        <v>3.4</v>
      </c>
      <c r="C34">
        <v>6.7</v>
      </c>
      <c r="D34">
        <v>6.7</v>
      </c>
      <c r="E34" s="2" t="s">
        <v>48</v>
      </c>
      <c r="G34" t="str">
        <f>_xlfn.XLOOKUP(E34,NSX!$A$2:$A$62,NSX!$B$2:$B$62,"")</f>
        <v>Z02223</v>
      </c>
    </row>
    <row r="35" spans="1:7" x14ac:dyDescent="0.25">
      <c r="A35" s="2" t="s">
        <v>49</v>
      </c>
      <c r="B35">
        <v>2</v>
      </c>
      <c r="C35">
        <v>4</v>
      </c>
      <c r="D35">
        <v>4</v>
      </c>
      <c r="E35" s="2" t="s">
        <v>49</v>
      </c>
      <c r="G35" t="str">
        <f>_xlfn.XLOOKUP(E35,NSX!$A$2:$A$62,NSX!$B$2:$B$62,"")</f>
        <v>Q02224</v>
      </c>
    </row>
    <row r="36" spans="1:7" x14ac:dyDescent="0.25">
      <c r="A36" s="2" t="s">
        <v>664</v>
      </c>
      <c r="B36">
        <v>11</v>
      </c>
      <c r="C36">
        <v>22</v>
      </c>
      <c r="D36">
        <v>22</v>
      </c>
      <c r="E36" s="2" t="s">
        <v>664</v>
      </c>
      <c r="F36" s="210" t="s">
        <v>144</v>
      </c>
      <c r="G36" t="str">
        <f>_xlfn.XLOOKUP(E36,NSX!$A$2:$A$62,NSX!$B$2:$B$62,"")</f>
        <v>Y02264</v>
      </c>
    </row>
    <row r="37" spans="1:7" x14ac:dyDescent="0.25">
      <c r="A37" s="2" t="s">
        <v>50</v>
      </c>
      <c r="B37">
        <v>5</v>
      </c>
      <c r="C37">
        <v>10</v>
      </c>
      <c r="D37">
        <v>10</v>
      </c>
      <c r="E37" s="2" t="s">
        <v>666</v>
      </c>
      <c r="G37" t="str">
        <f>_xlfn.XLOOKUP(E37,NSX!$A$2:$A$62,NSX!$B$2:$B$62,"")</f>
        <v>Z05883</v>
      </c>
    </row>
    <row r="38" spans="1:7" x14ac:dyDescent="0.25">
      <c r="A38" s="2" t="s">
        <v>20</v>
      </c>
      <c r="B38">
        <v>3.3</v>
      </c>
      <c r="C38">
        <v>6.7</v>
      </c>
      <c r="D38">
        <v>6.7</v>
      </c>
      <c r="E38" s="2" t="s">
        <v>666</v>
      </c>
      <c r="G38" t="str">
        <f>_xlfn.XLOOKUP(E38,NSX!$A$2:$A$62,NSX!$B$2:$B$62,"")</f>
        <v>Z05883</v>
      </c>
    </row>
    <row r="39" spans="1:7" x14ac:dyDescent="0.25">
      <c r="A39" s="2" t="s">
        <v>51</v>
      </c>
      <c r="B39">
        <v>3.4</v>
      </c>
      <c r="C39">
        <v>6.8</v>
      </c>
      <c r="D39">
        <v>6.8</v>
      </c>
      <c r="E39" s="2" t="s">
        <v>666</v>
      </c>
      <c r="G39" t="str">
        <f>_xlfn.XLOOKUP(E39,NSX!$A$2:$A$62,NSX!$B$2:$B$62,"")</f>
        <v>Z05883</v>
      </c>
    </row>
    <row r="40" spans="1:7" x14ac:dyDescent="0.25">
      <c r="A40" s="2" t="s">
        <v>128</v>
      </c>
      <c r="B40">
        <v>4</v>
      </c>
      <c r="C40">
        <v>8</v>
      </c>
      <c r="D40">
        <v>8</v>
      </c>
      <c r="E40" s="2" t="s">
        <v>128</v>
      </c>
      <c r="G40" t="str">
        <f>_xlfn.XLOOKUP(E40,NSX!$A$2:$A$62,NSX!$B$2:$B$62,"")</f>
        <v>W02227</v>
      </c>
    </row>
    <row r="41" spans="1:7" x14ac:dyDescent="0.25">
      <c r="A41" s="2" t="s">
        <v>705</v>
      </c>
      <c r="B41">
        <v>4</v>
      </c>
      <c r="C41">
        <v>8</v>
      </c>
      <c r="D41">
        <v>8</v>
      </c>
      <c r="E41" s="2" t="s">
        <v>705</v>
      </c>
      <c r="G41" t="str">
        <f>_xlfn.XLOOKUP(E41,NSX!$A$2:$A$62,NSX!$B$2:$B$62,"")</f>
        <v>A02252</v>
      </c>
    </row>
    <row r="42" spans="1:7" x14ac:dyDescent="0.25">
      <c r="A42" s="2" t="s">
        <v>52</v>
      </c>
      <c r="B42">
        <v>4</v>
      </c>
      <c r="C42">
        <v>8</v>
      </c>
      <c r="D42">
        <v>8</v>
      </c>
      <c r="E42" s="2" t="s">
        <v>97</v>
      </c>
      <c r="F42" s="210" t="s">
        <v>144</v>
      </c>
      <c r="G42" t="str">
        <f>_xlfn.XLOOKUP(E42,NSX!$A$2:$A$62,NSX!$B$2:$B$62,"")</f>
        <v>M02230</v>
      </c>
    </row>
    <row r="43" spans="1:7" x14ac:dyDescent="0.25">
      <c r="A43" s="2" t="s">
        <v>53</v>
      </c>
      <c r="B43">
        <v>2</v>
      </c>
      <c r="C43">
        <v>4</v>
      </c>
      <c r="D43">
        <v>4</v>
      </c>
      <c r="E43" s="2" t="s">
        <v>97</v>
      </c>
      <c r="F43" s="210" t="s">
        <v>144</v>
      </c>
      <c r="G43" t="str">
        <f>_xlfn.XLOOKUP(E43,NSX!$A$2:$A$62,NSX!$B$2:$B$62,"")</f>
        <v>M02230</v>
      </c>
    </row>
    <row r="44" spans="1:7" x14ac:dyDescent="0.25">
      <c r="A44" s="2" t="s">
        <v>54</v>
      </c>
      <c r="B44">
        <v>8.5</v>
      </c>
      <c r="C44">
        <v>17</v>
      </c>
      <c r="D44">
        <v>17</v>
      </c>
      <c r="E44" s="2" t="s">
        <v>97</v>
      </c>
      <c r="F44" s="210" t="s">
        <v>144</v>
      </c>
      <c r="G44" t="str">
        <f>_xlfn.XLOOKUP(E44,NSX!$A$2:$A$62,NSX!$B$2:$B$62,"")</f>
        <v>M02230</v>
      </c>
    </row>
    <row r="45" spans="1:7" x14ac:dyDescent="0.25">
      <c r="A45" s="2" t="s">
        <v>55</v>
      </c>
      <c r="B45">
        <v>6.8</v>
      </c>
      <c r="C45">
        <v>13.5</v>
      </c>
      <c r="D45">
        <v>13.5</v>
      </c>
      <c r="E45" s="2" t="s">
        <v>670</v>
      </c>
      <c r="G45" t="str">
        <f>_xlfn.XLOOKUP(E45,NSX!$A$2:$A$62,NSX!$B$2:$B$62,"")</f>
        <v>K32089</v>
      </c>
    </row>
    <row r="46" spans="1:7" x14ac:dyDescent="0.25">
      <c r="A46" s="2" t="s">
        <v>143</v>
      </c>
      <c r="B46">
        <v>3.5</v>
      </c>
      <c r="C46">
        <v>7</v>
      </c>
      <c r="D46">
        <v>7</v>
      </c>
      <c r="E46" s="2" t="s">
        <v>143</v>
      </c>
      <c r="G46" t="str">
        <f>_xlfn.XLOOKUP(E46,NSX!$A$2:$A$62,NSX!$B$2:$B$62,"")</f>
        <v>E02238</v>
      </c>
    </row>
    <row r="47" spans="1:7" x14ac:dyDescent="0.25">
      <c r="A47" s="2" t="s">
        <v>56</v>
      </c>
      <c r="B47">
        <v>2</v>
      </c>
      <c r="C47">
        <v>4</v>
      </c>
      <c r="D47">
        <v>4</v>
      </c>
      <c r="E47" s="2" t="s">
        <v>56</v>
      </c>
      <c r="G47" t="str">
        <f>_xlfn.XLOOKUP(E47,NSX!$A$2:$A$62,NSX!$B$2:$B$62,"")</f>
        <v>Q02240</v>
      </c>
    </row>
    <row r="48" spans="1:7" x14ac:dyDescent="0.25">
      <c r="A48" s="2" t="s">
        <v>57</v>
      </c>
      <c r="B48">
        <v>7.4</v>
      </c>
      <c r="C48">
        <v>14</v>
      </c>
      <c r="D48">
        <v>14</v>
      </c>
      <c r="E48" s="2" t="s">
        <v>57</v>
      </c>
      <c r="G48" t="str">
        <f>_xlfn.XLOOKUP(E48,NSX!$A$2:$A$62,NSX!$B$2:$B$62,"")</f>
        <v>C02245</v>
      </c>
    </row>
    <row r="49" spans="1:7" x14ac:dyDescent="0.25">
      <c r="A49" s="2" t="s">
        <v>58</v>
      </c>
      <c r="B49">
        <v>2</v>
      </c>
      <c r="C49">
        <v>4</v>
      </c>
      <c r="D49">
        <v>4</v>
      </c>
      <c r="E49" s="219" t="s">
        <v>58</v>
      </c>
      <c r="G49" t="str">
        <f>_xlfn.XLOOKUP(E49,NSX!$A$2:$A$62,NSX!$B$2:$B$62,"")</f>
        <v>G32395</v>
      </c>
    </row>
    <row r="50" spans="1:7" x14ac:dyDescent="0.25">
      <c r="A50" s="2" t="s">
        <v>59</v>
      </c>
      <c r="B50">
        <v>9</v>
      </c>
      <c r="C50">
        <v>18</v>
      </c>
      <c r="D50">
        <v>18</v>
      </c>
      <c r="E50" s="70" t="s">
        <v>676</v>
      </c>
      <c r="G50" t="str">
        <f>_xlfn.XLOOKUP(E50,NSX!$A$2:$A$62,NSX!$B$2:$B$62,"")</f>
        <v>E05342</v>
      </c>
    </row>
    <row r="51" spans="1:7" x14ac:dyDescent="0.25">
      <c r="A51" s="2" t="s">
        <v>60</v>
      </c>
      <c r="B51">
        <v>3.4</v>
      </c>
      <c r="C51">
        <v>6.8</v>
      </c>
      <c r="D51">
        <v>6.8</v>
      </c>
      <c r="E51" s="70" t="s">
        <v>678</v>
      </c>
      <c r="F51" s="210" t="s">
        <v>144</v>
      </c>
      <c r="G51" t="str">
        <f>_xlfn.XLOOKUP(E51,NSX!$A$2:$A$62,NSX!$B$2:$B$62,"")</f>
        <v>A05104</v>
      </c>
    </row>
    <row r="52" spans="1:7" x14ac:dyDescent="0.25">
      <c r="A52" s="2" t="s">
        <v>61</v>
      </c>
      <c r="B52">
        <v>6.8</v>
      </c>
      <c r="C52">
        <v>13.5</v>
      </c>
      <c r="D52">
        <v>13.5</v>
      </c>
      <c r="E52" s="70" t="s">
        <v>680</v>
      </c>
      <c r="G52" t="str">
        <f>_xlfn.XLOOKUP(E52,NSX!$A$2:$A$62,NSX!$B$2:$B$62,"")</f>
        <v>G05343</v>
      </c>
    </row>
    <row r="53" spans="1:7" x14ac:dyDescent="0.25">
      <c r="A53" s="2" t="s">
        <v>62</v>
      </c>
      <c r="B53">
        <v>5</v>
      </c>
      <c r="C53">
        <v>10</v>
      </c>
      <c r="D53">
        <v>10</v>
      </c>
      <c r="E53" s="218" t="s">
        <v>682</v>
      </c>
      <c r="G53" t="str">
        <f>_xlfn.XLOOKUP(E53,NSX!$A$2:$A$62,NSX!$B$2:$B$62,"")</f>
        <v>Y05256</v>
      </c>
    </row>
    <row r="54" spans="1:7" x14ac:dyDescent="0.25">
      <c r="A54" s="2" t="s">
        <v>63</v>
      </c>
      <c r="B54">
        <v>7.4</v>
      </c>
      <c r="C54">
        <v>14.7</v>
      </c>
      <c r="D54">
        <v>14.7</v>
      </c>
      <c r="E54" s="2" t="s">
        <v>63</v>
      </c>
      <c r="G54" t="str">
        <f>_xlfn.XLOOKUP(E54,NSX!$A$2:$A$62,NSX!$B$2:$B$62,"")</f>
        <v>K02249</v>
      </c>
    </row>
    <row r="55" spans="1:7" x14ac:dyDescent="0.25">
      <c r="A55" s="2" t="s">
        <v>64</v>
      </c>
      <c r="B55">
        <v>9</v>
      </c>
      <c r="C55">
        <v>18</v>
      </c>
      <c r="D55">
        <v>18</v>
      </c>
      <c r="E55" s="2" t="s">
        <v>98</v>
      </c>
      <c r="G55" s="83" t="s">
        <v>686</v>
      </c>
    </row>
    <row r="56" spans="1:7" x14ac:dyDescent="0.25">
      <c r="A56" s="2" t="s">
        <v>65</v>
      </c>
      <c r="B56">
        <v>10</v>
      </c>
      <c r="C56">
        <v>20</v>
      </c>
      <c r="D56">
        <v>20</v>
      </c>
      <c r="E56" s="2" t="s">
        <v>98</v>
      </c>
      <c r="G56" s="83" t="s">
        <v>686</v>
      </c>
    </row>
    <row r="57" spans="1:7" x14ac:dyDescent="0.25">
      <c r="A57" s="2" t="s">
        <v>66</v>
      </c>
      <c r="B57">
        <v>5.75</v>
      </c>
      <c r="C57">
        <v>11.5</v>
      </c>
      <c r="D57">
        <v>11.5</v>
      </c>
      <c r="E57" s="2" t="s">
        <v>98</v>
      </c>
      <c r="G57" s="83" t="s">
        <v>686</v>
      </c>
    </row>
    <row r="58" spans="1:7" x14ac:dyDescent="0.25">
      <c r="A58" s="2" t="s">
        <v>67</v>
      </c>
      <c r="B58">
        <v>6.8</v>
      </c>
      <c r="C58">
        <v>13.5</v>
      </c>
      <c r="D58">
        <v>13.5</v>
      </c>
      <c r="E58" s="2" t="s">
        <v>98</v>
      </c>
      <c r="G58" s="83" t="s">
        <v>686</v>
      </c>
    </row>
    <row r="59" spans="1:7" x14ac:dyDescent="0.25">
      <c r="A59" s="2" t="s">
        <v>68</v>
      </c>
      <c r="B59">
        <v>4.8</v>
      </c>
      <c r="C59">
        <v>9.5</v>
      </c>
      <c r="D59">
        <v>9.5</v>
      </c>
      <c r="E59" s="2" t="s">
        <v>68</v>
      </c>
      <c r="G59" t="str">
        <f>_xlfn.XLOOKUP(E59,NSX!$A$2:$A$62,NSX!$B$2:$B$62,"")</f>
        <v>U32402</v>
      </c>
    </row>
    <row r="60" spans="1:7" x14ac:dyDescent="0.25">
      <c r="A60" s="2" t="s">
        <v>129</v>
      </c>
      <c r="B60">
        <v>5</v>
      </c>
      <c r="C60">
        <v>10</v>
      </c>
      <c r="D60">
        <v>10</v>
      </c>
      <c r="E60" s="2" t="s">
        <v>688</v>
      </c>
      <c r="G60" t="str">
        <f>_xlfn.XLOOKUP(E60,NSX!$A$2:$A$62,NSX!$B$2:$B$62,"")</f>
        <v>M05882</v>
      </c>
    </row>
    <row r="61" spans="1:7" x14ac:dyDescent="0.25">
      <c r="A61" s="2" t="s">
        <v>69</v>
      </c>
      <c r="B61">
        <v>9</v>
      </c>
      <c r="C61">
        <v>18</v>
      </c>
      <c r="D61">
        <v>18</v>
      </c>
      <c r="E61" s="2" t="s">
        <v>690</v>
      </c>
      <c r="G61" t="str">
        <f>_xlfn.XLOOKUP(E61,NSX!$A$2:$A$62,NSX!$B$2:$B$62,"")</f>
        <v>K05873</v>
      </c>
    </row>
    <row r="62" spans="1:7" x14ac:dyDescent="0.25">
      <c r="A62" s="2" t="s">
        <v>70</v>
      </c>
      <c r="B62">
        <v>6.8</v>
      </c>
      <c r="C62">
        <v>13.5</v>
      </c>
      <c r="D62">
        <v>13.5</v>
      </c>
      <c r="E62" s="219" t="s">
        <v>690</v>
      </c>
      <c r="G62" t="str">
        <f>_xlfn.XLOOKUP(E62,NSX!$A$2:$A$62,NSX!$B$2:$B$62,"")</f>
        <v>K05873</v>
      </c>
    </row>
    <row r="63" spans="1:7" x14ac:dyDescent="0.25">
      <c r="A63" s="2" t="s">
        <v>871</v>
      </c>
      <c r="B63">
        <v>4</v>
      </c>
      <c r="C63">
        <v>8</v>
      </c>
      <c r="D63">
        <v>8</v>
      </c>
      <c r="E63" s="2" t="s">
        <v>871</v>
      </c>
      <c r="G63" t="str">
        <f>_xlfn.XLOOKUP(E63,NSX!$A$2:$A$62,NSX!$B$2:$B$62,"")</f>
        <v>C05105</v>
      </c>
    </row>
    <row r="64" spans="1:7" x14ac:dyDescent="0.25">
      <c r="A64" s="2" t="s">
        <v>71</v>
      </c>
      <c r="B64">
        <v>2</v>
      </c>
      <c r="C64">
        <v>4</v>
      </c>
      <c r="D64">
        <v>4</v>
      </c>
      <c r="E64" s="218" t="s">
        <v>692</v>
      </c>
      <c r="G64" t="str">
        <f>_xlfn.XLOOKUP(E64,NSX!$A$2:$A$62,NSX!$B$2:$B$62,"")</f>
        <v>K05689</v>
      </c>
    </row>
    <row r="65" spans="1:7" x14ac:dyDescent="0.25">
      <c r="A65" s="2" t="s">
        <v>72</v>
      </c>
      <c r="B65">
        <v>3.4</v>
      </c>
      <c r="C65">
        <v>6.8</v>
      </c>
      <c r="D65">
        <v>6.8</v>
      </c>
      <c r="E65" s="2" t="s">
        <v>72</v>
      </c>
      <c r="G65" t="str">
        <f>_xlfn.XLOOKUP(E65,NSX!$A$2:$A$62,NSX!$B$2:$B$62,"")</f>
        <v>C02261</v>
      </c>
    </row>
    <row r="66" spans="1:7" x14ac:dyDescent="0.25">
      <c r="A66" s="2" t="s">
        <v>73</v>
      </c>
      <c r="B66">
        <v>5.9</v>
      </c>
      <c r="C66">
        <v>11.8</v>
      </c>
      <c r="D66">
        <v>11.8</v>
      </c>
      <c r="E66" s="2" t="s">
        <v>73</v>
      </c>
      <c r="G66" t="str">
        <f>_xlfn.XLOOKUP(E66,NSX!$A$2:$A$62,NSX!$B$2:$B$62,"")</f>
        <v/>
      </c>
    </row>
    <row r="67" spans="1:7" x14ac:dyDescent="0.25">
      <c r="A67" s="2" t="s">
        <v>74</v>
      </c>
      <c r="B67">
        <v>5</v>
      </c>
      <c r="C67">
        <v>10</v>
      </c>
      <c r="D67">
        <v>10</v>
      </c>
      <c r="E67" s="2" t="s">
        <v>99</v>
      </c>
      <c r="G67" s="83" t="s">
        <v>696</v>
      </c>
    </row>
    <row r="68" spans="1:7" x14ac:dyDescent="0.25">
      <c r="A68" s="2" t="s">
        <v>75</v>
      </c>
      <c r="B68">
        <v>4</v>
      </c>
      <c r="C68">
        <v>8</v>
      </c>
      <c r="D68">
        <v>8</v>
      </c>
      <c r="E68" s="2" t="s">
        <v>99</v>
      </c>
      <c r="G68" s="83" t="s">
        <v>696</v>
      </c>
    </row>
    <row r="69" spans="1:7" x14ac:dyDescent="0.25">
      <c r="A69" s="2" t="s">
        <v>76</v>
      </c>
      <c r="B69">
        <v>3</v>
      </c>
      <c r="C69">
        <v>6</v>
      </c>
      <c r="D69">
        <v>6</v>
      </c>
      <c r="E69" s="2" t="s">
        <v>76</v>
      </c>
      <c r="G69" s="83" t="s">
        <v>698</v>
      </c>
    </row>
    <row r="70" spans="1:7" x14ac:dyDescent="0.25">
      <c r="A70" s="2" t="s">
        <v>77</v>
      </c>
      <c r="B70">
        <v>7.4</v>
      </c>
      <c r="C70">
        <v>14.7</v>
      </c>
      <c r="D70">
        <v>14.7</v>
      </c>
      <c r="E70" s="2" t="s">
        <v>703</v>
      </c>
      <c r="G70" t="str">
        <f>_xlfn.XLOOKUP(E70,NSX!$A$2:$A$62,NSX!$B$2:$B$62,"")</f>
        <v>K03921</v>
      </c>
    </row>
    <row r="71" spans="1:7" x14ac:dyDescent="0.25">
      <c r="A71" s="2" t="s">
        <v>78</v>
      </c>
      <c r="B71">
        <v>10</v>
      </c>
      <c r="C71">
        <v>20</v>
      </c>
      <c r="D71">
        <v>20</v>
      </c>
      <c r="E71" s="2" t="s">
        <v>704</v>
      </c>
      <c r="F71" s="210" t="s">
        <v>144</v>
      </c>
      <c r="G71" t="str">
        <f>_xlfn.XLOOKUP(E71,NSX!$A$2:$A$62,NSX!$B$2:$B$62,"")</f>
        <v>G02271</v>
      </c>
    </row>
    <row r="72" spans="1:7" x14ac:dyDescent="0.25">
      <c r="A72" s="2" t="s">
        <v>119</v>
      </c>
      <c r="B72">
        <v>2.7</v>
      </c>
      <c r="C72">
        <v>5.4</v>
      </c>
      <c r="D72">
        <v>5.4</v>
      </c>
      <c r="E72" s="2" t="s">
        <v>707</v>
      </c>
      <c r="G72" t="str">
        <f>_xlfn.XLOOKUP(E72,NSX!$A$2:$A$62,NSX!$B$2:$B$62,"")</f>
        <v>A00944</v>
      </c>
    </row>
    <row r="73" spans="1:7" x14ac:dyDescent="0.25">
      <c r="A73" s="2" t="s">
        <v>79</v>
      </c>
      <c r="B73">
        <v>1</v>
      </c>
      <c r="C73">
        <v>2</v>
      </c>
      <c r="D73">
        <v>2</v>
      </c>
      <c r="E73" s="2" t="s">
        <v>79</v>
      </c>
      <c r="G73" t="str">
        <f>_xlfn.XLOOKUP(E73,NSX!$A$2:$A$62,NSX!$B$2:$B$62,"")</f>
        <v>E04542</v>
      </c>
    </row>
    <row r="74" spans="1:7" x14ac:dyDescent="0.25">
      <c r="A74" s="2" t="s">
        <v>80</v>
      </c>
      <c r="B74">
        <v>2.5</v>
      </c>
      <c r="C74">
        <v>5</v>
      </c>
      <c r="D74">
        <v>5</v>
      </c>
      <c r="E74" s="2" t="s">
        <v>100</v>
      </c>
      <c r="G74" t="str">
        <f>_xlfn.XLOOKUP(E74,NSX!$A$2:$A$62,NSX!$B$2:$B$62,"")</f>
        <v>S02293</v>
      </c>
    </row>
    <row r="75" spans="1:7" x14ac:dyDescent="0.25">
      <c r="A75" s="2" t="s">
        <v>123</v>
      </c>
      <c r="B75">
        <v>3</v>
      </c>
      <c r="C75">
        <v>6</v>
      </c>
      <c r="D75">
        <v>6</v>
      </c>
      <c r="E75" s="2" t="s">
        <v>711</v>
      </c>
      <c r="G75" t="str">
        <f>_xlfn.XLOOKUP(E75,NSX!$A$2:$A$62,NSX!$B$2:$B$62,"")</f>
        <v>M05830</v>
      </c>
    </row>
    <row r="76" spans="1:7" x14ac:dyDescent="0.25">
      <c r="A76" s="2" t="s">
        <v>713</v>
      </c>
      <c r="B76">
        <v>3.4</v>
      </c>
      <c r="C76">
        <v>6.7</v>
      </c>
      <c r="D76">
        <v>6.7</v>
      </c>
      <c r="E76" s="2" t="s">
        <v>713</v>
      </c>
      <c r="G76" t="str">
        <f>_xlfn.XLOOKUP(E76,NSX!$A$2:$A$62,NSX!$B$2:$B$62,"")</f>
        <v>S20257</v>
      </c>
    </row>
    <row r="77" spans="1:7" x14ac:dyDescent="0.25">
      <c r="A77" s="2" t="s">
        <v>122</v>
      </c>
      <c r="B77">
        <v>5.5</v>
      </c>
      <c r="C77">
        <v>11</v>
      </c>
      <c r="D77">
        <v>11</v>
      </c>
      <c r="E77" s="2" t="s">
        <v>122</v>
      </c>
      <c r="G77" t="str">
        <f>_xlfn.XLOOKUP(E77,NSX!$A$2:$A$62,NSX!$B$2:$B$62,"")</f>
        <v>A01508</v>
      </c>
    </row>
  </sheetData>
  <sortState xmlns:xlrd2="http://schemas.microsoft.com/office/spreadsheetml/2017/richdata2" ref="A2:H77">
    <sortCondition ref="E2:E77"/>
  </sortState>
  <pageMargins left="0.7" right="0.7" top="0.75" bottom="0.75" header="0.3" footer="0.3"/>
  <pageSetup paperSize="9" orientation="portrait" r:id="rId1"/>
  <headerFooter>
    <oddHeader>&amp;C&amp;"Arial"&amp;12&amp;KA80000 OFFICIAL&amp;1#_x000D_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haredContentType xmlns="Microsoft.SharePoint.Taxonomy.ContentTypeSync" SourceId="627f8f57-0dbe-4c89-a938-0bfba4dd0480" ContentTypeId="0x01010031F550378AD04347932FB3A35AB3895101" PreviousValue="false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>
  <documentManagement>
    <File_x0020_ID xmlns="6f949967-1c9d-4b7f-95fc-57d7f1371051">F0000164320</File_x0020_ID>
    <File_x0020_Title xmlns="6f949967-1c9d-4b7f-95fc-57d7f1371051">54 SEB Manual development</File_x0020_Title>
    <d0bd12860be34e6ab6943e6fb0727901 xmlns="6f949967-1c9d-4b7f-95fc-57d7f1371051">
      <Terms xmlns="http://schemas.microsoft.com/office/infopath/2007/PartnerControls">
        <TermInfo xmlns="http://schemas.microsoft.com/office/infopath/2007/PartnerControls">
          <TermName xmlns="http://schemas.microsoft.com/office/infopath/2007/PartnerControls">For Official Use Only</TermName>
          <TermId xmlns="http://schemas.microsoft.com/office/infopath/2007/PartnerControls">a4583154-c7a2-49d1-98b6-bbfbd7fc57eb</TermId>
        </TermInfo>
      </Terms>
    </d0bd12860be34e6ab6943e6fb0727901>
    <b718a10635144030b0ed73d25366e07a xmlns="6f949967-1c9d-4b7f-95fc-57d7f1371051">
      <Terms xmlns="http://schemas.microsoft.com/office/infopath/2007/PartnerControls">
        <TermInfo xmlns="http://schemas.microsoft.com/office/infopath/2007/PartnerControls">
          <TermName xmlns="http://schemas.microsoft.com/office/infopath/2007/PartnerControls">Native Vegetation Management Unit</TermName>
          <TermId xmlns="http://schemas.microsoft.com/office/infopath/2007/PartnerControls">1ea67a52-bbe4-43ea-9a7e-938cafb03e3c</TermId>
        </TermInfo>
      </Terms>
    </b718a10635144030b0ed73d25366e07a>
    <nfb36c214510496cb976f096726491b8 xmlns="6f949967-1c9d-4b7f-95fc-57d7f1371051">
      <Terms xmlns="http://schemas.microsoft.com/office/infopath/2007/PartnerControls">
        <TermInfo xmlns="http://schemas.microsoft.com/office/infopath/2007/PartnerControls">
          <TermName xmlns="http://schemas.microsoft.com/office/infopath/2007/PartnerControls">Monitoring and Evaluation</TermName>
          <TermId xmlns="http://schemas.microsoft.com/office/infopath/2007/PartnerControls">75ad5243-7835-4e6e-9622-83e72fa5cea5</TermId>
        </TermInfo>
      </Terms>
    </nfb36c214510496cb976f096726491b8>
    <pa4e4bd58303404488833b01cb4594d4 xmlns="6f949967-1c9d-4b7f-95fc-57d7f1371051">
      <Terms xmlns="http://schemas.microsoft.com/office/infopath/2007/PartnerControls">
        <TermInfo xmlns="http://schemas.microsoft.com/office/infopath/2007/PartnerControls">
          <TermName xmlns="http://schemas.microsoft.com/office/infopath/2007/PartnerControls">iShare Sites:Communities:Land and Biodiversity Conservation BCM101004</TermName>
          <TermId xmlns="http://schemas.microsoft.com/office/infopath/2007/PartnerControls">8ddfbe5c-acc5-410c-888c-a322add6ce07</TermId>
        </TermInfo>
      </Terms>
    </pa4e4bd58303404488833b01cb4594d4>
    <TaxCatchAll xmlns="6f949967-1c9d-4b7f-95fc-57d7f1371051">
      <Value>102</Value>
      <Value>357</Value>
      <Value>4</Value>
      <Value>3</Value>
    </TaxCatchAll>
    <File_x0020_Status xmlns="6f949967-1c9d-4b7f-95fc-57d7f1371051">Open</File_x0020_Status>
    <_dlc_DocId xmlns="2afc0ab0-7f9c-4611-972b-54053058473a">D0001848606</_dlc_DocId>
    <_dlc_DocIdUrl xmlns="2afc0ab0-7f9c-4611-972b-54053058473a">
      <Url xmlns="2afc0ab0-7f9c-4611-972b-54053058473a">http://communities.ishare.env.sa.gov.au/sites/BCM101004_101008/_layouts/DocIdRedir.aspx?ID=D0001848606</Url>
      <Description xmlns="2afc0ab0-7f9c-4611-972b-54053058473a">D0001848606</Description>
    </_dlc_DocIdUrl>
    <OBS_Solutions_Records_Capture xmlns="c149f155-073c-43a9-b8b8-b8ed7dd283e8" xsi:nil="true"/>
    <OBS_Solutions_Records_Capture_Status xmlns="2be5c760-cf8e-4e9f-93f8-34f8336cec1f" xsi:nil="true"/>
    <IconOverlay xmlns="http://schemas.microsoft.com/sharepoint/v4" xsi:nil="true"/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101004NVA Document" ma:contentTypeID="0x01010031F550378AD04347932FB3A35AB389510100E7CC846D21A02E43AEFEB38AE54AA7AC003524705C7A073948AA7C6633172E1681" ma:contentTypeVersion="8" ma:contentTypeDescription="Create a new 101004NVA Document" ma:contentTypeScope="" ma:versionID="54cd0b2133640e6f10e336040d8dcb2a">
  <xsd:schema xmlns:xsd="http://www.w3.org/2001/XMLSchema" xmlns:xs="http://www.w3.org/2001/XMLSchema" xmlns:p="http://schemas.microsoft.com/office/2006/metadata/properties" xmlns:ns2="6f949967-1c9d-4b7f-95fc-57d7f1371051" xmlns:ns3="c149f155-073c-43a9-b8b8-b8ed7dd283e8" xmlns:ns4="2be5c760-cf8e-4e9f-93f8-34f8336cec1f" xmlns:ns5="http://schemas.microsoft.com/sharepoint/v4" xmlns:ns6="2afc0ab0-7f9c-4611-972b-54053058473a" targetNamespace="http://schemas.microsoft.com/office/2006/metadata/properties" ma:root="true" ma:fieldsID="1eb7fd91b7332c6ff736b8768bcab7b9" ns2:_="" ns3:_="" ns4:_="" ns5:_="" ns6:_="">
    <xsd:import namespace="6f949967-1c9d-4b7f-95fc-57d7f1371051"/>
    <xsd:import namespace="c149f155-073c-43a9-b8b8-b8ed7dd283e8"/>
    <xsd:import namespace="2be5c760-cf8e-4e9f-93f8-34f8336cec1f"/>
    <xsd:import namespace="http://schemas.microsoft.com/sharepoint/v4"/>
    <xsd:import namespace="2afc0ab0-7f9c-4611-972b-54053058473a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2:File_x0020_Status" minOccurs="0"/>
                <xsd:element ref="ns3:OBS_Solutions_Records_Capture" minOccurs="0"/>
                <xsd:element ref="ns2:nfb36c214510496cb976f096726491b8" minOccurs="0"/>
                <xsd:element ref="ns2:d0bd12860be34e6ab6943e6fb0727901" minOccurs="0"/>
                <xsd:element ref="ns2:pa4e4bd58303404488833b01cb4594d4" minOccurs="0"/>
                <xsd:element ref="ns2:b718a10635144030b0ed73d25366e07a" minOccurs="0"/>
                <xsd:element ref="ns2:File_x0020_Title" minOccurs="0"/>
                <xsd:element ref="ns2:File_x0020_ID" minOccurs="0"/>
                <xsd:element ref="ns4:OBS_Solutions_Records_Capture_Status" minOccurs="0"/>
                <xsd:element ref="ns5:IconOverlay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949967-1c9d-4b7f-95fc-57d7f1371051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Taxonomy Catch All Column" ma:hidden="true" ma:list="{92f413f1-e369-42fb-b3bb-439bcd0304b2}" ma:internalName="TaxCatchAll" ma:showField="CatchAllData" ma:web="1d9e30ad-0b57-43a0-b34c-fe7ead3549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Taxonomy Catch All Column1" ma:hidden="true" ma:list="{92f413f1-e369-42fb-b3bb-439bcd0304b2}" ma:internalName="TaxCatchAllLabel" ma:readOnly="true" ma:showField="CatchAllDataLabel" ma:web="1d9e30ad-0b57-43a0-b34c-fe7ead3549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ile_x0020_Status" ma:index="11" nillable="true" ma:displayName="File Status" ma:default="Open" ma:description="This column is an optional component for agency specific file types. It provides file status (Open, Closed) capabilities on Agency Files" ma:format="Dropdown" ma:hidden="true" ma:internalName="File_x0020_Status" ma:readOnly="false">
      <xsd:simpleType>
        <xsd:restriction base="dms:Choice">
          <xsd:enumeration value="Open"/>
          <xsd:enumeration value="Closed"/>
        </xsd:restriction>
      </xsd:simpleType>
    </xsd:element>
    <xsd:element name="nfb36c214510496cb976f096726491b8" ma:index="13" ma:taxonomy="true" ma:internalName="nfb36c214510496cb976f096726491b8" ma:taxonomyFieldName="DENR_x0020_Classification" ma:displayName="Business Classification Scheme" ma:default="" ma:fieldId="{7fb36c21-4510-496c-b976-f096726491b8}" ma:sspId="627f8f57-0dbe-4c89-a938-0bfba4dd0480" ma:termSetId="9840d9f1-0675-4801-bc08-dc1fae1adce9" ma:anchorId="03eaa4e7-870d-431b-96fe-3fd6c1f7f5aa" ma:open="false" ma:isKeyword="false">
      <xsd:complexType>
        <xsd:sequence>
          <xsd:element ref="pc:Terms" minOccurs="0" maxOccurs="1"/>
        </xsd:sequence>
      </xsd:complexType>
    </xsd:element>
    <xsd:element name="d0bd12860be34e6ab6943e6fb0727901" ma:index="15" ma:taxonomy="true" ma:internalName="d0bd12860be34e6ab6943e6fb0727901" ma:taxonomyFieldName="DENR_x0020_Security_x0020_Classification" ma:displayName="Security Classification" ma:default="" ma:fieldId="{d0bd1286-0be3-4e6a-b694-3e6fb0727901}" ma:sspId="627f8f57-0dbe-4c89-a938-0bfba4dd0480" ma:termSetId="82ad7a56-eca2-4b43-8e1e-1e5d98579fe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a4e4bd58303404488833b01cb4594d4" ma:index="17" ma:taxonomy="true" ma:internalName="pa4e4bd58303404488833b01cb4594d4" ma:taxonomyFieldName="DENR_x0020_Originating_x0020_Location" ma:displayName="Originating Location" ma:readOnly="false" ma:default="4;#Land Conservation 101004|8ddfbe5c-acc5-410c-888c-a322add6ce07" ma:fieldId="{9a4e4bd5-8303-4044-8883-3b01cb4594d4}" ma:sspId="627f8f57-0dbe-4c89-a938-0bfba4dd0480" ma:termSetId="426e836d-d0be-4fc7-87d3-1f2546b9caa6" ma:anchorId="de261865-6310-4916-9295-88f15ef560d9" ma:open="false" ma:isKeyword="false">
      <xsd:complexType>
        <xsd:sequence>
          <xsd:element ref="pc:Terms" minOccurs="0" maxOccurs="1"/>
        </xsd:sequence>
      </xsd:complexType>
    </xsd:element>
    <xsd:element name="b718a10635144030b0ed73d25366e07a" ma:index="19" nillable="true" ma:taxonomy="true" ma:internalName="b718a10635144030b0ed73d25366e07a" ma:taxonomyFieldName="Tags" ma:displayName="Tags" ma:default="" ma:fieldId="{b718a106-3514-4030-b0ed-73d25366e07a}" ma:taxonomyMulti="true" ma:sspId="627f8f57-0dbe-4c89-a938-0bfba4dd0480" ma:termSetId="921ef486-c96a-42d0-abc4-6870654ea418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File_x0020_Title" ma:index="21" nillable="true" ma:displayName="File Title" ma:internalName="File_x0020_Title">
      <xsd:simpleType>
        <xsd:restriction base="dms:Text">
          <xsd:maxLength value="255"/>
        </xsd:restriction>
      </xsd:simpleType>
    </xsd:element>
    <xsd:element name="File_x0020_ID" ma:index="22" nillable="true" ma:displayName="File ID" ma:internalName="File_x0020_I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49f155-073c-43a9-b8b8-b8ed7dd283e8" elementFormDefault="qualified">
    <xsd:import namespace="http://schemas.microsoft.com/office/2006/documentManagement/types"/>
    <xsd:import namespace="http://schemas.microsoft.com/office/infopath/2007/PartnerControls"/>
    <xsd:element name="OBS_Solutions_Records_Capture" ma:index="12" nillable="true" ma:displayName="Automatic Declare Record" ma:description="Any Content Type with this field will automatically declare a Record when a major version is published" ma:hidden="true" ma:internalName="OBS_Solutions_Records_Capture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e5c760-cf8e-4e9f-93f8-34f8336cec1f" elementFormDefault="qualified">
    <xsd:import namespace="http://schemas.microsoft.com/office/2006/documentManagement/types"/>
    <xsd:import namespace="http://schemas.microsoft.com/office/infopath/2007/PartnerControls"/>
    <xsd:element name="OBS_Solutions_Records_Capture_Status" ma:index="23" nillable="true" ma:displayName="Record Capture Status" ma:description="Indicates the record capture status of the document" ma:hidden="true" ma:internalName="OBS_Solutions_Records_Capture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4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fc0ab0-7f9c-4611-972b-54053058473a" elementFormDefault="qualified">
    <xsd:import namespace="http://schemas.microsoft.com/office/2006/documentManagement/types"/>
    <xsd:import namespace="http://schemas.microsoft.com/office/infopath/2007/PartnerControls"/>
    <xsd:element name="_dlc_DocId" ma:index="25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6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7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847F8EF-8AAF-48C9-9DFE-A66AC49D528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A9006C9-895C-479D-89CA-C2EE1558C081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31B7D237-DCED-4C35-B6C8-8F55CD246E79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BBB4F38B-0799-4886-B61C-8DBB46B47F73}">
  <ds:schemaRefs>
    <ds:schemaRef ds:uri="http://schemas.microsoft.com/office/2006/documentManagement/types"/>
    <ds:schemaRef ds:uri="6f949967-1c9d-4b7f-95fc-57d7f1371051"/>
    <ds:schemaRef ds:uri="http://purl.org/dc/elements/1.1/"/>
    <ds:schemaRef ds:uri="http://purl.org/dc/dcmitype/"/>
    <ds:schemaRef ds:uri="http://schemas.microsoft.com/sharepoint/v4"/>
    <ds:schemaRef ds:uri="http://schemas.microsoft.com/office/infopath/2007/PartnerControls"/>
    <ds:schemaRef ds:uri="2afc0ab0-7f9c-4611-972b-54053058473a"/>
    <ds:schemaRef ds:uri="http://purl.org/dc/terms/"/>
    <ds:schemaRef ds:uri="2be5c760-cf8e-4e9f-93f8-34f8336cec1f"/>
    <ds:schemaRef ds:uri="http://schemas.microsoft.com/office/2006/metadata/properties"/>
    <ds:schemaRef ds:uri="http://schemas.openxmlformats.org/package/2006/metadata/core-properties"/>
    <ds:schemaRef ds:uri="c149f155-073c-43a9-b8b8-b8ed7dd283e8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0E2185D3-9F71-4CCD-8E13-B3666FA1B5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949967-1c9d-4b7f-95fc-57d7f1371051"/>
    <ds:schemaRef ds:uri="c149f155-073c-43a9-b8b8-b8ed7dd283e8"/>
    <ds:schemaRef ds:uri="2be5c760-cf8e-4e9f-93f8-34f8336cec1f"/>
    <ds:schemaRef ds:uri="http://schemas.microsoft.com/sharepoint/v4"/>
    <ds:schemaRef ds:uri="2afc0ab0-7f9c-4611-972b-5405305847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7274858-3b1d-4431-8679-d878f40e28fd}" enabled="1" method="Privileged" siteId="{bda528f7-fca9-432f-bc98-bd7e90d40906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SEB Sheet</vt:lpstr>
      <vt:lpstr>PSS Sheet</vt:lpstr>
      <vt:lpstr> Loss factor</vt:lpstr>
      <vt:lpstr>IBRA %</vt:lpstr>
      <vt:lpstr>NSX</vt:lpstr>
      <vt:lpstr>BDBSA - Flora</vt:lpstr>
      <vt:lpstr>Tree height category</vt:lpstr>
      <vt:lpstr>List</vt:lpstr>
    </vt:vector>
  </TitlesOfParts>
  <Manager/>
  <Company>DEWNR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3.1.1 Scattered Tree Assessment data report</dc:title>
  <dc:subject/>
  <dc:creator>Adam Schutz</dc:creator>
  <cp:keywords/>
  <dc:description/>
  <cp:lastModifiedBy>Cameron, Jane  (DEW)</cp:lastModifiedBy>
  <cp:lastPrinted>2025-06-30T01:45:46Z</cp:lastPrinted>
  <dcterms:created xsi:type="dcterms:W3CDTF">2015-11-11T23:19:16Z</dcterms:created>
  <dcterms:modified xsi:type="dcterms:W3CDTF">2026-06-30T06:35:37Z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0x01010031F550378AD04347932FB3A35AB389510100E7CC846D21A02E43AEFEB38AE54AA7AC003524705C7A073948AA7C6633172E1681</vt:lpwstr>
  </property>
  <property fmtid="{D5CDD505-2E9C-101B-9397-08002B2CF9AE}" pid="3" name="DENR Originating Location">
    <vt:lpwstr>4;#iShare Sites:Communities:Land and Biodiversity Conservation BCM101004|8ddfbe5c-acc5-410c-888c-a322add6ce07</vt:lpwstr>
  </property>
  <property fmtid="{D5CDD505-2E9C-101B-9397-08002B2CF9AE}" pid="4" name="DENR Classification">
    <vt:lpwstr>3;#Monitoring and Evaluation|75ad5243-7835-4e6e-9622-83e72fa5cea5</vt:lpwstr>
  </property>
  <property fmtid="{D5CDD505-2E9C-101B-9397-08002B2CF9AE}" pid="5" name="_dlc_DocIdItemGuid">
    <vt:lpwstr>d3339b52-d43e-4512-a88a-bf00e6b45d23</vt:lpwstr>
  </property>
  <property fmtid="{D5CDD505-2E9C-101B-9397-08002B2CF9AE}" pid="6" name="DENR Security Classification">
    <vt:lpwstr>102;#For Official Use Only|a4583154-c7a2-49d1-98b6-bbfbd7fc57eb</vt:lpwstr>
  </property>
  <property fmtid="{D5CDD505-2E9C-101B-9397-08002B2CF9AE}" pid="7" name="Tags">
    <vt:lpwstr>357;#Native Vegetation Management Unit|1ea67a52-bbe4-43ea-9a7e-938cafb03e3c</vt:lpwstr>
  </property>
</Properties>
</file>