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NativeVeg&amp;Bio\SEB Program Coordination\Native Vegetation SEB Credit Register\"/>
    </mc:Choice>
  </mc:AlternateContent>
  <xr:revisionPtr revIDLastSave="0" documentId="13_ncr:1_{71A07386-3D75-48E7-855A-86F3CA179321}" xr6:coauthVersionLast="47" xr6:coauthVersionMax="47" xr10:uidLastSave="{00000000-0000-0000-0000-000000000000}"/>
  <workbookProtection workbookAlgorithmName="SHA-512" workbookHashValue="C/SjX/tiyr/beqlQWmH3pa2t+xJDycB1aXIlnzFHUrZexMK18BGKiiDeGO/uy0rrgqjna6nDAwfi3ajnyo5XPQ==" workbookSaltValue="JDGN49nJdAyC0Yu+HF9LGg==" workbookSpinCount="100000" lockStructure="1"/>
  <bookViews>
    <workbookView xWindow="-120" yWindow="-120" windowWidth="29040" windowHeight="15720" xr2:uid="{00000000-000D-0000-FFFF-FFFF00000000}"/>
  </bookViews>
  <sheets>
    <sheet name="GUIDE" sheetId="7" r:id="rId1"/>
    <sheet name="SEB CREDIT SITES_ACTIVE" sheetId="1" r:id="rId2"/>
    <sheet name="Potential SEB Credit Sites" sheetId="6" r:id="rId3"/>
    <sheet name="Assignment_Use of SEB Credit" sheetId="3" r:id="rId4"/>
    <sheet name="Sites with Credit All Used" sheetId="8" r:id="rId5"/>
  </sheets>
  <definedNames>
    <definedName name="_xlnm.Print_Area" localSheetId="0">GUIDE!$A$1:$B$34</definedName>
    <definedName name="_xlnm.Print_Area" localSheetId="1">'SEB CREDIT SITES_ACTIVE'!$A$2:$Z$156</definedName>
    <definedName name="_xlnm.Print_Area" localSheetId="4">'Sites with Credit All Used'!$A$2:$Z$52</definedName>
    <definedName name="_xlnm.Print_Titles" localSheetId="0">GUIDE!$1:$1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2" i="1" l="1"/>
  <c r="K90" i="1"/>
  <c r="K40" i="1"/>
  <c r="K164" i="1"/>
  <c r="K26" i="1"/>
  <c r="K83" i="1" l="1"/>
  <c r="K157" i="1"/>
  <c r="K89" i="1"/>
  <c r="K27" i="1"/>
  <c r="E9" i="3"/>
  <c r="K42" i="1"/>
  <c r="K100" i="1" l="1"/>
  <c r="K1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tc={43C2C8C9-EEEB-4F16-AFFC-A7975406F739}</author>
    <author>tc={58E4A7D2-616D-499E-A75E-A252814C6065}</author>
    <author>tc={E200CD64-C8A0-4359-AD77-A2BCE507C77F}</author>
    <author>tc={58836A1D-5B58-45CC-A02E-E87603800EA6}</author>
    <author>tc={B8E4A4F2-1F47-4AED-9398-141831E28BC8}</author>
    <author>tc={E7CFBA2B-E280-414B-B9EF-EF3A8A3AFC92}</author>
    <author>Zita Fewster</author>
    <author>Alice Everitt</author>
  </authors>
  <commentList>
    <comment ref="K3" authorId="0" shapeId="0" xr:uid="{43C2C8C9-EEEB-4F16-AFFC-A7975406F739}">
      <text>
        <t>[Threaded comment]
Your version of Excel allows you to read this threaded comment; however, any edits to it will get removed if the file is opened in a newer version of Excel. Learn more: https://go.microsoft.com/fwlink/?linkid=870924
Comment:
    This credit is under audit and currently on hold; please contact the Native Vegetation Branch for further information</t>
      </text>
    </comment>
    <comment ref="M60" authorId="1"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Area approved was 0.98 but reduced to 0.86 after site visit</t>
      </text>
    </comment>
    <comment ref="L66" authorId="2"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Area approved was 5.67 ha but amended to 6.7 ha after site visit</t>
      </text>
    </comment>
    <comment ref="K70" authorId="3" shapeId="0" xr:uid="{58836A1D-5B58-45CC-A02E-E87603800EA6}">
      <text>
        <t>[Threaded comment]
Your version of Excel allows you to read this threaded comment; however, any edits to it will get removed if the file is opened in a newer version of Excel. Learn more: https://go.microsoft.com/fwlink/?linkid=870924
Comment:
    This site is under audit; please consult the NVB for credit use; send query to nvc@sa.gov.au and quote site reference and ID number</t>
      </text>
    </comment>
    <comment ref="K74" authorId="4" shapeId="0" xr:uid="{B8E4A4F2-1F47-4AED-9398-141831E28BC8}">
      <text>
        <t>[Threaded comment]
Your version of Excel allows you to read this threaded comment; however, any edits to it will get removed if the file is opened in a newer version of Excel. Learn more: https://go.microsoft.com/fwlink/?linkid=870924
Comment:
    This credit is currently under audit; please contact NVB</t>
      </text>
    </comment>
    <comment ref="K87" authorId="5" shapeId="0" xr:uid="{E7CFBA2B-E280-414B-B9EF-EF3A8A3AFC92}">
      <text>
        <t>[Threaded comment]
Your version of Excel allows you to read this threaded comment; however, any edits to it will get removed if the file is opened in a newer version of Excel. Learn more: https://go.microsoft.com/fwlink/?linkid=870924
Comment:
    Credit on hold by request of landowner</t>
      </text>
    </comment>
    <comment ref="L96" authorId="6" shapeId="0" xr:uid="{00000000-0006-0000-0100-000003000000}">
      <text>
        <r>
          <rPr>
            <b/>
            <sz val="9"/>
            <color indexed="81"/>
            <rFont val="Tahoma"/>
            <family val="2"/>
          </rPr>
          <t>Zita Fewster:</t>
        </r>
        <r>
          <rPr>
            <sz val="9"/>
            <color indexed="81"/>
            <rFont val="Tahoma"/>
            <family val="2"/>
          </rPr>
          <t xml:space="preserve">
286.23 under 2021/4003 (originally 324.61 under 2012/3089)</t>
        </r>
      </text>
    </comment>
    <comment ref="A170" authorId="7" shapeId="0" xr:uid="{00000000-0006-0000-0100-000004000000}">
      <text>
        <r>
          <rPr>
            <b/>
            <sz val="9"/>
            <color indexed="81"/>
            <rFont val="Tahoma"/>
            <family val="2"/>
          </rPr>
          <t>Alice Everitt:</t>
        </r>
        <r>
          <rPr>
            <sz val="9"/>
            <color indexed="81"/>
            <rFont val="Tahoma"/>
            <family val="2"/>
          </rPr>
          <t xml:space="preserve">
on Naturemaps as 2012/1011 which is the Heritage Agreement file number</t>
        </r>
      </text>
    </comment>
    <comment ref="J170" authorId="7" shapeId="0" xr:uid="{00000000-0006-0000-0100-000005000000}">
      <text>
        <r>
          <rPr>
            <b/>
            <sz val="9"/>
            <color indexed="81"/>
            <rFont val="Tahoma"/>
            <family val="2"/>
          </rPr>
          <t>Alice Everitt:</t>
        </r>
        <r>
          <rPr>
            <sz val="9"/>
            <color indexed="81"/>
            <rFont val="Tahoma"/>
            <family val="2"/>
          </rPr>
          <t xml:space="preserve">
SEB points converted from remaining SEB hectares in 2019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tc={6ABBC51F-246C-447B-891B-69A53F8AF50A}</author>
  </authors>
  <commentList>
    <comment ref="K60" authorId="0" shapeId="0" xr:uid="{6ABBC51F-246C-447B-891B-69A53F8AF50A}">
      <text>
        <t>[Threaded comment]
Your version of Excel allows you to read this threaded comment; however, any edits to it will get removed if the file is opened in a newer version of Excel. Learn more: https://go.microsoft.com/fwlink/?linkid=870924
Comment:
    The landholder has voluntarily declined the use of this credit</t>
      </text>
    </comment>
  </commentList>
</comments>
</file>

<file path=xl/sharedStrings.xml><?xml version="1.0" encoding="utf-8"?>
<sst xmlns="http://schemas.openxmlformats.org/spreadsheetml/2006/main" count="2826" uniqueCount="1069">
  <si>
    <t>SEB Area ID</t>
  </si>
  <si>
    <t xml:space="preserve">Accredited Third Party Provider </t>
  </si>
  <si>
    <t>Heritage Agreement No.</t>
  </si>
  <si>
    <t>IBRA subregion</t>
  </si>
  <si>
    <t>Broker</t>
  </si>
  <si>
    <t>EP</t>
  </si>
  <si>
    <t>No</t>
  </si>
  <si>
    <t>25B</t>
  </si>
  <si>
    <t>Hambidge</t>
  </si>
  <si>
    <t xml:space="preserve">Atriplex paludosa (Marsh Saltbush) +/- Maireana oppositifolia (Salt Bluebush) Low Shrubland </t>
  </si>
  <si>
    <t xml:space="preserve">Olearia axillaris (Coast Daisy bush) / Myoporum insulare (Boobialla) Low Open Shrubland </t>
  </si>
  <si>
    <t xml:space="preserve">Myoporum insulare (Boobialla) Very Open Shrubland over Ficinia nodosa (Knobby Club-rush) </t>
  </si>
  <si>
    <t xml:space="preserve">Avicennia marina ssp. marina (Grey Mangrove) Low Open Forest </t>
  </si>
  <si>
    <t>Callitris verrucosa (Scrub Cypress Pine) Low Shrubland</t>
  </si>
  <si>
    <t>Yes</t>
  </si>
  <si>
    <t>2019/4004</t>
  </si>
  <si>
    <t>Damselfly Investments Pty Ltd</t>
  </si>
  <si>
    <t>SEB Area Provider</t>
  </si>
  <si>
    <t>Vegetation Associations</t>
  </si>
  <si>
    <t>Total Area (hectares)</t>
  </si>
  <si>
    <t>Management Agreement (MA) No.</t>
  </si>
  <si>
    <t>Contact Details</t>
  </si>
  <si>
    <t>Paul Dettman
paul@cassinia.com 
PO BOX 481
Kyneton Vic 3444</t>
  </si>
  <si>
    <t>IBRA region</t>
  </si>
  <si>
    <t>IBRA association</t>
  </si>
  <si>
    <t>Murray Darling Depresssion (MDD)</t>
  </si>
  <si>
    <t>Narrung</t>
  </si>
  <si>
    <t>Eucalyptus diversifolia ssp. diversifolia (Coastal White Mallee) mallee over Xanthorrhoea caespitosa (Sand-heath Grass-tree) and Acacia pycnantha (Golden Wattle)</t>
  </si>
  <si>
    <t>Banksia ornata (Desert Banksia), Allocasuarina pusilla (Heath Oak-bush), Xanthorrhoea caespitosa (Sand-heath Grass-tree) shrubland</t>
  </si>
  <si>
    <t>Melaleuca brevifolia (Swamp Honey-myrtle) tall shrubland</t>
  </si>
  <si>
    <t>Tecticornia indica var. (Brown-head Samphire), Tecticornia halocnemoides (Grey Samphire), Tecticornia pergranulata (Black Seed Samphire) Low Open Shrubland +/- Tecticornia flabelliformis (Bead Glasswort)</t>
  </si>
  <si>
    <t xml:space="preserve">Sarcocornia quinqueflora (Bead Samphire), Tecticornia halocnemoides (Grey Samphire), Maireana oppositifolia (Salt Bluebush) Low Shrubland +/- Tecticornia indica var. (Brown-head Samphire), Tecticornia arbuscula (Shrubby Samphire) in tidal and supra tidal areas </t>
  </si>
  <si>
    <t>Tecticornia spp. (samphire/glasswort) low shrubland</t>
  </si>
  <si>
    <t>Melaleuca halmaturorum (Salt Paper-bark) tall very open shrubland over Ficinia nodosa (Knobby Club-rush), Tecticornia spp. (samphire/glasswort) and introduced grasses</t>
  </si>
  <si>
    <t>Pending</t>
  </si>
  <si>
    <t>02/2019</t>
  </si>
  <si>
    <t>01/2019</t>
  </si>
  <si>
    <t>Formerly Eucalyptus diversifolia ssp. diversifolia (Coastal White Mallee) mallee over shrubby understorey. Currently grazed Ehrharta sp (Velt Grass). grassland with scattered native shrubs and sedges</t>
  </si>
  <si>
    <t>Date Registered</t>
  </si>
  <si>
    <t>Clearance offset</t>
  </si>
  <si>
    <t>Vegetation Association</t>
  </si>
  <si>
    <t>GUIDE TO TERMS</t>
  </si>
  <si>
    <t>TERMS</t>
  </si>
  <si>
    <t>IBRA</t>
  </si>
  <si>
    <t>Accredited Third Party Provider</t>
  </si>
  <si>
    <t>Management Agreement</t>
  </si>
  <si>
    <t>Management Plan</t>
  </si>
  <si>
    <t>Link to Management Plan</t>
  </si>
  <si>
    <t>Heritage Agreement</t>
  </si>
  <si>
    <t>Assignor</t>
  </si>
  <si>
    <t>Assignee</t>
  </si>
  <si>
    <t>Eyre Mallee</t>
  </si>
  <si>
    <t>Eyre Yorke Block</t>
  </si>
  <si>
    <t>Arno Bay Progress Association</t>
  </si>
  <si>
    <t>SEB</t>
  </si>
  <si>
    <t>Potential SEB Credit Sites</t>
  </si>
  <si>
    <t>Credit Points Approved</t>
  </si>
  <si>
    <t>Credit Points Currently Available</t>
  </si>
  <si>
    <t>Date Mgt Agreement Established</t>
  </si>
  <si>
    <t>Mgt Agreement 25B or 25C</t>
  </si>
  <si>
    <t>Potential SEB Credit Points (if known)</t>
  </si>
  <si>
    <t>South Pole Conservation Project</t>
  </si>
  <si>
    <t>PO Box 10 Castlemaine VIC 3450</t>
  </si>
  <si>
    <t>Iga Warta Homelands Aboriginal Incorporation</t>
  </si>
  <si>
    <t>SAAL</t>
  </si>
  <si>
    <t>Northern Flinders</t>
  </si>
  <si>
    <t>NA</t>
  </si>
  <si>
    <t>Flinders Lofty Block</t>
  </si>
  <si>
    <t>Acacia aneura (Mulga) Low Open Woodland</t>
  </si>
  <si>
    <t>Eucalyptus camaldulensis (Red Gum) Woodland</t>
  </si>
  <si>
    <t>Casuarina pauper (Black Oak) +/- Alectryon oleifolius (Bullock Bush) Low Open Woodland</t>
  </si>
  <si>
    <t>Acacia victoriae (Elegant Wattle) +/- A. tetragonophylla (Dead Finish) Tall Open Shrubland</t>
  </si>
  <si>
    <t>Cymbopogon ambiguous (Scented Grass), Enneapogon sp. (Common Bottlewashers) Open Tussock Grassland</t>
  </si>
  <si>
    <t>Eucalyptus intertexta (Gum-barked Coolibah) +/- Callitris glaucophylla (Northern Cypress-pine) Low Open Woodland</t>
  </si>
  <si>
    <t>Emergent Calliltris glaucophylla (Northern Cypress-pine) +/- Eucalyptus flindersii (Flinders Mallee) Low Open Woodland</t>
  </si>
  <si>
    <t>Eucalyptus socialis ssp. (Red Mallee) Mallee</t>
  </si>
  <si>
    <t>Eucalyptus diversifolia (Coastal White Mallee) open mallee with Allocasuarina verticillata (Drooping Sheoak) over Rhagodia candolleana (Sea-berry Saltbush), Haloragis spp. (raspwort), Lomandra spp. (Iron-grass/Mat-rush) and introduced grasses</t>
  </si>
  <si>
    <t>Acacia aneura (Mulga) Low Open Woodland, scattered within a mosaic of Eucalyptus intertexta (Gum-barked Coolibah) +/- Callitris glaucophylla (Northern Cypress-pine) Low Open Woodland and emergent Calliltris glaucophylla (Northern Cypress-pine) +/- Eucalyptus flindersii (Flinders Mallee) Low Open Woodland</t>
  </si>
  <si>
    <t>Iga Warta Homelands Aborginal Incorporation</t>
  </si>
  <si>
    <t>Heathgate Resources</t>
  </si>
  <si>
    <t>Assignee Address</t>
  </si>
  <si>
    <t>Level 7, 25 Grenfell St Adelaide SA 5000</t>
  </si>
  <si>
    <t>Request from NVC</t>
  </si>
  <si>
    <t>Terrence Coulthard
enquiries@igawarta.com
Iga Warta via Copley SA 5732</t>
  </si>
  <si>
    <t>Gawler</t>
  </si>
  <si>
    <t>Torrens</t>
  </si>
  <si>
    <t>Maireana astrotricha (Low Bluebush) Low Open Shrubland</t>
  </si>
  <si>
    <t>Atriplex vesicaria (Bladder Saltbush) Low Open Shrubland</t>
  </si>
  <si>
    <t>Maireana aphylla (Cottonbush) Shrubland</t>
  </si>
  <si>
    <t>Acacia ligulata (Sandhill Wattle) / Dodonaea viscosa (Sticky Hop Bush) Open Shrubland</t>
  </si>
  <si>
    <t>Zygochloa paradoxa (Sandhill Canegrass) Grassland</t>
  </si>
  <si>
    <t>Chenopodium nitrariaceum (Nitre Goosefoot) Shrubland</t>
  </si>
  <si>
    <t>Acacia victoriae (Elegant Wattle), A. tetragonophylla (Dead Finish) +/- Santalum lanceolatum (Native Plum) Shrubland over Maireana aphylla (Cottonbush)</t>
  </si>
  <si>
    <t>Atriplex nummalaria ssp. nummalaria (Old Man Saltbush) +/- Maireana aphylla (Cottonbush) Shrubland</t>
  </si>
  <si>
    <t>Acacia aneura (Mulga) Open Woodland</t>
  </si>
  <si>
    <t>Eucalyptus coolabah (Coolibah) Woodland</t>
  </si>
  <si>
    <t>Eremophila freelingii (Rock Emu-bush) / Eremophila duttonii (Harlequin Emu-bush) Low Open Shrubland</t>
  </si>
  <si>
    <t>Eragrostis australasica (Swamp Canegrass) Grassland</t>
  </si>
  <si>
    <t>Melaleuca glomerata (Desert Paperbark) Open Woodland</t>
  </si>
  <si>
    <t>Claypan</t>
  </si>
  <si>
    <t>OZ Minerals Carrapateena Pty Ltd and OZM Carrapateena Pty Ltd</t>
  </si>
  <si>
    <t>Credit Holder</t>
  </si>
  <si>
    <t>A person or company who holds the rights to the SEB credit. A credit holder may sell credit or keep credit for future use to offset clearance impacts that they are responsible for.</t>
  </si>
  <si>
    <t>The person or company who is responsible for the management of the SEB credit site.</t>
  </si>
  <si>
    <t>The NVC accredits businesses or other providers that have shown expertise and experience in managing native vegetation for biodiversity conservation purposes according to Significant Environmental Benefit (SEB) Policy. An accredited Third Party Provider may or may not own the land which they are managing as a SEB area.</t>
  </si>
  <si>
    <t>Potential SEB Credit Points</t>
  </si>
  <si>
    <t>The credit points potentially available, as determined by an accredited assessment, but not yet formally approved by the NVC</t>
  </si>
  <si>
    <t>Eyre Yorke Block (EYB)</t>
  </si>
  <si>
    <t>Landscape Region</t>
  </si>
  <si>
    <t>MR</t>
  </si>
  <si>
    <t>BP Flavel and RM Wagner
Box 262 Cowell SA 5602
flavelbrett@gmail.com
0421 633 165</t>
  </si>
  <si>
    <t>NY</t>
  </si>
  <si>
    <t>Eyre Mallee (EYB05)</t>
  </si>
  <si>
    <t>Nature Foundation</t>
  </si>
  <si>
    <t>25C</t>
  </si>
  <si>
    <t>Maireana pyramidata (Black Bluebush) and Maireana georgii (Satiny Bluebush) low shrubland with isolated emergent Acacia victoriae (Elegant Wattle)</t>
  </si>
  <si>
    <t>Heather Summerton
PO Box 6, Stirling North, South Australia 5710
Email: catninga@gmail.com
Phone: 0458 436 363</t>
  </si>
  <si>
    <t>Southern Flinders (FLB04)</t>
  </si>
  <si>
    <t>Credit Holder Contact Details</t>
  </si>
  <si>
    <t>Paul Dettman, Damselfly Investments Pty Ltd</t>
  </si>
  <si>
    <t>Dean Lukin
Lukin Developments</t>
  </si>
  <si>
    <t>PO BOX 1610
Port Lincoln SA 5606
Email: dean@Iukincorp.com.au
Phone: 0402910576</t>
  </si>
  <si>
    <t>Provider is Accredited Third Party Provider</t>
  </si>
  <si>
    <t>Dean Lukin (Lukin Developments)</t>
  </si>
  <si>
    <t>PO Box 248
Adelaide Airport SA 5950</t>
  </si>
  <si>
    <t>PO BOX 1610
Port Lincoln SA 5606</t>
  </si>
  <si>
    <t>Gidgealpa</t>
  </si>
  <si>
    <t>2019/4006</t>
  </si>
  <si>
    <t>Nilkidicana (Part of Witchelina)</t>
  </si>
  <si>
    <t>Maireana sedifolia (Bluebush), M. pyramidata (Black Bluebush) low shrubland</t>
  </si>
  <si>
    <t>Eucalyptus camaldulensis (River Red Gum) open woodland over Rhagodia (Saltbush)</t>
  </si>
  <si>
    <t>Casuarina pauper (Black Oak) low woodland</t>
  </si>
  <si>
    <t>Lycium australe (Australian Boxthorn) open shrubland</t>
  </si>
  <si>
    <t>Council area</t>
  </si>
  <si>
    <t>Cleve</t>
  </si>
  <si>
    <t>Pastoral Unincorporated Area</t>
  </si>
  <si>
    <t>Coorong</t>
  </si>
  <si>
    <t>Flinders Ranges</t>
  </si>
  <si>
    <t>03/2020</t>
  </si>
  <si>
    <t>B. Daniel</t>
  </si>
  <si>
    <t>Mt Remarkable</t>
  </si>
  <si>
    <t>Eucalyptus odorata (Peppermint Box) +/- E. cajuputea (Green Mallee) mallee woodland over Atriplex sp. (Saltbush) and chenopod shrubland</t>
  </si>
  <si>
    <t>Eucalyptus socialis socialis (Red Beaked Mallee) mallee woodland +/- Eucalyptus odorata (Peppermint Box) over chenopod understorey +/- Eremophila sp. (Emu Bushes) +/- Maireana spp (Bluebushes)</t>
  </si>
  <si>
    <t>Atriplex stipitata (Bitter Saltbush) and Maireana pyramidata (Black Bluebush) shrubland over Ptilotus obovatus (Silver Mulla Mulla) and with emergent Callitris gracilis (Southern Cypress Pine)</t>
  </si>
  <si>
    <t>Clare and Gilbert Valleys</t>
  </si>
  <si>
    <t>Apoinga</t>
  </si>
  <si>
    <t xml:space="preserve">Eucalyptus odorata (Peppermint Box) open woodland over degraded grassland with annual forbs and herbs. </t>
  </si>
  <si>
    <t>04/2020</t>
  </si>
  <si>
    <t>Heathfield Waste Facility</t>
  </si>
  <si>
    <t>Adelaide Hills Council</t>
  </si>
  <si>
    <t>Tonia Brown
PO Box 44 Woodside SA 5244
Ph: (08) 8408 0451
E: tbrown@ahc.sa.gov.au</t>
  </si>
  <si>
    <t>Eucalyptus obliqua (Messmate Stringybark) open forest with a shrubby understorey</t>
  </si>
  <si>
    <t>Eucalyptus obliqua (Messmate Stringybark) +/- E. fasciculosa (Pink Gum) open forest/woodland with a shrubby understorey</t>
  </si>
  <si>
    <t>Clarendon</t>
  </si>
  <si>
    <t>Adelaide Hills</t>
  </si>
  <si>
    <t>HF</t>
  </si>
  <si>
    <t>Transfer of credit</t>
  </si>
  <si>
    <t>M.D. &amp; P.P. Hooper</t>
  </si>
  <si>
    <t>M.D. Hooper</t>
  </si>
  <si>
    <t>H. &amp; M. Williams</t>
  </si>
  <si>
    <t>SA Water</t>
  </si>
  <si>
    <t>GPO Box 1751
Adelaide SA 5001</t>
  </si>
  <si>
    <t>Murbpook</t>
  </si>
  <si>
    <t>Mid Murray</t>
  </si>
  <si>
    <t>Murray Mallee</t>
  </si>
  <si>
    <t>Blanchetown</t>
  </si>
  <si>
    <t>05/2021</t>
  </si>
  <si>
    <t>SANTOS Ltd</t>
  </si>
  <si>
    <t>SANTOS</t>
  </si>
  <si>
    <t>Sofia Oliver
SANTOS Ltd
60 Flinders Street
Adelaide, SA 5000
08 8116 5495
Sofia.oliver@santos.com</t>
  </si>
  <si>
    <t>2020/4007</t>
  </si>
  <si>
    <t>HA 1625</t>
  </si>
  <si>
    <t>Eyre Hills (EYB03)</t>
  </si>
  <si>
    <t>Marble Range</t>
  </si>
  <si>
    <t>08/2021</t>
  </si>
  <si>
    <t>07/2021</t>
  </si>
  <si>
    <t>Pages Quarry</t>
  </si>
  <si>
    <t>Berri Barmera Council</t>
  </si>
  <si>
    <t>Berri Barmera</t>
  </si>
  <si>
    <t>Renmark</t>
  </si>
  <si>
    <t>Eucalyptus leptophylla (Narrow-leaf Red Mallee), E. socialis (Red Mallee) +/- E. phenax (White Mallee) Mallee/Open Mallee over Triodia sp. (Porcupine-grass) and Atriplex stipitata (Bitter Saltbush) chenopod shrubs</t>
  </si>
  <si>
    <t>Dodonaea viscosa ssp. angustissima (Narrow-leaf Hopbush) Shrubland with emergent Eucalyptus gracilis (Yorrell)</t>
  </si>
  <si>
    <t>Dodonaea viscosa ssp. angustissima (Narrow-leaf Hopbush) shrubland over Atriplex stipitata (Bitter Saltbush), Maireana (Bluebush) spp. and herbs</t>
  </si>
  <si>
    <t>Eucalyptus oleosa (Red mallee), E. leptophylla (Narrow-leaf Red Mallee) and E. gracilis (Yorrell) Very Open Mallee over Maireana pentatropis (Erect Mallee Bluebush) and Atriplex stipitata (Bitter Saltbush)</t>
  </si>
  <si>
    <t>Eucalyptus cyanophylla (Blue-leaf Mallee) +/- E. socialis (Red Mallee) Open Mallee over Triodia sp. (Porcupine-grass)</t>
  </si>
  <si>
    <t>Utilacor Pty Ltd</t>
  </si>
  <si>
    <t>c/- Flow Power, Ground floor, 109 Burwood Road, Hawthorn VIC 3122</t>
  </si>
  <si>
    <t>NVR2021/3070/752</t>
  </si>
  <si>
    <t>NVR2021/3097/752</t>
  </si>
  <si>
    <t>NVR2021/3041/740</t>
  </si>
  <si>
    <t>Clearance/Reg Application</t>
  </si>
  <si>
    <t>2018/3231/711, 2019/3057/711, 2019/3121/711 and SA Water SOP (Morgan PS2, Mannum PS2 and Murray Bridge PS2)</t>
  </si>
  <si>
    <t>Voluntary retirement</t>
  </si>
  <si>
    <t>Allotment 2 and 3 DP72880 and Section 26
CT 6017/939</t>
  </si>
  <si>
    <t>Section 7 &amp; 8 and Allotment 100, DP49877
CT 6150/28</t>
  </si>
  <si>
    <t>Allotment 2025 DP35579
CL 6175/809</t>
  </si>
  <si>
    <t>Pieces 103 and 104 of DP 79319
CT 6026/947, 
HUNDRED of Boothby</t>
  </si>
  <si>
    <t>Arno Bay</t>
  </si>
  <si>
    <t>Q100 and Q102 in D58631
CT 5868/33</t>
  </si>
  <si>
    <t>CT 6247/315
CT 6226/515
CT 6247/306
CT/6226/513</t>
  </si>
  <si>
    <t>H331400 S355, CT 5901/904</t>
  </si>
  <si>
    <t>Sugarloaf and Banks</t>
  </si>
  <si>
    <t>Catninga</t>
  </si>
  <si>
    <t xml:space="preserve">H160900 S273
CT 5642/531
</t>
  </si>
  <si>
    <t>Steelton Road</t>
  </si>
  <si>
    <t>F43315 Q206
CL 6203/75</t>
  </si>
  <si>
    <t>D35803 QP111
CL 6209/252</t>
  </si>
  <si>
    <t>2020/4010</t>
  </si>
  <si>
    <t>Allotment 79 Hundred of Gosse</t>
  </si>
  <si>
    <t>Stephen R. Walsh</t>
  </si>
  <si>
    <t>PO Box 995
Kingscote SA 5223</t>
  </si>
  <si>
    <t>KI</t>
  </si>
  <si>
    <t>Kangaroo Island</t>
  </si>
  <si>
    <t>Allotment 19 DP 47655
CT 6258/493 in the Cobdogla Irrigation Area</t>
  </si>
  <si>
    <t>Allotment 79, D20759
CT 5800/787</t>
  </si>
  <si>
    <t>Parndana</t>
  </si>
  <si>
    <t>Mixture of mallee woodlands, red gum woodland, river box woodland, lignum shrubland, samphire low shrubland, Phragmites/Typha reed sedgelands, Acacia spp. shrublands and wetland vegetation. 
Current credits available are for Thyridia repens dominated freshwater to brackish herbland.</t>
  </si>
  <si>
    <t>Eucalyptus remota, E. cosmophylla, E. arenacea/baxteri low mallee woodland over Banksia ornata, B. marginata, Hakea rostrata</t>
  </si>
  <si>
    <t>Regenerating Eucalyptus remota, E. cosmophylla, E. arenacea/baxteri low mallee woodland over Banksia ornata, B. marginata and H. rostrata</t>
  </si>
  <si>
    <t>Eucalyptus cosmophylla, +/-E. remota, +/- E. diversifolia ssp. diversifolia mid open mallee woodland over Allocasuarina muelleriana ssp. notocolpica, Allocasuarina striata and Banksia marginata</t>
  </si>
  <si>
    <t>06/2021</t>
  </si>
  <si>
    <t>Parndana Progress Association</t>
  </si>
  <si>
    <t>C/ Parndana SA 5220</t>
  </si>
  <si>
    <t>SEB Points Assigned or Used</t>
  </si>
  <si>
    <t>Approval (Decision) Date</t>
  </si>
  <si>
    <t>Purpose of credit assignment/use</t>
  </si>
  <si>
    <t xml:space="preserve">Clearance offset
</t>
  </si>
  <si>
    <t>NVR2019/3177/520</t>
  </si>
  <si>
    <t>NVR2019/3175/520</t>
  </si>
  <si>
    <t>NVR2018/3166/010;
Carrapateena Gateway 3.1 - Mineral Lease 6471;
Northern Wellfield - Mineral Lease 6471</t>
  </si>
  <si>
    <t>2021/4004/520</t>
  </si>
  <si>
    <t>Fogden 2021</t>
  </si>
  <si>
    <t>D124093 A92
CT 6251/387</t>
  </si>
  <si>
    <t>Andrew Fogden</t>
  </si>
  <si>
    <t>Andrew Fodgen</t>
  </si>
  <si>
    <t>Gantheaume</t>
  </si>
  <si>
    <t>Eucalyptus baxteri, Eucalyptus obliqua, Eucalyptus cosmophylla low open woodland over Allocasuarina striata, Banksia marginata +/- Hakea rostrata +/- Allocasuarina muelleriana ssp. notocolpica shrubs</t>
  </si>
  <si>
    <t>Eucalyptus baxteri +/- Eucalyptus obliqua +/- Eucalyptus cosmophylla low woodland over Xanthorrhoea semiplana ssp. tateana, Hakea rostrata, Banksia marginata shrubs</t>
  </si>
  <si>
    <t>Eucalyptus cladocalyx, Eucalyptus fasciculosa, Eucalyptus cosmophylla +/- Eucalyptus obliqua mid open woodland over Bursaria spinosa ssp. spinosa, Leptospermum lanigerum, Xanthorrhoea semiplana ssp. tateana, Acacia paradoxa shrubs over Prostanthera spinosa and Pteridium esculentum</t>
  </si>
  <si>
    <t>NVC2021/2014/520</t>
  </si>
  <si>
    <t>Credit Holder/Assignor</t>
  </si>
  <si>
    <t xml:space="preserve">James Russell
Derrington and Russell
Box 556 Port Lincoln SA 5606
Email: jimyrus@73@gmail.com
Phone: 0429 917 497
</t>
  </si>
  <si>
    <t>Yalunda</t>
  </si>
  <si>
    <t xml:space="preserve">Melaleuca Shrublands along creeklines
Drooping Sheoak (Allocasuarina verticillata) Low Woodland (Vulnerable in SA)
Sugar Gum (Eucalyptus cladocalyx) Woodland
Peppermint Box (Eucalyptus odorata) Low Woodland (Endangered in SA and EPBC listed)
Eyre Peninsula Blue Gum (Eucalyptus petiolaris) Woodland (Endangered in SA and EPBC listed)
</t>
  </si>
  <si>
    <t xml:space="preserve">Combination of mallee forest and woodlands with some areas of coastal shrubland and samphire shrubland. Mallee areas on red sandy loams and red sandy clays are dominated by Eucalyptus oleosa +/- E. gracilis over Alyxia buxifolia, Alectryon oleifolius and Eremophila scoparia. Mallee areas on shallow calcareous red-brown sandy clay loams are dominated by E. oleosa +/- E. gracilis over Melaleuca lanceolata, Myoporum platycarpum, Geijera linearifolia, Pittosporum phylliraeoides. Mallee woodland on white siliceous to white-pink sandy dunes are dominated by E. brachycalyx, E. incrassata and E. socialis over Callitris spp., Hakea spp., Santalum acuminatum and P. phylliraeoides. Coastal mallee dominated by E. incrassata, E. socialis and M. lanceolata. Coastal samphire shrublands present. Area of ~96 ha former cropland potentially available for mallee restoration through revegetation.
</t>
  </si>
  <si>
    <t>Property ID or Parcel Location of Potential Credit Sites</t>
  </si>
  <si>
    <t>SEB Credit Area Application No.</t>
  </si>
  <si>
    <t>SEB Credit Area Reference Name</t>
  </si>
  <si>
    <t>A person or company who holds the rights to SEB credit and assigns (sells or gives) that credit to an assignee (purchaser or recipient).</t>
  </si>
  <si>
    <t>Assignment_Use of SEB Credit</t>
  </si>
  <si>
    <t>Self</t>
  </si>
  <si>
    <t>2020/4011/580</t>
  </si>
  <si>
    <t>Mt Barker Summit</t>
  </si>
  <si>
    <t>Mount Barker District Council</t>
  </si>
  <si>
    <t>Section 70 and S143 Hundred Macclesfield; Section 1, 54, 55 Hundred Kanmantoo and DP46065 Q122</t>
  </si>
  <si>
    <t>Mt Barker DC</t>
  </si>
  <si>
    <t>Mt Barker</t>
  </si>
  <si>
    <t>Fleurieu</t>
  </si>
  <si>
    <t>Murray Scroll Belt</t>
  </si>
  <si>
    <t>Mt Lofty Ranges</t>
  </si>
  <si>
    <t>Coongie</t>
  </si>
  <si>
    <t>Murray Lakes and Coorong</t>
  </si>
  <si>
    <t>Southern Flinders</t>
  </si>
  <si>
    <t>Broughton</t>
  </si>
  <si>
    <t>Scotts Hill</t>
  </si>
  <si>
    <t xml:space="preserve">Eucalyptus viminalis ssp. viminalis (Manna Gum), E. viminalis ssp. cygnetensis (Rough-barked Manna Gum) +/- E. leucoxylon ssp. leucoxylon (South Australian Blue Gum) +/- E. camaldulensis var. camaldulensis (River Red Gum) Open Woodland over shrubs, herbs, ferns and mixed native/introduced grasses. </t>
  </si>
  <si>
    <t xml:space="preserve">Allocasuarina verticillata (Drooping Sheoak) Very Open Woodland with emergent E. viminalis ssp. viminalis (Manna Gum) and E. viminalis ssp. cygnetensis (Rough-barked Manna Gum) over shrubs, ferns tussocks and introduced grasses. </t>
  </si>
  <si>
    <t xml:space="preserve">Allocasuarina verticillata (Drooping Sheoak) Woodland with emergent Eucalyptus leucoxylon ssp. leucoxylon (South Australian Blue Gum) over shrubby understorey. </t>
  </si>
  <si>
    <t xml:space="preserve">Allocasuarina verticillata (Drooping Sheoak) Woodland with emergent Eucalyptus leucoxylon ssp. leucoxylon (South Australian Blue Gum) over dense Sheoak leaf litter and very sparse understorey including shrubs, herbs, ferns and grasses. </t>
  </si>
  <si>
    <t xml:space="preserve">Eucalyptus viminalis ssp. viminalis (Manna Gum), E. viminalis ssp. cygnetensis (Rough-barked Manna Gum), Very Open Woodland over Allocasuarina verticillata (Drooping Sheoak), shrubs, herbs and ferns. </t>
  </si>
  <si>
    <t xml:space="preserve">Allocasuarina verticillata (Drooping Sheoak) Woodland with emergent E. viminalis ssp. cygnetensis (Rough-barked Manna Gum) and E. leucoxylon ssp. leucoxylon (South Australian Blue Gum) over shrubs, tussocks, herbs and ferns </t>
  </si>
  <si>
    <t xml:space="preserve">Eucalyptus leucoxylon ssp. leucoxylon (SA Blue Gum) Very Open Woodland , with +/- E. viminalis ssp. viminalis (Manna Gum) and E. camaldulensis var. camaldulensis (River Red Gum). </t>
  </si>
  <si>
    <t xml:space="preserve">Eucalyptus viminalis ssp. viminalis (Manna Gum), E. viminalis ssp. cygnetensis (Rough-barked Manna Gum) Very Open Woodland over sparse Allocasuarina verticillata (Drooping Sheoak), sparse low shrubs, herbs and introduced grasses. </t>
  </si>
  <si>
    <t>2020/4011</t>
  </si>
  <si>
    <t>Mt Barker District Council</t>
  </si>
  <si>
    <t>Credit Assignee or User of Credit</t>
  </si>
  <si>
    <t>16/6/2010
17/6/2010</t>
  </si>
  <si>
    <t>NVR2020/3104/580</t>
  </si>
  <si>
    <t>NVR2020/3143/580</t>
  </si>
  <si>
    <t>NVR2020/3032/580</t>
  </si>
  <si>
    <t>NVC2021/2003/580</t>
  </si>
  <si>
    <t>NVR2021/3069/580</t>
  </si>
  <si>
    <t>Irene Joyce Bugeja
1308 Halfway House Rd, 
Sedan, 5353
Email: irenebugeja@bigpond.com
Phone: 08 8565 2256</t>
  </si>
  <si>
    <t>Eucalyptus oleosa mallee
Chenopod shrublands and direct seeding (2010-2012)</t>
  </si>
  <si>
    <t>Sedan</t>
  </si>
  <si>
    <t>Murray Mallee (MDD02)</t>
  </si>
  <si>
    <t>NVR2021/3187/580</t>
  </si>
  <si>
    <t>David Cooney
Mt Barker DC
PO Box 54 Mt Barker SA 5251</t>
  </si>
  <si>
    <t>Level 8, 80 Flinders Street, Adelaide SA 5000</t>
  </si>
  <si>
    <t>Beach Energy Ltd</t>
  </si>
  <si>
    <t>60 Flinders Street, Adelaide, SA 5000</t>
  </si>
  <si>
    <t>Senex Energy Ltd</t>
  </si>
  <si>
    <t>Level 30, 180 Ann St,
Brisbane Queensland 4000</t>
  </si>
  <si>
    <t>2018-2019 SEB Requirement- Cooper Basin Activity</t>
  </si>
  <si>
    <t>2019-2020 SEB Requirement - Cooper Basin Activity</t>
  </si>
  <si>
    <t>2020-2021 SEB Requirement - Cooper Basin Activity</t>
  </si>
  <si>
    <t xml:space="preserve">The site is a mix of the following vegetation associations: 
Acacia ligulata (Umbrella Wattle), Hakea leucoptera (Needlebush Hakea) Tall Very Open Shrubland on Undulating plain;
Acacia ligulata (Umbrella Wattle),  Crotalaria eremaea ssp. (Loose-flowered Rattle-pod) Low Mixed Shrubland on dune; 
Eucalyptus coolabah (Coolibah) Low Open Woodland on plain;
Zygochloa paradoxa (Sandhill Canegrass) Open Hummock Grassland on dune;
Atriplex nummularia ssp. nummularia (Old man Saltbush) Very Open shrubland on plain;
Duma florulenta (Lignum) / Chenopodium auricomum (Golden Goosefoot) Low Very Open shrubland on plain;
Maireana aphylla (Cotton-bush) Low Shrubland on plain; 
Grevillea striata (Beefwood) Low Very Open Woodland over Maireana aphylla (Cottonbush) on undulating plain
Sclerolaena spp. (Bindyi) Low Open Herb land on plain; 
Senna artemisioides ssp. petiolaris (Senna) Low Open Shrubland;
</t>
  </si>
  <si>
    <t>2020/2034/960</t>
  </si>
  <si>
    <t>Torbreck Hillside Vineyard</t>
  </si>
  <si>
    <t>Eucalyptus odorata +/- Eucalyptus leucoxylon ssp. pruinosa Open Woodland</t>
  </si>
  <si>
    <t>Eucalyptus camaldulensis +/- Eucalyptus leucoxylon ssp pruinosa open woodland</t>
  </si>
  <si>
    <t>Torbreck Vintners Pty Ltd</t>
  </si>
  <si>
    <t>C/- Nigel Blieschke, Viticulturist
M: 0422 653 142
E: nigel@torbreck.com</t>
  </si>
  <si>
    <t>50 Daly Road Lyndoch SA 5351
D21345 A1 CT/5576/287</t>
  </si>
  <si>
    <t>Barossa</t>
  </si>
  <si>
    <t>Rosedale and Barossa</t>
  </si>
  <si>
    <t>2020/2034</t>
  </si>
  <si>
    <t>NVC2020/2034/590</t>
  </si>
  <si>
    <t>Clearance offset and transfer of remaining credit to SA Water</t>
  </si>
  <si>
    <t>Brian Daniel
PO Box 6, Stirling North, South Australia 5710
Email: catninga@gmail.com
Phone: 0458 436 363</t>
  </si>
  <si>
    <t>Flinders Lofty Block (FLB)</t>
  </si>
  <si>
    <t>Approx. 200</t>
  </si>
  <si>
    <t>NVR2022/3060/580</t>
  </si>
  <si>
    <t>VU</t>
  </si>
  <si>
    <t>EPBC Act Listing</t>
  </si>
  <si>
    <r>
      <t>Vegetation Associations that qualify as threatened ecological communities under the</t>
    </r>
    <r>
      <rPr>
        <i/>
        <sz val="11"/>
        <color theme="1"/>
        <rFont val="Calibri"/>
        <family val="2"/>
        <scheme val="minor"/>
      </rPr>
      <t xml:space="preserve"> Environment Protection and Biodiversity Conservation Act 1999</t>
    </r>
    <r>
      <rPr>
        <sz val="11"/>
        <color theme="1"/>
        <rFont val="Calibri"/>
        <family val="2"/>
        <scheme val="minor"/>
      </rPr>
      <t xml:space="preserve"> will appear with CR = Critically Endangered, EN = Endangered, VU = Vulnerable in the "EPBC Act Listing" column</t>
    </r>
  </si>
  <si>
    <t>SA Listing</t>
  </si>
  <si>
    <t>V</t>
  </si>
  <si>
    <t>CE</t>
  </si>
  <si>
    <t>E</t>
  </si>
  <si>
    <t>SA Listing (if known)</t>
  </si>
  <si>
    <t>EPBC Act Listing (if known)</t>
  </si>
  <si>
    <t>E/V</t>
  </si>
  <si>
    <t>EN</t>
  </si>
  <si>
    <t>NVR2012/3089</t>
  </si>
  <si>
    <t>NVR2012/3078</t>
  </si>
  <si>
    <t>NVR2012/3112</t>
  </si>
  <si>
    <t>NVR2013/3086</t>
  </si>
  <si>
    <t>NVR2013/3101</t>
  </si>
  <si>
    <t>NVR2018/3162</t>
  </si>
  <si>
    <t>2021/4003/752 and formerly 2012/3089</t>
  </si>
  <si>
    <t>NO</t>
  </si>
  <si>
    <t>2020/4012/711</t>
  </si>
  <si>
    <t>2020/4012/433</t>
  </si>
  <si>
    <t>Seppeltsfield Auburn</t>
  </si>
  <si>
    <t>F168884 A755 CT 5883/925;
S514 CT5407/760;
S511 CT5407/759;
D19856 A11 and S555 CT6072/226 and CT6070/854
Hundred of Upper Wakefield</t>
  </si>
  <si>
    <t>Seppeltsfield Wines</t>
  </si>
  <si>
    <t>Michael Paxton
Seppeltsfield Wines
730 Seppeltsfield Road, Seppeltsfield SA 5355</t>
  </si>
  <si>
    <t>Hansen</t>
  </si>
  <si>
    <t>Eucalyptus leucoxylon subsp pruinosa (Inland SA Blue Gum) open grassy woodland</t>
  </si>
  <si>
    <t>Eucalyptus leucoxylon subsp pruinosa (Inland SA Blue Gum), E. camaldulensis (River Red Gum) +/- E. odorata (Peppermint Box) open grassy woodland</t>
  </si>
  <si>
    <t>Eucalyptus odorata (Peppermint Box) open grassy woodland</t>
  </si>
  <si>
    <t>CR</t>
  </si>
  <si>
    <t>NVC2018/2005/433</t>
  </si>
  <si>
    <t>Part CT 6137/523 (D84379 Q10)
Part CT 6137/524 (D84379 Q12)
Hundred of Davenport near Stirling North
(BCE-2019-NY09)</t>
  </si>
  <si>
    <t>D62402 A20 CT/5899/358
Hundred of Wanilla
H510600 S156 CT/5819/592, H510600 S157 CT/5567/783, D85840 A50 CT/6076/817, D67862 A100 CT/6128/3
Hundred of Lincoln</t>
  </si>
  <si>
    <t>CT/5561/878 H120200 S191
Hundred of Bagot</t>
  </si>
  <si>
    <t>CT/6249/431 Section 241
Hundred of Woolundunga</t>
  </si>
  <si>
    <t>Allotment 1, DP18009
CR/6254/427</t>
  </si>
  <si>
    <t>Shawn Brown
National Parks and Wildlife Service SA
National Parks and Crown Lands Program
Department for Environment and Water 
GPO Box 1047 Adelaide SA 5001
E: Shawn.Brown@sa.gov.au</t>
  </si>
  <si>
    <t>National Parks and Wildlife Service (C/-Shawn Brown)</t>
  </si>
  <si>
    <t>National Parks and Wildlife Service SA (C/-Shawn Brown)</t>
  </si>
  <si>
    <t>National Parks and Wildlife Service SA</t>
  </si>
  <si>
    <t>Kanmantoo</t>
  </si>
  <si>
    <t>Eucalyptus cladocalyx, Eucalyptus diversifolia ssp diversifolia, Eucalyptus cosmophylla, +/- Eucalyptus fasciculosa, +/- Eucalyptus albopurpurea mid woodland over Melaleuca lanceolata, Banksia marginata, Allocasuarina striata, Melaleuca uncinata, +/- Hakea mitchelli</t>
  </si>
  <si>
    <t>Eucalyptus diversifolia ssp. diversifolia +/- Eucalyptus albopurpurea, Eucalyptus rugosa mid mallee forest over Melaleuca lanceolata, Lasiopetalum schulzenii, Acacia uncifolia, +/- Hakea mitchelli, +/- Banksia marginata, +/- Acacia myrtifolia, +/- Xanthorrhoea semiplana ssp. tateana shrubs over +/- Pultenaea rigida var. rigida, +/- Correa reflexa, +/- Pomaderris obcordata</t>
  </si>
  <si>
    <t>Eucalyptus baxteri, Eucalyptus obliqua, Eucalyptus cosmophylla low woodland over Allocasuarina striata, Banksia marginata, Banksia ornata, +/- Hakea rostrata, +/- Allocasuarina muelleriana ssp. notocolpica shrubs</t>
  </si>
  <si>
    <t>NVR2022/3014/520</t>
  </si>
  <si>
    <t>2022/4001/932</t>
  </si>
  <si>
    <t>Riley's (Coulta)</t>
  </si>
  <si>
    <t xml:space="preserve">A40 D94990
CT/6166/122 </t>
  </si>
  <si>
    <t>DB, JE and TC Andrew</t>
  </si>
  <si>
    <t>Thomas Andrew</t>
  </si>
  <si>
    <t>Thomas Andrew
PO Box 1238 Coulta SA 5607
M: 0428 872 028
E: thomascandrew16@gmail.com</t>
  </si>
  <si>
    <t>Lower Eyre Peninsula</t>
  </si>
  <si>
    <t>Eyre York Block</t>
  </si>
  <si>
    <t>Eyre Hills</t>
  </si>
  <si>
    <t>Eucalyptus odorata Mallee +/- E. cladocalyx over Melaleuca uncinata, Acacia rupicola +/- A. dodonaeifolia</t>
  </si>
  <si>
    <t>Eucalyptus odorata / E. calcareana Mallee over Lissanthe strigosa</t>
  </si>
  <si>
    <t>Eucalyptus odorata / E. calcareana Mallee over Melaleuca uncinata and Lissanthe strigosa</t>
  </si>
  <si>
    <t>Acacia dodonaeifolia Tall Closed Shrubland over Lissanthe strigosa</t>
  </si>
  <si>
    <t>Acacia dodonaeifolia Low Very Open Shrubland over Lissanthe strigosa and exotic grasses</t>
  </si>
  <si>
    <t>Eucalyptus camaldulensis / E. odorata +/- E. cladocalyx and E. petiolaris Woodland over Acacia ssp.</t>
  </si>
  <si>
    <t>Melaleuca halmaturorum Shrubland</t>
  </si>
  <si>
    <t>Eucalyptus cladocalyx Woodland over Acacia rupicola and Gonocarpus mezianus</t>
  </si>
  <si>
    <t>Eucalyptus petiolaris Woodland over Allocasuarina verticillata</t>
  </si>
  <si>
    <t>Acacia dodonaeifolia Tall Closed Shrubland +/- Eucalyptus camaldulensis / E. cladocalyx</t>
  </si>
  <si>
    <t>Acacia dodonaeifolia Tall Closed Shrubland +/- Eucalyptus petiolaris</t>
  </si>
  <si>
    <t>Eucalyptus camaldulensis Woodland over Acacia dodonaeifolia</t>
  </si>
  <si>
    <t>2018/4004/010</t>
  </si>
  <si>
    <t>Level 7, 25 Grenfell St Adelaide SA 5001</t>
  </si>
  <si>
    <t>Level 7, 25 Grenfell St Adelaide SA 5002</t>
  </si>
  <si>
    <t>Mining clearance undertaken in 2020
Four Mile 6402, Beverley 6321 and Beverley North 6387</t>
  </si>
  <si>
    <t>Mining clearance undertaken in 2018
Four Mile Lease 6402, Beverley Lease 6321 and Beverley North Lease 6387</t>
  </si>
  <si>
    <t>Mining clearance undertaken in 2021
Four Mile 6402, Beverley 6321 and Beverley North 6387</t>
  </si>
  <si>
    <t>2018/4004/010/003</t>
  </si>
  <si>
    <t>Euromulka, Mt Serle</t>
  </si>
  <si>
    <t>Julia De Cicco
SA Water
GPO Box 1751 Adelaide SA 5001
Ph: (08) 7424 2485  
E: Julia.DeCicco@sawater.com.au</t>
  </si>
  <si>
    <t>2022/4004/182</t>
  </si>
  <si>
    <t>Allotment Q100 Deposited Plan 58631
CT/5868/33</t>
  </si>
  <si>
    <t>Paul Dettmann
Damselfly Investments Pty Ltd
PO Box 481 Kyneton VIC 3444
M: 0423 944 526
E: paul@cassinia.com</t>
  </si>
  <si>
    <t>Eucalyptus diversifolia mallee over Xanthorrhoea caespitosa and Acacia pycnantha</t>
  </si>
  <si>
    <t>Banksia ornata, Allocasuarina pusilla, Xanthorrhoea caespitosa shrubland</t>
  </si>
  <si>
    <t>Tecticornia sp. low shrubland</t>
  </si>
  <si>
    <t>Melaleuca halmaturorum tall shrubland</t>
  </si>
  <si>
    <t>Melaleuca brevifolia tall shrubland</t>
  </si>
  <si>
    <t>2019/4003/182/003</t>
  </si>
  <si>
    <t>11/2021</t>
  </si>
  <si>
    <t>2018/4001/010/002</t>
  </si>
  <si>
    <t>OZ Minerals</t>
  </si>
  <si>
    <t>CT/5971/739 H651900 S36
Hundred of Travers</t>
  </si>
  <si>
    <t>Renee and Frank Sampson
PO Box 66 Wudinna SA 5652
E: fandrsampson@hotmail.com.au
M: 0417065527</t>
  </si>
  <si>
    <t>Eucalyptus calcareana, Eucalyptus oleosa ssp. ampliata Very Open Low Mallee over Triodia irritans and Acacia spinescens.
Eucalyptus gracilis, Eucalyptus oleosa ssp. ampliata Very Open Low Mallee over Triodia irritans and Acacia rigens.
Eucalyptus oleosa ssp. ampliata, Eucalyptus calcareana Very Open Low Mallee over Melaleuca uncinata.
Eucalyptus socialis ssp. Very Open Low Mallee over Melaleuca uncinata and Triodia irritans.
Eucalyptus calcareana, Eucalyptus gracilis, Eucalyptus diversifolia ssp. diversifolia Very Open Low Mallee over Melaleuca uncinata and Triodia irritans.</t>
  </si>
  <si>
    <t>2022/4012/433</t>
  </si>
  <si>
    <t>Mathie Offset</t>
  </si>
  <si>
    <t xml:space="preserve">Allotment 51, D80568
CT/6168/247
</t>
  </si>
  <si>
    <t>Jason and Delvene Mathie</t>
  </si>
  <si>
    <t xml:space="preserve">PO Box 524 Clare SA 5453
E: admin@mathiesmeatshoppe.com.au
</t>
  </si>
  <si>
    <t>Clare</t>
  </si>
  <si>
    <t>Eucalyptus leucoxylon ssp. pruinosa open woodland</t>
  </si>
  <si>
    <t>NVR2022/3122/433</t>
  </si>
  <si>
    <t>2021/4003</t>
  </si>
  <si>
    <t>2019/4003/182</t>
  </si>
  <si>
    <t>2022_4009 McMahon</t>
  </si>
  <si>
    <t>D70259 Q12
CT/5964/167
Hundred of Ridley</t>
  </si>
  <si>
    <t>Veronica Anne McMahon</t>
  </si>
  <si>
    <t>2022/4009/711 (BCE/2022/MR22)</t>
  </si>
  <si>
    <t>Punthari</t>
  </si>
  <si>
    <t>Red Mallee (E. oleosa), Yorrell (E. gracilis), Gilja (Eucalyptus brachycalyx), Beaked Red Mallee (E socialis) mallee over Native Myrtle (Myoporum montanum), Sheep Bush (Geijera linearifolia), Native Apricot (Pittosporum angustifolium) and various chenopod shrubs</t>
  </si>
  <si>
    <t>Bitter Saltbush (Atriplex stipitata) shrubland with various Bluebush (Maireana) and Spear-grass (Austrostipa) species</t>
  </si>
  <si>
    <t>Mallee Box (Eucalyptus porosa), Gilja (E. brachycalyx) and Narrow-leaf Red Mallee (E. leptophylla) open mallee over Sheep Bush (Geijera linearifolia), False Sandalwood (Myoporum platycarpum) Acacia species and Emu Bush (Eremophila scoparia)</t>
  </si>
  <si>
    <t>2018/4001/010</t>
  </si>
  <si>
    <t>2022/3091/752</t>
  </si>
  <si>
    <t>Doug and Helena Millar</t>
  </si>
  <si>
    <t>S323 McKay Rd Glossop</t>
  </si>
  <si>
    <t>Riverina</t>
  </si>
  <si>
    <t>Eucalyptus cyanophylla and E. oleosa with mixed Senna sp and scattered Atriplex and Maireana sp</t>
  </si>
  <si>
    <t xml:space="preserve">Eucalyptus cyanophylla and E. oleosa with scattered Senna sp and understorey dominated by Ice Plant
</t>
  </si>
  <si>
    <t>Eucalyptus oleosa and Alectryon oleifolius and Exocarpus aphyllus on heavier clay soils</t>
  </si>
  <si>
    <t>2022/3019/752</t>
  </si>
  <si>
    <t>NVR2022/3019/752</t>
  </si>
  <si>
    <t>2022/4004/182/001</t>
  </si>
  <si>
    <t>Wilderlands Global Pty Ltd</t>
  </si>
  <si>
    <t>86 Mollison St, Kyneton Vic 3444</t>
  </si>
  <si>
    <t>2022_4005</t>
  </si>
  <si>
    <t>2022/4005/520</t>
  </si>
  <si>
    <t>H110300 S14, Hundred of Duncan
CL/6171/157</t>
  </si>
  <si>
    <t>Adam Bussenschutt (Darlain Pty Ltd)</t>
  </si>
  <si>
    <t>PO Box 128 Parndana SA 5220</t>
  </si>
  <si>
    <t>Adam and Carly Bussenschutt</t>
  </si>
  <si>
    <t>Eucalyptus cosmophylla +/- Eucalyptus baxteri +/- E. obliqua +/- E. fasciculosa riverine woodland over Acacia retinodes +/- Xanthorrhoea semiplana +/- Leptospermum continentale +/- Melaleuca gibbosa +/- forbs, sedges (+/- Gahnia trifida +/- Lepidosperma viscidum), rushes (Juncus pallidiflora), grasses and pasture weeds.</t>
  </si>
  <si>
    <t>NVC2022/2004/520</t>
  </si>
  <si>
    <t>2022/4011/520</t>
  </si>
  <si>
    <t>2021/3126/080</t>
  </si>
  <si>
    <t>2021_3126</t>
  </si>
  <si>
    <t>265 Sheoak Rd Crafers West
Allotment 93, F212255
CT/5556/272</t>
  </si>
  <si>
    <t>Maxwell Ingman</t>
  </si>
  <si>
    <t>Unit 7/130 Gilles St Adelaide SA 5000</t>
  </si>
  <si>
    <t>Eucalyptus fasciculosa +/- E. leucoxylon ssp. leucoxylon , E. obliqua open forest over Hibbertia exutiaces</t>
  </si>
  <si>
    <t>Max Ingman</t>
  </si>
  <si>
    <t>NVR2021/3126/00</t>
  </si>
  <si>
    <t>The credit points currently available for assignment (i.e. available to purchase).</t>
  </si>
  <si>
    <t>Vegetation Associations that qualify as threatened ecosystems at the SA state level under the Provisional List of Threatened Ecosystems (DEH 2001; DEW in progress) will appear with E = Endangered, V = Vulnerable, R = Rare in the "SA Listing" column</t>
  </si>
  <si>
    <t>LC</t>
  </si>
  <si>
    <t>Wimmera (MDD05)</t>
  </si>
  <si>
    <t>Bordertown</t>
  </si>
  <si>
    <t>CR/6260/227 S592 and CR/6260/228 S593
Hd Wirrega</t>
  </si>
  <si>
    <t>Rocco Callisto
Tatiara District Council
PO Box 346 Bordertown SA 5268 
08 8755 3347 or 0418 832 588
roccocallisto@tatiara.sa.gov.au</t>
  </si>
  <si>
    <t>Grey Box (Eucalyptus microcarpa) grassy woodland in moderate condition</t>
  </si>
  <si>
    <t>Location
(Parcel, Title, Hundred)</t>
  </si>
  <si>
    <t>NVC Approval Date</t>
  </si>
  <si>
    <t>10/2021</t>
  </si>
  <si>
    <t>Where assigned credits are available, is the Assignee a Third Party Provider? (Yes/No)</t>
  </si>
  <si>
    <t>Were any conditions attached to the approval for the assignment/use of SEB Credit?</t>
  </si>
  <si>
    <t>ASSIGNMENTS AND USE OF CREDIT (ORDERED BY CREDIT SITE NUMBER)</t>
  </si>
  <si>
    <t>POTENTIAL SEB CREDIT SITES (ORDERED BY REGION AND IBRA)</t>
  </si>
  <si>
    <t>2019/4001/520</t>
  </si>
  <si>
    <t>2020/4010/520</t>
  </si>
  <si>
    <t>2019_4001_S41 HD Gosse</t>
  </si>
  <si>
    <t>Section 41, Hundred of Gosse</t>
  </si>
  <si>
    <t>Kangaroo Island Council</t>
  </si>
  <si>
    <t>Eucalyptus remota, E. cosmophylla, E. arenacea/baxteri low mallee woodland over Banksia ornata, B. marginata, Hakea rostrata, +/- Allocasuarina striata, +/- Xanthorrhoea semiplana ssp tateana, +/- Allocasuarina muelleriana ssp notocolpica shrubs over Phyllota pleurandroides, +/- Daviesia brevifolia, +/- Calytrix tetragona</t>
  </si>
  <si>
    <t xml:space="preserve">Eucalyptus remota, +/-Eucalyptus arenacea/baxteri, +/-Eucalyptus obliqua, Eucalyptus cosmophylla mid open mallee woodland over Banksia ornata, Banksia marginata, Hakea rostrata, Allocasuarina striata, +/-Xanthorrhoea semiplana ssp. tateana, +/-Allocasuarina  uelleriana ssp. notocolpica shrubs over Phyllota pleurandroides, +/-Daviesia brevifolia, +/- Calytrix tetragona </t>
  </si>
  <si>
    <t xml:space="preserve">Eucalyptus arenacea/baxteri, +/-Eucalyptus obliqua, +/-Eucalyptus cladocalyx, +/- Eucalyptus cosmophylla low woodland over Xanthorrhoea semiplana ssp. tateana, Hakea rostrata, Banksia marginata, +/-Banksia ornata shrubs over +/-Daviesia asperula ssp. asperula </t>
  </si>
  <si>
    <t>Leptospermum continentale, Acacia sp. Swamp (N.M.Smith 3022), Eucalyptus arenacea/baxteri, Eucalyptus cosmophylla mid shrubland over Gahnia sieberiana, Hakea rugosa, Melaleuca squamea, Sprengelia incarnata, Hakea rostrata sedges</t>
  </si>
  <si>
    <t>Eucalyptus cladocalyx, +/-Eucalyptus fasciculosa, +/-Eucalyptus leucoxylon ssp. leucoxylon mid open woodland over Acacia paradoxa, Xanthorrhoea semiplana ssp. tateana shrubs over Pteridium esculentum ferns</t>
  </si>
  <si>
    <t>NVR2017/3136/520</t>
  </si>
  <si>
    <t>NVR2017/3141/520</t>
  </si>
  <si>
    <t>NVR2019/3014/520</t>
  </si>
  <si>
    <t>NVR2019/3018/520</t>
  </si>
  <si>
    <t>2006/2028/520</t>
  </si>
  <si>
    <t>NVC2006/2028/520</t>
  </si>
  <si>
    <t xml:space="preserve">2006/2028/520 </t>
  </si>
  <si>
    <t>NVR2009/3102/520</t>
  </si>
  <si>
    <t>NVR2010/3050/520</t>
  </si>
  <si>
    <t>NVR2011/3025/520</t>
  </si>
  <si>
    <t>NVR2011/3063/520</t>
  </si>
  <si>
    <t>NVC2012/2033/520</t>
  </si>
  <si>
    <t>NVR2013/3084/520</t>
  </si>
  <si>
    <t>NVR2014/3018/520</t>
  </si>
  <si>
    <t>NVR2015/3067/520</t>
  </si>
  <si>
    <t>NVR2015/3093/520</t>
  </si>
  <si>
    <t>2006/2028/520 (then updated to points under 2019/4001/520)</t>
  </si>
  <si>
    <t xml:space="preserve">Kanmantoo </t>
  </si>
  <si>
    <t>Murray Darling Depression</t>
  </si>
  <si>
    <t xml:space="preserve">Riverina </t>
  </si>
  <si>
    <t xml:space="preserve">Murray Darling Depression </t>
  </si>
  <si>
    <t xml:space="preserve">Murray Darling Depresssion </t>
  </si>
  <si>
    <t xml:space="preserve">Flinders Lofty Block </t>
  </si>
  <si>
    <t xml:space="preserve">Broughton </t>
  </si>
  <si>
    <t xml:space="preserve">Channel Country </t>
  </si>
  <si>
    <t>2020/4013/010</t>
  </si>
  <si>
    <t>Out of Councils</t>
  </si>
  <si>
    <t>Myall Plains</t>
  </si>
  <si>
    <t>2020_4013 Uplands Block A</t>
  </si>
  <si>
    <t>OneSteel Manufacturing Pty Ltd (SIMEC Mining)</t>
  </si>
  <si>
    <t>Maireana sedifolia Shrubland +/- Rhagodia ulicina, Acacia papyrocarpa</t>
  </si>
  <si>
    <t>Eucalyptus oleosa/Eucalyptus brachycalyx Mallee over Rhagodia candolleana</t>
  </si>
  <si>
    <t>Rhagodia ulicina/Atriplex vesicaria/Atriplex stipitata Very Low Shrubland</t>
  </si>
  <si>
    <t>Eucalyptus oleosa/Eucalyptus brachycalyx Open Mallee over Atriplex stipitata, Atriplex vesicaria +/- M. sedifolia</t>
  </si>
  <si>
    <t>Rhagodia ulicina Low Open Shrubland +/- Senna spp, Scaevola spinescens, Maireana sedifolia, emergent Myoporum</t>
  </si>
  <si>
    <t>Casuarina pauper Low Open Forest over Atriplex vesicaria, Rhagodia ulicina</t>
  </si>
  <si>
    <t>Acacia papyrocarpa, Very Open Woodland over Rhagodia ulicina, Maireana sedifolia, Atriplex stipitata</t>
  </si>
  <si>
    <t>Matt Reed (Manager)
SIMEC Mining
PO Box 21 Whyalla SA 5600
08 8110 0201</t>
  </si>
  <si>
    <t>SIMEC Mining</t>
  </si>
  <si>
    <t>Biodiversity Credit Exchange
Zita Fewster, SEB Program Officer
Native Vegetation Branch, DEW
M: 0427 976 904
E: zita.fewster@sa.gov.au</t>
  </si>
  <si>
    <t>Biodiversity Credit Exchange 
Zita Fewster, SEB Program Officer
Native Vegetation Branch, DEW
M: 0427 976 904
E: zita.fewster@sa.gov.au</t>
  </si>
  <si>
    <t>H740200 S323 Berri Irrigation Area
CT/5863/938</t>
  </si>
  <si>
    <t>2022/4008/711</t>
  </si>
  <si>
    <t>Yorrell (Eucalyptus gracilis) very low woodland over False Sandalwood (Myoporum platycarpum) and Veined Wait-a-while (Acacia colletioides)</t>
  </si>
  <si>
    <t>NVS2022/4008 Schiansky Farrell</t>
  </si>
  <si>
    <t>H170900 S335
CT/6159/219
Hundred of Ridley</t>
  </si>
  <si>
    <t>Christine Schiansky and Anthony Farrell</t>
  </si>
  <si>
    <t>River Red Gum (Eucalyptus camaldulensis) open forest over Common Reed (Phragmites australis)</t>
  </si>
  <si>
    <t>Mallee Box (Eucalyptus porosa) open mallee over Sheep Bush (Geijera linearifolia) and Veined Wait-awhile (Acacia colletioides)</t>
  </si>
  <si>
    <t>Nitre-bush (Nitraria billardieri) shrubland over Maireana species and Spear-grasses (Austrostipa species)</t>
  </si>
  <si>
    <t>2022/4001/932/001</t>
  </si>
  <si>
    <t>Electranet</t>
  </si>
  <si>
    <t>PO Box 7096 ADELAIDE SA 5000</t>
  </si>
  <si>
    <t>NVR/2020/3022/921</t>
  </si>
  <si>
    <t>03/2019 on Area "A"; 12/2021  over Area "B"</t>
  </si>
  <si>
    <t>17/09/2019 (A) and 2/09/2022 (B)</t>
  </si>
  <si>
    <t>2021-2022 SEB Requirement - Cooper Basin Activity</t>
  </si>
  <si>
    <t>NVR2022/3242/520</t>
  </si>
  <si>
    <t>National Parks and Wildlife Service (C/-Peter Mettam)</t>
  </si>
  <si>
    <t>NVC2022/2021/520</t>
  </si>
  <si>
    <t>2018/4002/145</t>
  </si>
  <si>
    <t>GA</t>
  </si>
  <si>
    <t>City of Onkaparinga</t>
  </si>
  <si>
    <t>Aldinga</t>
  </si>
  <si>
    <t>2018-4002 Christie Creek</t>
  </si>
  <si>
    <t>A80 DP9768 CT 5743/961
A160 DP9668 CT 3598/110
A18 DP15516 CT 5543/552
A32 DP15894 CT 5539/214
A33 DP15894 CT 5539/236
A78 DP9768 CT 5413/185
A251 DP10170 CR 5561/355 
A292 DP10170 CT 5081/237
A252 DP10171 CR 5561/355
A293 DP10171 CT 5741/120
A287 DP10169 CT 5081/238
Hundred of Noarlunga</t>
  </si>
  <si>
    <t>NVR2018/3057</t>
  </si>
  <si>
    <t>NVR2019/3021</t>
  </si>
  <si>
    <t>NVR2019/3146</t>
  </si>
  <si>
    <t>NVR2020/3024</t>
  </si>
  <si>
    <t>NVC2019/2040</t>
  </si>
  <si>
    <t>NVR2020/3059</t>
  </si>
  <si>
    <t>NVR2021/3076</t>
  </si>
  <si>
    <t>NVR2021/3224</t>
  </si>
  <si>
    <t>The site is a mix of the following vegetation associations in varying condition: 
Eucalyptus microcarpa Woodland (EN)
Eucalyptus camaldulensis ssp. camaldulensis Very Open Woodland
Derived Austrostipa spp +/- Rytidosperma spp. +/- Themeda triandra +/- Aristida behriana +/- Enneapogon nigricans Tussock Grassland partially being restored to grassy woodlands</t>
  </si>
  <si>
    <t>Rosedale</t>
  </si>
  <si>
    <t xml:space="preserve">Pink Gum (Eucalyptus fasciculosa) / SA Blue Gum (E. leucoxylon) +/- Southern Cypress Pine (Callitris gracilis) grassy woodland </t>
  </si>
  <si>
    <t xml:space="preserve">Southern Cypress Pine (Callitris gracilis) / SA Blue Gum (E. leucoxylon) / Red Gum (E. camaldulensis) Grassy Woodland </t>
  </si>
  <si>
    <t>2020/4008/173</t>
  </si>
  <si>
    <t>2020/4008/173/001</t>
  </si>
  <si>
    <t xml:space="preserve">Shane Schoff </t>
  </si>
  <si>
    <t>5 Gould Lane, Stirling SA 5152</t>
  </si>
  <si>
    <t>NVR2022/3056/473</t>
  </si>
  <si>
    <t>National Parks and Wildlife Service (C/-Reuben Gregor)</t>
  </si>
  <si>
    <t>NVR2022/3280/520</t>
  </si>
  <si>
    <t>NVR2022/3267/520</t>
  </si>
  <si>
    <t>NVR2022/3287/520</t>
  </si>
  <si>
    <t>NVC2022/3269/520</t>
  </si>
  <si>
    <t>2022/4007/711</t>
  </si>
  <si>
    <t>Native Pine (Callitris gracilis) very low open woodland over Acacia euthycarpa, Cassinia uncata and Xanthorrhoea quadrangulata</t>
  </si>
  <si>
    <t>NVS2022/4007 Mitchell Emmins</t>
  </si>
  <si>
    <t>A37 FP 364
CT 5400/145
Hundred of Tungkillo</t>
  </si>
  <si>
    <t>Ian Mitchell and Alexandria Emmins</t>
  </si>
  <si>
    <t>2022/4006/415</t>
  </si>
  <si>
    <t>Murray Bridge</t>
  </si>
  <si>
    <t>Sandergrove</t>
  </si>
  <si>
    <t>Callitris gracilis (Southern Cypress Pine), Eucalyptus leucoxylon (SA Blue Gum) woodland (understorey includes nationally threatened Monarto Mintbush (Prostanthera eurybioides) and Menzel’s Wattle (Acacia menzelii)).</t>
  </si>
  <si>
    <t>A8 F15648
CT 5488/158
Hundred of Mobilong</t>
  </si>
  <si>
    <t>John Boland and Christine Bryant</t>
  </si>
  <si>
    <t>2008/2059/455</t>
  </si>
  <si>
    <t>Alexandrina Council</t>
  </si>
  <si>
    <t>NVC2008/2059/455</t>
  </si>
  <si>
    <t>Goolwa</t>
  </si>
  <si>
    <t>Alexandrina</t>
  </si>
  <si>
    <t>Ex-pasture being restored to Eucalyptus phenax subsp. phenax mallee</t>
  </si>
  <si>
    <t>2008/2059 A</t>
  </si>
  <si>
    <t>H150400 S2354
CT/5413/625</t>
  </si>
  <si>
    <t>PO Box 21 Goolwa SA 5214</t>
  </si>
  <si>
    <t>2007/2012/455</t>
  </si>
  <si>
    <t>Bleasdale and Wood Hill and Angas Plains</t>
  </si>
  <si>
    <t>Roadsides being restored to a variety of Eucalypt dominated vegetation</t>
  </si>
  <si>
    <t>2007/2012 Site 1 and Site 2</t>
  </si>
  <si>
    <t>Various adjacent Finniss-Milang Road (Hundred of Bremer) and Lee Road (Hundred of Freeling)</t>
  </si>
  <si>
    <t>NVC2007/2012/455</t>
  </si>
  <si>
    <t>2008/3031/455</t>
  </si>
  <si>
    <t>2008/3031 A and B</t>
  </si>
  <si>
    <t>Revegetation to restore various woodland vegetation</t>
  </si>
  <si>
    <t>A is on untitled land
B is on D76769 A312  CT/6074/534 Hundred of Goolwa</t>
  </si>
  <si>
    <t>2008/3071/455</t>
  </si>
  <si>
    <t>2008/3071</t>
  </si>
  <si>
    <t>H150400 S2354 CT/5413/625 Hd of Goolwa</t>
  </si>
  <si>
    <t>NVR2008/3031/455</t>
  </si>
  <si>
    <t>NVR2009/3084/455</t>
  </si>
  <si>
    <t>2013/3039/455</t>
  </si>
  <si>
    <t>NVR2013/3039/455</t>
  </si>
  <si>
    <t>NVR2013/3040/455</t>
  </si>
  <si>
    <t>Credit (hectares) approved</t>
  </si>
  <si>
    <t>Credit (hectares) remaining</t>
  </si>
  <si>
    <t>Credit (hectares) approved and Credit (hectares) remaining</t>
  </si>
  <si>
    <t>NVR2010/3026/455</t>
  </si>
  <si>
    <t>NVR2010/3063/455</t>
  </si>
  <si>
    <t>NVR2011/3003/455</t>
  </si>
  <si>
    <t>The total area (hectares) of the SEB Area as a whole that has been established on the ground (this may differ from an initial approval if a variation was later approved)</t>
  </si>
  <si>
    <t>2008/3080/455</t>
  </si>
  <si>
    <t>NVR2010/3099/455</t>
  </si>
  <si>
    <t>Glendella</t>
  </si>
  <si>
    <t>St Vincent (EYB02)</t>
  </si>
  <si>
    <t>recovering chenopod shrublands</t>
  </si>
  <si>
    <t>Callitris sp. Woodland</t>
  </si>
  <si>
    <t>Red gum (Eucalyptus camaldulensis ssp) woodland along Mambray Creek</t>
  </si>
  <si>
    <t>CT/5844/686 (F18500 A51)</t>
  </si>
  <si>
    <t>Bernhard Haase   P.O. Box 2056 Mambray Creek SA 5495 b.haase@telstra.com       0419863834</t>
  </si>
  <si>
    <t>David Pluckhahn
Manager Infrastructure &amp; Operations
Berri Barmera Council
5 Riverview Drive, Berri SA 5343
PO BOX 229, Berri SA 5343
P: (08) 8582 1922 
Email: dpluckhahn@bbc.sa.gov.au</t>
  </si>
  <si>
    <t>2001/2010/473</t>
  </si>
  <si>
    <t>NVR2020/3017/473</t>
  </si>
  <si>
    <t>Eucalyptus obliqua open forest</t>
  </si>
  <si>
    <t>SEB Area (hectares)</t>
  </si>
  <si>
    <t>Bradwood Park</t>
  </si>
  <si>
    <t>DP68397 A11
CT/5960/38</t>
  </si>
  <si>
    <t>HA 1266</t>
  </si>
  <si>
    <t>HA 1469</t>
  </si>
  <si>
    <t>HA 1673</t>
  </si>
  <si>
    <t>HA 1666</t>
  </si>
  <si>
    <t>HA 3</t>
  </si>
  <si>
    <t>HA 1656</t>
  </si>
  <si>
    <t>HA 1671</t>
  </si>
  <si>
    <t>NVR2019/3116/473</t>
  </si>
  <si>
    <t>NVR2017/3079/473</t>
  </si>
  <si>
    <t>NVR2017/3056/473</t>
  </si>
  <si>
    <t>NVR2016/3091/473</t>
  </si>
  <si>
    <t>2023/2006/894</t>
  </si>
  <si>
    <t>Naracoorte Coastal Plain</t>
  </si>
  <si>
    <t>Lucindale</t>
  </si>
  <si>
    <t>Callendale</t>
  </si>
  <si>
    <t>Wattle Range</t>
  </si>
  <si>
    <t>Eucalyptus viminalis ssp. cygnetensis Open Forest over Xanthorrhoea caespitosa</t>
  </si>
  <si>
    <t>Lot 3 Clay Wells Rd, Short</t>
  </si>
  <si>
    <t>D75795 A4 
CT 5873/589 Hundred of Short</t>
  </si>
  <si>
    <t>Nicholas Gary Radford Family Trust</t>
  </si>
  <si>
    <t>Nicholas Radford
PO Box 126, Penola SA 5277</t>
  </si>
  <si>
    <t>Nicholas Radford</t>
  </si>
  <si>
    <t>01/2022</t>
  </si>
  <si>
    <t>2017/3112</t>
  </si>
  <si>
    <t>DC Franklin Harbour Offset (Area B)</t>
  </si>
  <si>
    <t>16/12/2020 revised plan approved</t>
  </si>
  <si>
    <t>DC Franklin Harbour</t>
  </si>
  <si>
    <t xml:space="preserve">Shane Gill (CEO) PO Box 71 Cowell 
SA 5602,  Ph:08 8629 2019,  council@franklinharbour.sa.gov.au </t>
  </si>
  <si>
    <t xml:space="preserve">Tecticornia ssp / Chenopod Low Shrubland </t>
  </si>
  <si>
    <t xml:space="preserve">Sarcocornia quinqueflora / Tecticornia arbuscula Low Shrubland </t>
  </si>
  <si>
    <t>Avicenna marina Low Open Forest</t>
  </si>
  <si>
    <t>Atriplex paludoa ssp cordata Low Open Shrubland</t>
  </si>
  <si>
    <t>Nitraria billardeirei Low Open Shrubland</t>
  </si>
  <si>
    <t>PO Box 71 Cowell SA 5602</t>
  </si>
  <si>
    <t>various 2017</t>
  </si>
  <si>
    <t>Cropping area (regenerating Enchyleana tomentosa, Nitraria billardeirei, Marieana brevifolia and Atriplex paludosa) reconstruction of open Mallee community</t>
  </si>
  <si>
    <t xml:space="preserve">NVR2017/3066 </t>
  </si>
  <si>
    <t xml:space="preserve">NVR2018/3188 </t>
  </si>
  <si>
    <t xml:space="preserve">NVR2021/3221 </t>
  </si>
  <si>
    <t xml:space="preserve">NVR2023/3058; NVR2017/3112 </t>
  </si>
  <si>
    <t>H660300 S17 and S18
Hd Bonython
CT 5441/296</t>
  </si>
  <si>
    <t>Eucalyptus oleosa ssp., +/- Eucalyptus calcareana, +/- Eucalyptus gracilis mid mallee woodland over +/- Geijera linearifolia, +/- Exocarpos aphyllus mid sparse shrubland over Cratystylis conocephala, Rhagodia crassifolia, +/- Eremophila scoparia over Atriplex vesicaria ssp., +/- Zygophyllum aurantiacum ssp. low open shrubland
Atriplex vesicaria ssp. low shrubland over +/- Eriochiton sclerolaenoides, +/- Sclerolaena obliquicuspis 
Geijera linearifolia, +/-Exocarpos aphyllus, +/-Pittosporum angustifolium, +/-Senna artemisioides ssp. mid open shrubland over +/-Westringia rigida, +/-Rhagodia crassifolia, +/-Chenopodium curvispicatum low open shrubland 
In addition significant native grass cover is present over large areas of the site (predominantly Spear-grass sp and patches of Melaluca uncinata and Melaluca lancelolata ssp also present) and large area of formerly cleared land suitable for restoration</t>
  </si>
  <si>
    <t>Eyre Mallee (EY05)</t>
  </si>
  <si>
    <t>Wirrula</t>
  </si>
  <si>
    <t>Ajahn Khemavaro
0480 105 070
wbdoffice@gmail.com
Wat Buddha Dhamma Foundation LtD of 10 Mile Hollow, Wisemans Ferry NSW 2775</t>
  </si>
  <si>
    <t>2023/4001/922</t>
  </si>
  <si>
    <t>Messenger</t>
  </si>
  <si>
    <t>Franklin Harbour</t>
  </si>
  <si>
    <t>2023_4001 Hull BCE</t>
  </si>
  <si>
    <t xml:space="preserve">H531900 S84 and S85
Hundred Miltalie
CT 6259/438
</t>
  </si>
  <si>
    <t>Anthony Hull and Donald Foster</t>
  </si>
  <si>
    <t>2023/4002/921</t>
  </si>
  <si>
    <t>Mt Desperate</t>
  </si>
  <si>
    <t>Eucalyptus odorata (Peppermint Box) Closed Mallee over Melaleuca uncinata (Broombush) +/- Acacia calamifolia (Wallowa)</t>
  </si>
  <si>
    <t>Eucalyptus odorata (Peppermint Box) Mallee over Melaleuca uncinata (Broombush)</t>
  </si>
  <si>
    <t xml:space="preserve">Allocasuarina verticillata (Drooping Sheoak) Woodland over Melaleuca uncinata (Broombush) +/- Acacia praemorsa (Senna Wattle) </t>
  </si>
  <si>
    <t>2023_4002 James BCE</t>
  </si>
  <si>
    <t>D130165 A21
CT 6274/147
Hundred Mann</t>
  </si>
  <si>
    <t>Craig and Emma James</t>
  </si>
  <si>
    <t>Kanmantoo (KAN)</t>
  </si>
  <si>
    <t>Kangaroo Island (KAN01)</t>
  </si>
  <si>
    <t>MacGillivray and Gantheaume</t>
  </si>
  <si>
    <t>Eucalyptus diversifolia (Coastal White Mallee), E. oleosa (Red Mallee), E. rugosa (Coast Mallee) +/- E. cosmophylla (Cup Gum) Mixed mallee over dense coastal heath
Melaleuca halmaturorum (Swamp Paperbark), M. lanceolatum (Moonah), M. uncinata (Broombush), M. gibbosa (Tea Tree) +/- E. cosmophylla (Cup Gum) Low Open Shrubland 
E. diversifolia (Coastal White Mallee), E. leptophylla (Dwarf Mallee) Mixed Mallee over Lasiopetalum schulzenii (Drooping Velvet-bush) and Templetonia retusa (Cockies Tongue) on shallow limestone</t>
  </si>
  <si>
    <t>CT 6220/64
Parcel ID: D120565 A1
Hd Haines</t>
  </si>
  <si>
    <t>Rob Kelman
PO Box 411 Echunga SA 5153
kelman.rob@gmail.com
0407 973 478</t>
  </si>
  <si>
    <t>02/2022</t>
  </si>
  <si>
    <t>2018/4004/010/004</t>
  </si>
  <si>
    <t>Mining clearance undertaken in 2022
Four Mile 6402, Beverley 6321 and Beverley North 6387</t>
  </si>
  <si>
    <t>NVR2018/3138/931</t>
  </si>
  <si>
    <t xml:space="preserve">2019/4004/921
</t>
  </si>
  <si>
    <t>NVR2023/3163/520</t>
  </si>
  <si>
    <t>2022-2023 SEB Requirement - Cooper Basin Activity</t>
  </si>
  <si>
    <t>Transfer of credit initially, then used by D. Lukin in relation to clearance offset</t>
  </si>
  <si>
    <t>Bio-R OZ</t>
  </si>
  <si>
    <t>NVS/2022/4006 Boland Bryant BioR BCE</t>
  </si>
  <si>
    <t>2019/4002</t>
  </si>
  <si>
    <t>Stony Plains and Simpson Strzelecki Dunefields</t>
  </si>
  <si>
    <t>Baltana, Warriner and Dierri</t>
  </si>
  <si>
    <t>not updated v7.0. Murnpeowie and Warriner under v6.1</t>
  </si>
  <si>
    <t>Acacia +/- Eucalyptus and Melaleuca Shrubland and other low, largely samphire/chenopod shrublands</t>
  </si>
  <si>
    <t>Emerald Springs Credit area</t>
  </si>
  <si>
    <t>A33 in DP54705 CL6616/902</t>
  </si>
  <si>
    <t>BHP Billiton (Olympic Dam) Pty Ltd</t>
  </si>
  <si>
    <t xml:space="preserve">c/o Head of HSE, Level 1, 55 Grenfell St, Adelaide or contact Kimberly  Solly kimberley.solly@bhp.com </t>
  </si>
  <si>
    <t>Low open shrubland (largely nitrebush and chenopods)</t>
  </si>
  <si>
    <t>Hummock Grassland (dune canegrass)</t>
  </si>
  <si>
    <t>Very open tussock (Mitchell Grass) grassland and very open low chenopod shrublands</t>
  </si>
  <si>
    <t>Non-habitat (disturbed areas)</t>
  </si>
  <si>
    <t>Unincorporated Far North</t>
  </si>
  <si>
    <t>In progress</t>
  </si>
  <si>
    <t>2019/2031/520</t>
  </si>
  <si>
    <t>A number of broad vegetation types occur across the property, the three most common being sugar gum (Eucalyptus cladocalyx) forests associated with creek valley slopes, riverine forests dominated by cup gum (E. cosmophylla), and stringy bark woodland (with E. obliqua generally more common than E. baxteri) often on higher ground. Xanthorrhoea semiplana occursin almost every site and Lepidosperma spp. are also present in most sites. Some small wetland areas charcaterised by significant Gahnia trifida, Acacia retinodes and fresh-water wetland shrubs such as Melaeluca brevifolia, are also present.</t>
  </si>
  <si>
    <t>2019_2013 Mine Creek SEB Areas</t>
  </si>
  <si>
    <t>CT/5194/393 H110100 S53 CT/5194/393 H110100 S52 CT/5257/507 D41835 A3 CT/5297/290 F161064 Q1 CT/5297/290 F161064 Q2</t>
  </si>
  <si>
    <t>Mine Creek Partners</t>
  </si>
  <si>
    <t>Simon Kelly
PO Box 32, Parndana, 5220</t>
  </si>
  <si>
    <t>Simon Kelly</t>
  </si>
  <si>
    <t>2020/3124/292</t>
  </si>
  <si>
    <t>City of Playford</t>
  </si>
  <si>
    <t>Eucalyptus porosa low open woodland</t>
  </si>
  <si>
    <t>Eucalyptus porosa Acacia pycnantha very open  woodland</t>
  </si>
  <si>
    <t>Eucalyptus camaldulensis woodland with Phragmites australis</t>
  </si>
  <si>
    <t>Degraded area dominated by Olea europaea, to be restored towards E. porosa woodland</t>
  </si>
  <si>
    <t>Degraded open grasslands with emergent trees and shrubs being restored towards E. porosa woodland</t>
  </si>
  <si>
    <t>2020/3124 Lot 4 &amp; Lot 7 Williams Rd, Gould Creek</t>
  </si>
  <si>
    <t>CT/5082/896 D34280 A4
CT/5740/786 D10670 A7</t>
  </si>
  <si>
    <t xml:space="preserve">Renae Williams
City of Playford, 12 Bishopstone Rd Devoren Park SA 5113
Email: rwilliams@playford.sa.gov.au
</t>
  </si>
  <si>
    <t>Self and City of Tea Tree Gully</t>
  </si>
  <si>
    <t>City of Tea Tree Gully Service Centre, 1100 Golden Grove Road
Modbury SA 5092</t>
  </si>
  <si>
    <t>NVR/2020/3124/292</t>
  </si>
  <si>
    <t>2019/4003/182/004</t>
  </si>
  <si>
    <t>2019/4002/010</t>
  </si>
  <si>
    <t>NVR2023/3263/692</t>
  </si>
  <si>
    <t xml:space="preserve"> Level 1, 55 Grenfell St, Adelaide </t>
  </si>
  <si>
    <t>reported FY19/20</t>
  </si>
  <si>
    <t>SML FY2020 Mine lease disturbance</t>
  </si>
  <si>
    <t>NVR2020/3018</t>
  </si>
  <si>
    <t>reported FY20/21</t>
  </si>
  <si>
    <t>SML FY2021 Mine lease disturbance</t>
  </si>
  <si>
    <t xml:space="preserve">NVR2020/3001 </t>
  </si>
  <si>
    <t xml:space="preserve">NVR2020/3076 </t>
  </si>
  <si>
    <t xml:space="preserve">NVR2020/3141 </t>
  </si>
  <si>
    <t>reported 2022</t>
  </si>
  <si>
    <t>BHP adjustment - additional points required after review</t>
  </si>
  <si>
    <t xml:space="preserve">NVR2021/3001 </t>
  </si>
  <si>
    <t>reported FY21/22</t>
  </si>
  <si>
    <t>SML FY2022 Mine lease disturbance</t>
  </si>
  <si>
    <t>reported FY22/23</t>
  </si>
  <si>
    <t>SML FY2023 Mine lease disturbance</t>
  </si>
  <si>
    <t>NVR2019/3158</t>
  </si>
  <si>
    <t>Stony Plains</t>
  </si>
  <si>
    <t>Murnpeowie</t>
  </si>
  <si>
    <t xml:space="preserve">not updated v7.0. </t>
  </si>
  <si>
    <t>Gosse Springs Credit Area</t>
  </si>
  <si>
    <t>2013 converted 2019</t>
  </si>
  <si>
    <t xml:space="preserve">No </t>
  </si>
  <si>
    <t xml:space="preserve">Sclerolaena sp. (Bindyi), Atriplex sp. (Saltbush) +/- Nitraria billardierei (Nitre-bush), +/- Tecticornia sp. (Samphire) Low Open Shrubland </t>
  </si>
  <si>
    <t xml:space="preserve">Nitraria billardierei (Nitre-bush) Shrubland </t>
  </si>
  <si>
    <t xml:space="preserve">Zygochloa paradoxa (Sandhill Cane-grass) Hummock Grassland </t>
  </si>
  <si>
    <t xml:space="preserve">Acacia stenophylla (River Cooba), Acacia ligulata (Umbrella Bush), Myoporum montanum (Native Myrtle) Tall Shrubland </t>
  </si>
  <si>
    <t xml:space="preserve">Eucalyptus coolabah (Coolibah), Acacia stenophylla (River Cooba) Low Woodland </t>
  </si>
  <si>
    <t>Rushland/sedgeland and tall shrubland (around GAB springs)</t>
  </si>
  <si>
    <t>Cyperus laevigatus (Bore-drain Sedge)+/-Typha domingensis (Narrow-leaf Bulrush)+/- Phragmites australis (Common Reed) Closed Sedgeland (around GAB springs)</t>
  </si>
  <si>
    <t>2012/1011</t>
  </si>
  <si>
    <t>2018/4001/010/003</t>
  </si>
  <si>
    <t>BHP</t>
  </si>
  <si>
    <t>2 Hamra Drive Adelaide Airport SA 5950</t>
  </si>
  <si>
    <t>Carrapateena Gateway 3.1 clearance</t>
  </si>
  <si>
    <t>Carrapateena Gateway 3.1 (ML 6471) clearance</t>
  </si>
  <si>
    <t>NVR2008/3071/455</t>
  </si>
  <si>
    <t>Pink Gum (Eucalyptus fasciculosa) + Brown Stringybark (E. baxteri) +/-  Cup Gum (E. cosmophylla) Open Scrub over heath and includes small area of Swamp Gum (E. ovata) + Mt Compass Swamp Gum (E. paludicola) Woodland (R in SA)</t>
  </si>
  <si>
    <t>R</t>
  </si>
  <si>
    <t>2008/2080</t>
  </si>
  <si>
    <t>In road reserve adjacent to S1972, S1980 and S1981 Hundred of Kondoparinga</t>
  </si>
  <si>
    <t>Mt Compass</t>
  </si>
  <si>
    <t>Swamp Gum (Eucalyptus ovata) + Red Gum (E. camaldulensis) Woodland with area of riparian vegetation along Meadows Creek</t>
  </si>
  <si>
    <t>Offset 1 Hope Forest Reserve (HA 1546)</t>
  </si>
  <si>
    <t>A11 D55696
CR 5833/393
Hd of Kuitpo</t>
  </si>
  <si>
    <t>NVR2012/3047/455</t>
  </si>
  <si>
    <t>2012/3047/455 (A)</t>
  </si>
  <si>
    <t>2012/3047/455 (B)</t>
  </si>
  <si>
    <t>Offset 2 Blackfellows Creek</t>
  </si>
  <si>
    <t>2013/3038/455</t>
  </si>
  <si>
    <t>Bull Knob</t>
  </si>
  <si>
    <t>Swamp Gum (Eucalyptus ovata) woodland over Swamp Wattle (Acacia provincialis), Prickly Tea-tree (Leptospermum continentale), Tall Sword-sedge (Lepidosperma laterale)
Messmate Stringybark (E. obliqua) woodland with a diverse shrub and sedge understory</t>
  </si>
  <si>
    <t>HA 1546</t>
  </si>
  <si>
    <t>NVR2013/3038/455</t>
  </si>
  <si>
    <t>In road reserve adjacent to A104 D113952
Hd of Kuitpo</t>
  </si>
  <si>
    <t>Eucalyptus fasciculosa +/- E. viminalis ssp.viminalis Open Woodland over Themeda triandra
Eucalyptus fasciculosa +/- E. leucoxylon ssp. leucoxylon +/- E. odorata Woodland
Eucalyptus odorata +/- E. fasciculosa Open Forest</t>
  </si>
  <si>
    <t>Offset 3 Mt Compass to Goolwa Rd</t>
  </si>
  <si>
    <t>In road reserve adjacent to A1 and A2 F4851
Hd of Goolwa</t>
  </si>
  <si>
    <t>Revegetation to restore E. odorata and E. porosa woodland species</t>
  </si>
  <si>
    <t>2013/3039 Boettcher Road Middleton</t>
  </si>
  <si>
    <t>D55913 A12
CT/5842/528
Hd of Goolwa</t>
  </si>
  <si>
    <t>Angas Plains</t>
  </si>
  <si>
    <t xml:space="preserve">Ridge-fruited Mallee (E. incrassata) +/- Pink Gum (E. fasciculosa), with Broombush (Melaleuca uncinata) dominated understorey </t>
  </si>
  <si>
    <t>2016/3090/455 (A)</t>
  </si>
  <si>
    <t>NVR2016/3090/455</t>
  </si>
  <si>
    <t>2016/3090/455 (B)</t>
  </si>
  <si>
    <t xml:space="preserve">Ridge-fruited Mallee (E. incrassata)  with Broombush (Melaleuca uncinata) dominated understorey </t>
  </si>
  <si>
    <t>Navarino Unmade Road Reserve</t>
  </si>
  <si>
    <t>Woolshed Unmade Road Reserve</t>
  </si>
  <si>
    <t>From adjacent to Allot 5, D73994 CT 5994 Fol 260 to
Allot 12, D82705
CT 6097 Fol 321
HUNDRED of Bremer</t>
  </si>
  <si>
    <t xml:space="preserve">From adjacent to Section 110, HP150200 CT 5427 Fol 144 to Section 2 &amp; 144, HP 150100 CT 5443 Fol 872
Hd of Alexandrina and Bremer </t>
  </si>
  <si>
    <t>2023/2027/520</t>
  </si>
  <si>
    <t>Amberley</t>
  </si>
  <si>
    <t>Eucalyptus cladocalyx mid open woodland over Melaleuca uncinata</t>
  </si>
  <si>
    <t>Eucalyptus cneorifolia mid closed mallee forest over Melaleuca uncinata</t>
  </si>
  <si>
    <t>H110800 S100W
CT/5505/836
Hd of Menzies</t>
  </si>
  <si>
    <t>Tony Willson</t>
  </si>
  <si>
    <t>2023/2027 
Boxer Road Quarry</t>
  </si>
  <si>
    <t>PO Box 291 Lonsdale SA 5160</t>
  </si>
  <si>
    <t>2019/4003/182/005</t>
  </si>
  <si>
    <t>Cassinia and Raukkan community</t>
  </si>
  <si>
    <t>HA 1693</t>
  </si>
  <si>
    <t>HA 1697</t>
  </si>
  <si>
    <t>Flinders Chase Visitor Centre see aslo 2022/3014</t>
  </si>
  <si>
    <t>2022/4011/520 parent case 2022/3014/520</t>
  </si>
  <si>
    <t>2021/4001/433 (BCE/2019/NY08 )</t>
  </si>
  <si>
    <t>2021/4002/830 (BCE/2019/NY10)</t>
  </si>
  <si>
    <t>2020/4007/740 (BCE/2019/NY02)</t>
  </si>
  <si>
    <t>2018/4004/010/005</t>
  </si>
  <si>
    <t>Mining clearance undertaken in 2023 Four Mile ML (ML 6402)</t>
  </si>
  <si>
    <t>Transfer of credit to Heathgate Resources</t>
  </si>
  <si>
    <t>Assigned SEB points of credit available for further use/purchase</t>
  </si>
  <si>
    <t>483.31 points of SEB credit held by Heathgate Resources for future clearance requirements</t>
  </si>
  <si>
    <t>2022/4002/900</t>
  </si>
  <si>
    <t>Kimba</t>
  </si>
  <si>
    <t>Eucalyptus oleosa / E. calycogona mixed Mallee over Melaleuca uncinata</t>
  </si>
  <si>
    <t>Eucalyptus oleosa / E. calycogona mixed Mallee over Melaleuca uncinata and Acacia sclerophylla.</t>
  </si>
  <si>
    <t>Eucalyptus oleosa / E. calycogona mixed Mallee over Melaleuca uncinata, Acacia sclerophylla, Goodenia benthamiana and Dodonaea baueri</t>
  </si>
  <si>
    <t>Austrostipa elegantissima /A. drummondii / A. scabra Grassland with emergent low shrubs [including M. uncinata]</t>
  </si>
  <si>
    <t>Eucalyptus oleosa / E. calycogona mixed Open Mallee with Chenopodium desertorum ssp. anidiophyllum and Enchylaena tomentosa ssp. tomentosa</t>
  </si>
  <si>
    <t>Juncus ssp. Sedgeland over Marrubium vulgare, Conyza bonariensis and other exotic forbs.</t>
  </si>
  <si>
    <t>Melaleuca pauperiflora Tall Shrubland +/- Eucalyptus oleosa with emergent chenopod shrubs.</t>
  </si>
  <si>
    <t>Eucalyptus oleosa / E. calycogona mixed Mallee over Atriplex vesicaria and Sclerolaena diacantha</t>
  </si>
  <si>
    <t>Melaleuca uncinata and Hysterobaeckea behrii Tall Open Shrubland +/- Eucalyptus ssp. over Austrostipa ssp. and Rytidosperma ssp.</t>
  </si>
  <si>
    <t>2022/4002 Kassebaum</t>
  </si>
  <si>
    <t>Nigel and Danna Kassebaum</t>
  </si>
  <si>
    <t>PO Box 376 Kimba SA 5641</t>
  </si>
  <si>
    <t xml:space="preserve">Ecological Horizons </t>
  </si>
  <si>
    <t>52-55 East Terrace, Adelaide SA 5000</t>
  </si>
  <si>
    <t>NVR2020/3022/921</t>
  </si>
  <si>
    <t>2022/4003/900</t>
  </si>
  <si>
    <t>Eucalyptus incrassata Mallee +/- Hysterobaeckea behrii with Melaleuca uncinata over Triodia scariosa</t>
  </si>
  <si>
    <t>Eucalyptus incrassata Mallee with Callitris verrucosa +/- Melaleuca uncinata</t>
  </si>
  <si>
    <t>Eucalyptus incrassata / E. calycogona / E. socialis Mixed Mallee over Melaleuca uncinata and Triodia scariosa</t>
  </si>
  <si>
    <t>Eucalyptus incrassata / E. calycogona / E. socialis Mixed Mallee over Triodia scariosa</t>
  </si>
  <si>
    <t>Melaleuca uncinata Tall Shrubland +/- Eucalyptus dumosa Over Acacia spp.</t>
  </si>
  <si>
    <t>Eucalyptus calycogona / E. oleosa / E. dumosa Mixed Mallee +/- Melaleuca pauperiflora / M. uncinata over Microcybe multiflora</t>
  </si>
  <si>
    <t>2022/4003 Eatts</t>
  </si>
  <si>
    <t xml:space="preserve">Parcel H501300 S27
CT 5942/557
Hundred of Yalanda </t>
  </si>
  <si>
    <t>Parcel H501300 S32
CT 5963/940
Hundred of Yalanda</t>
  </si>
  <si>
    <t>Rex Eatts</t>
  </si>
  <si>
    <t>PO Box 90 Kimba SA 5641</t>
  </si>
  <si>
    <t>Mount Lofty Ranges</t>
  </si>
  <si>
    <t>CT/6117/269
D52164 A22
Hd of Munno Para</t>
  </si>
  <si>
    <t>Liane Lawrence
242 Medlow Road Uleybury SA 5114
0437 607 657
E: lianelaw93@gmail.com</t>
  </si>
  <si>
    <t>NVR2023/3240/750</t>
  </si>
  <si>
    <t>2020/4013/173</t>
  </si>
  <si>
    <t>NVR2018/3021/010 2020 IBMA ACR</t>
  </si>
  <si>
    <t>BSA Project WPC-195 IBMA PEPR, Rev C, Dec 2020 (Fig 169)</t>
  </si>
  <si>
    <t>Duchess North Pit D and DU17 Extension EPC-108 SMR PEPR Rev 9 April 2021 (Fig 124)</t>
  </si>
  <si>
    <t>NVR2010/3019/580 and NVR2010/3044/580</t>
  </si>
  <si>
    <t>Sites with Credit All Used</t>
  </si>
  <si>
    <t>C/- 9 Huckstepp Crt Berri SA 5343</t>
  </si>
  <si>
    <t>BHP Pty Ltd</t>
  </si>
  <si>
    <t>10 Franklin St Adelaide SA 5000</t>
  </si>
  <si>
    <t>NVR2024/3067/692 Fibre Optic Network</t>
  </si>
  <si>
    <t>SEB CREDIT SITES WITH CREDIT REMAINING (ORDERED BY LANDSCAPE REGION THEN IBRA)</t>
  </si>
  <si>
    <t>An Accredited Third Party Provider may also be a broker. Brokers play a facilitative role, acting on behalf of a credit holder or clearance proponent to develop contracts and agreements with third parties that establish credit and/or assign credit.</t>
  </si>
  <si>
    <t>SEB Credit Sites_Active</t>
  </si>
  <si>
    <t>Lists credit sites for which all the approved credit has been assigned or used; the sites will be under active management if approved within the last 10 years or being managed to maintain vegetation condition if approved more than 10 years ago.</t>
  </si>
  <si>
    <r>
      <t xml:space="preserve">The SEB credit shown in this register is valid under the </t>
    </r>
    <r>
      <rPr>
        <i/>
        <sz val="12"/>
        <rFont val="Calibri"/>
        <family val="2"/>
        <scheme val="minor"/>
      </rPr>
      <t xml:space="preserve">Native Vegetation Act 1991 </t>
    </r>
    <r>
      <rPr>
        <sz val="12"/>
        <rFont val="Calibri"/>
        <family val="2"/>
        <scheme val="minor"/>
      </rPr>
      <t>in South Australia</t>
    </r>
  </si>
  <si>
    <t>2023/3250</t>
  </si>
  <si>
    <t>Para</t>
  </si>
  <si>
    <t>Eucalyptus goniocalyx Woodland over Acacia pycnantha</t>
  </si>
  <si>
    <t>Eucalyptus leucoxylon Woodland with mixed native and exotic grassy understorey</t>
  </si>
  <si>
    <t>Eucalyptus camaldunlensis +/- Eucalyptus leucoxylon Riparian Woodland</t>
  </si>
  <si>
    <t>Eucalyptus goniocalyx +/- Eucalyptus fasciculosa Woodland over Calytrix tetragona +/- Acacia pycnantha</t>
  </si>
  <si>
    <t>Eucalyptus leucoxylon +/- Eucalyptus goniocalyx Woodland over Acacia pycnantha</t>
  </si>
  <si>
    <t>Old Kersbrook and Mary Gully</t>
  </si>
  <si>
    <t>H105700 S266 and S30
CR/5843/465
Hundred of Para Wirra</t>
  </si>
  <si>
    <t>Forestry SA</t>
  </si>
  <si>
    <t>Eric de Smit
Forestry SA
487 Brookman Rd, Kuitpo Forest SA 5201
E: desmit.eric@forestrysa.com.au</t>
  </si>
  <si>
    <t>2023/3250/473</t>
  </si>
  <si>
    <t>NVR2023/3250/473</t>
  </si>
  <si>
    <t>E.camaldulensis tall woodland over largely exotic groundcover</t>
  </si>
  <si>
    <t>Rewild Creek - Clarendon</t>
  </si>
  <si>
    <t>H105500 S320N
CT/5785/66
Hundred of Noarlunga</t>
  </si>
  <si>
    <t>Kathryn Menzel</t>
  </si>
  <si>
    <t>Kathryn Menzel
153 Lafferty Road
Chandlers Hill SA 5159
Email: menzelkathy@gmail.com</t>
  </si>
  <si>
    <t>Kathryn Menzel &amp; Alpin Cameron</t>
  </si>
  <si>
    <t>2023/3287/145</t>
  </si>
  <si>
    <t>NVR2023/3287/145</t>
  </si>
  <si>
    <t>SEB hectares used (pre-2017 policy update)</t>
  </si>
  <si>
    <t>Andrew Fogden
PO Box 80
Parndana SA 5220</t>
  </si>
  <si>
    <t>Clearance under PEPR for ML6549 Boxer Rd Quarry KI</t>
  </si>
  <si>
    <t>Damselfly Investments Pty Ltd with traditional owners</t>
  </si>
  <si>
    <t>2022/4004/182/002</t>
  </si>
  <si>
    <t>2023/3132/101</t>
  </si>
  <si>
    <t>Lincoln</t>
  </si>
  <si>
    <t>N/A Coastal Waters</t>
  </si>
  <si>
    <t>Olearia axillaris Coastal Shrubland on sand dunes</t>
  </si>
  <si>
    <t>Olearia axillaris Shrubland</t>
  </si>
  <si>
    <t>Eucalyptus peninsularis / E. angulosa Mallee Woodland</t>
  </si>
  <si>
    <t>Allocasuarina verticillata Woodland</t>
  </si>
  <si>
    <t>Louth Island 2023/3132/010</t>
  </si>
  <si>
    <t>S384, S385, S386
Hundred of Louth
CT 5427/858 and CT 5428/105</t>
  </si>
  <si>
    <t>Jack Valcic, Rumi on Louth</t>
  </si>
  <si>
    <t>2023/3132/010</t>
  </si>
  <si>
    <t>NVR2023/3132/010</t>
  </si>
  <si>
    <t>Ika Shima Trading Pty Ltd (Che Metcalfe)</t>
  </si>
  <si>
    <t>Ika Shima Pty Ltd</t>
  </si>
  <si>
    <t>Che Metcalfe, Ika Shima Trading Pty Ltd
L7, 420 King William St Adelaide SA 5000</t>
  </si>
  <si>
    <t>HA 1719</t>
  </si>
  <si>
    <t>2022/4004/182/003</t>
  </si>
  <si>
    <t>2023-2024 SEB Requirement - Cooper Basin Activity</t>
  </si>
  <si>
    <t>2023/3239/145</t>
  </si>
  <si>
    <t>Mixed Eucalyptus fasciculosa (Pink Gum) and Allocasuarina verticillata (Drooping Sheoak) woodland +/- Exocarpos cupressiformis (Native Cherry) with a subcanopy of Acacia pycnantha (Golden Wattle) and an understorey of Astroloma conostephioides (Flame Heath) shrubs and a ground layer Lomandra spp. (Mat-rush) and Cheilanthes austrotenuifolia (Annual Rock Fern).</t>
  </si>
  <si>
    <t>Eucalyptus obliqua (Messmate Stringybark) open forest with a subcanopy of Acacia pycnantha (Golden Wattle) over a shrubby understorey dominated by Chrysanthemoides monilifera (Bone Seed) and smaller shrubs of Hibbertia spp. (Guinea Flower) and Acrotriche serrulata (Honey-pots).</t>
  </si>
  <si>
    <t>Eucalyptus viminalis (Manna Gum) woodland +/- Banksia marginata (Silver Banksia) and Exocarpos cupressiformis (Native Cherry) over an understorey of Olearia ramulosa (Twiggy Daisy-bush), Chrysanthemoides monilifera (Bone seed) shrubs and a ground layer of Lomandra (Mat-rush) spp. and Cheilanthes austrotenuifolia (Annual Rock Fern).</t>
  </si>
  <si>
    <t>Mixed Eucalyptus viminalis (Manna Gum) and Eucalyptus obliqua (Messmate Stringybark) woodland over an open understorey mainly composed of introduced flora growing along an ephemeral watercourse</t>
  </si>
  <si>
    <t>Eucalyptus viminalis (Manna Gum) woodland +/- Exocarpos cupressiformis (Native Cherry) over tall shrubs of Olea europaea (olive), Bursaria spinosa (Christmas Bush), and a dominant ground layer of Allium triquetrum (Three-cornered Garlic).</t>
  </si>
  <si>
    <t>Totoka Urban Farm (2023/3239)</t>
  </si>
  <si>
    <t>F151193 A38
CT/5804/299
Hundred of Noarlunga</t>
  </si>
  <si>
    <t>Adrienne Kupsch</t>
  </si>
  <si>
    <t>Adrienne Kupsch
291 Ackland Hill Road
Coromandel East SA 5157
Email: relax@totokaurbanfarm.com
Mobile: 0417 807 676</t>
  </si>
  <si>
    <t>Riparian zone of mostly introduced flora with dense areas of Rubus sp. (Blackberry) and Allium triquetrum (Three-cornered Garlic), being restored to Eucalyptus viminalis ssp. and Eucalyptus camaldulensis riparian woodland</t>
  </si>
  <si>
    <t>NVR2023/3239/145</t>
  </si>
  <si>
    <t>This register is maintained by the Native Vegetation Branch (NVB) of the Department for Environment and Water on behalf of the Native Vegetation Council (NVC)</t>
  </si>
  <si>
    <t>Eucalyptus incrassata (Ridge-fruited Mallee) over Melaleuca uncinata (Broombush) +/- Quandong (Santalum acuminatum)</t>
  </si>
  <si>
    <t>Western Districts Memorial Community Sports Club</t>
  </si>
  <si>
    <t>PO Box 4 Kingscote, SA 5223</t>
  </si>
  <si>
    <t>SEB CREDIT SITES_CREDIT ALL USED (ORDERED BY APPLICATION NUMBER)</t>
  </si>
  <si>
    <t>2019/4003/182/006</t>
  </si>
  <si>
    <t>H560200 S7 and S8
A100 DP49877
CT/6150/28 
Hundred of Batchelor</t>
  </si>
  <si>
    <t>Mt Sandy (Coorong Lakes Project)</t>
  </si>
  <si>
    <t>Mt Sandy East (Coorong Lakes Project)</t>
  </si>
  <si>
    <t>HA 1733</t>
  </si>
  <si>
    <t>HA 1731</t>
  </si>
  <si>
    <t>Mining clearance undertaken in 2024 
Four Mile ML 6402</t>
  </si>
  <si>
    <r>
      <rPr>
        <sz val="11"/>
        <color theme="0" tint="-0.249977111117893"/>
        <rFont val="Calibri"/>
        <family val="2"/>
        <scheme val="minor"/>
      </rPr>
      <t xml:space="preserve">Kangaroo Island Council
PO Box 121 Kangaroo Island SA 5223
</t>
    </r>
    <r>
      <rPr>
        <sz val="11"/>
        <color theme="1"/>
        <rFont val="Calibri"/>
        <family val="2"/>
        <scheme val="minor"/>
      </rPr>
      <t xml:space="preserve">
This credit site is currently under change of ownership and audit - please contact the Native Vegetation Branch on nvc@sa.gov.au to make enquiries </t>
    </r>
  </si>
  <si>
    <t>2022/4010/960</t>
  </si>
  <si>
    <t>Gottwald Rd Offset</t>
  </si>
  <si>
    <t>Allotment 8, 9, 10 in F100281
CT 5630/411</t>
  </si>
  <si>
    <t>Barossa Council</t>
  </si>
  <si>
    <t>Kim Thompson
Barossa Council
PO Box 867 NURIOOTPA SA 5355
kthompson@barossa.sa.gov.au</t>
  </si>
  <si>
    <t>2023/3058</t>
  </si>
  <si>
    <t>2023/3058/922</t>
  </si>
  <si>
    <t>Atriplex paludoa ssp cordata, Cratystylis conocephala Shrubland with emergent Myoporum platycarpum ssp</t>
  </si>
  <si>
    <t>Tecticornia pergranulata ssp. pergranulata, Tecticornia halocnemoides ssp halocnemoides Low Shrubland</t>
  </si>
  <si>
    <t>Myoporum platycarpum ssp., Geijera linearifolia Tall Very Open Shrubland over Atriplex paludosa ssp. cordata, Nitraria billardierei and Scaevola spinescens</t>
  </si>
  <si>
    <t>Lot 107 SEB Area (Franklin Harbour Offset Area A, Farr St Cowell)</t>
  </si>
  <si>
    <t xml:space="preserve">DP 2578  Allotment 283
Hundred of  Playford
CT 6141/952
</t>
  </si>
  <si>
    <t>F178519 A107
Hundred of Playford
CT 5804/626</t>
  </si>
  <si>
    <t>Shane Gill (CEO) PO Box 71 Cowell 
SA 5602,  Ph:08 8629 2019,  council@franklinharbour.sa.gov.au</t>
  </si>
  <si>
    <t>NVR2023/3058</t>
  </si>
  <si>
    <t>NVR2024/3059</t>
  </si>
  <si>
    <t>2024/4001/145</t>
  </si>
  <si>
    <t>Eucalyptus leucoxylon woodland, +/- Eucalyptus camaldulensis +/- Allocasuarina verticillata over Acacia pynantha, Acacia paradoxa and exotic understorey</t>
  </si>
  <si>
    <t>Exotic grassland, being restored to grassy woodland with scattered Eucalyptus microcarpa +/- Allocasuarina verticillata upperstorey (north slope) and Eucalyptus leucoxylon +/- E. camaldulensis on the lower south slope grading to E. leucoxylon +/- E. microcarpa in the mid-upper south slope</t>
  </si>
  <si>
    <t>Eucalyptus leucoxylon open woodland over Acacia pycnantha and exotic understorey</t>
  </si>
  <si>
    <t>Eucalyptus camaldulensis woodland over Allocasuarina verticillata, Acacia melanoxylon, Acacia pycnantha</t>
  </si>
  <si>
    <t>Acacia pycnantha woodland with exotic understorey, regenerating towards Eucaltptus camaldulensis woodland</t>
  </si>
  <si>
    <t>Eucalyptus camaldulensis woodland (riparian) over Acacia retinodes, Acacia rupicola, Acacia pycnantha, Acacia paradoxa, Bursaria spinosa, Leptospermum lanigerum, Olearia axillaris, and Callitris gracilis</t>
  </si>
  <si>
    <t>Degrared area with Acacia pycnantha and exotics</t>
  </si>
  <si>
    <t>Planted open woodland with weedy understorey</t>
  </si>
  <si>
    <t>McHarg Reserve</t>
  </si>
  <si>
    <t>D14906 AE71 in CT 5543/599
D14913 AE117c in CT 6042/3
D79146 AE302 in CT 6024/122	
D63714 AE102c in CT 5913/460
D10569 AE112 in CT 5632/671
D10569 AE111 in CT 4128/450	
D33625 AE25 in CT 5065/273</t>
  </si>
  <si>
    <t>City of Onkaparinga
PO Box 1
Onkaparinga SA 5168</t>
  </si>
  <si>
    <t>2021/4001/520</t>
  </si>
  <si>
    <t>HA 1727</t>
  </si>
  <si>
    <t>NVR2024/3059/145</t>
  </si>
  <si>
    <t>2025/4001/822</t>
  </si>
  <si>
    <t>Bridgewater</t>
  </si>
  <si>
    <t>Beachport</t>
  </si>
  <si>
    <t>Robe</t>
  </si>
  <si>
    <t>Leucopogon parviflorus, Acacia longifolia ssp. sophorae, Olearia axillaris, and Exocarpos syrticola open coastal shrubland</t>
  </si>
  <si>
    <t>Allocasuarina verticillata low woodland over shrubs of Leucopogon parviflorus and Olearia axillaris</t>
  </si>
  <si>
    <t>Pimelea serpyllifolia ssp. serpyllifolia and Adriana quadripartita low open coastal shrubland over the Kunzea pomifera and Carpobrotus rossii</t>
  </si>
  <si>
    <t>Block A</t>
  </si>
  <si>
    <t>A5 D116147
CT 6211/812
Hd of Waterhouse</t>
  </si>
  <si>
    <t>Robe Golf Club</t>
  </si>
  <si>
    <t>Luke Whitbread
Robe Golf Club 
73 Morphett St Robe SA 5276</t>
  </si>
  <si>
    <t>Initial Credit Holder</t>
  </si>
  <si>
    <t>Initial Credit Holder Contact Details</t>
  </si>
  <si>
    <t>Robe Golf Course Inc</t>
  </si>
  <si>
    <t>TLD Robe Pty Ltd</t>
  </si>
  <si>
    <t>HA 1626 variation</t>
  </si>
  <si>
    <t>PO Box 445 ROBE SA 5276</t>
  </si>
  <si>
    <t>NVR2022/3232/822</t>
  </si>
  <si>
    <t>2023/4004/830</t>
  </si>
  <si>
    <t>Mount Remarkable</t>
  </si>
  <si>
    <t>Northern Areas Council</t>
  </si>
  <si>
    <t>River Red Gum Riparian Woodland
Inland SA Blue Gum and Drooping Sheoak Woodland
Drooping Sheoak and Inland SA Blue Gum Woodland (+/- Sugar Gum)
Very Open Inland SA Blue Gum Woodland
Inland SA Blue Gum and Gilja Mallee
Regenerating burnt Inland SA Blue Gum and Sugar Gum Woodland</t>
  </si>
  <si>
    <t>Hilpara SEB Area</t>
  </si>
  <si>
    <t xml:space="preserve">D132324 Q1 and Q2 CR 6296/967
D132324 A2 CR 6296/971
D132324 A4 CR 6296/970
</t>
  </si>
  <si>
    <t>Craig Nixon 
NPWS SA
155 Main North Road Clare SA 5453
craig.nixon@sa.gov.au</t>
  </si>
  <si>
    <t>NPWS SA</t>
  </si>
  <si>
    <t>NA (to be protected within NP)</t>
  </si>
  <si>
    <t>NVR2021/3185/830
NVR2021/3186/830
NVR2021/3222/830
NVR2021/3025/830 (amendment date 14/12/2021)
NVR2020/3073/830</t>
  </si>
  <si>
    <t>2018-2019 SEB Requirement - Cooper Basin Activity</t>
  </si>
  <si>
    <t xml:space="preserve"> Site being restored to Drooping Sheoak (Allocasuarina verticillata) low woodland. Currently Pinus spp. and Eucalyptus spp. woodland over Acacia euthycarpa, A. pycnantha and Aristida contorta</t>
  </si>
  <si>
    <t xml:space="preserve">Site being restored to Drooping Sheoak (Allocasuarina verticillata) woodland, with SA Blue Gum (E. leucoxylon) as co-dominant. Currently Veldt Grass (Ehrharta calycina) grassland with various revegetated trees and shrub species, </t>
  </si>
  <si>
    <t>Site being restored to Drooping Sheoak (Allocasuarina verticillata) low woodland. Curently Radiata pine (Pinus radiata) woodland over Golden Wattle (Acacia pycnantha), Spear grasses (Austrostipa spp.), Wallaby Grass (Rytidosperma caespitosum) and Fescue (Vulpia sp.)</t>
  </si>
  <si>
    <t>Site being restored to a mix of Mallee Box (Eucalyptus porosa) and Southern Cypress Pine (Callitris gracilis) woodland and SA Blue Gum (Eucalyptus leucoxylon ssp. leucoxylon) woodland. Currently Exotic Wild Oat (Avena sp.) grassland with emergent Ruby Saltbush (Enchylaena tomentosa) and Short-leaf Bluebush (Maireana brevifolia)</t>
  </si>
  <si>
    <t xml:space="preserve">Site being restored to Eucalyptus phenax, E. dumosa and E. socialis mallee with Southern Cypress Pine (Callitris gracilis). Currently Mixed non-local eucalypt woodland with Southern Cypress Pine (Callitris gracilis) </t>
  </si>
  <si>
    <t xml:space="preserve">Welcome to the Native Vegetation (SEB) Credit Register
</t>
  </si>
  <si>
    <t>For enquiries about the register, please contact the NVB on nvc@sa.gov.au or (08) 8303 9777</t>
  </si>
  <si>
    <r>
      <t xml:space="preserve">An agreement made between the Minister for Environment and Water and the SEB Area owner or an accredited Third Party Provider. The Agreement outlines the terms of use of the land and is registered on the title for the land, usually in perpetuity. The use of Management Agreements is outlined in Section 25D of the </t>
    </r>
    <r>
      <rPr>
        <i/>
        <sz val="11"/>
        <color theme="1"/>
        <rFont val="Calibri"/>
        <family val="2"/>
        <scheme val="minor"/>
      </rPr>
      <t>Native Vegetation Act 1991.</t>
    </r>
    <r>
      <rPr>
        <sz val="11"/>
        <color theme="1"/>
        <rFont val="Calibri"/>
        <family val="2"/>
        <scheme val="minor"/>
      </rPr>
      <t xml:space="preserve"> A Management Agreement will relate to either Section 25B (assignment of credit) or 25C (achievement of environmental benefit by an accredited third party provider).</t>
    </r>
  </si>
  <si>
    <t>Sites listed on the "SEB Credit Sites_Active" tab have been approved by the NVC. The sites are currently being managed for biodiversity conservation by the SEB Area Provider under a Management Plan approved by the NVC. In recognition of this management, credit is offered for others to purchase to offset clearance or to support conservation. All credit sites are protected in perpetuity. The data are ordered Landscape Region, then IBRA Region, IBRA Subregion and IBRA Association.</t>
  </si>
  <si>
    <t>Not yet assessed</t>
  </si>
  <si>
    <t>Sheoak and mallee vegetation in more sheltered areas. Red gum woodland in creek lines. Eastern ‘black oak’, yakka, some redgum and box burnt in 1996 with moderate regrowth. Western slopes – low, thick mallee (not burnt).</t>
  </si>
  <si>
    <r>
      <rPr>
        <b/>
        <sz val="12"/>
        <color rgb="FFFF0000"/>
        <rFont val="Calibri"/>
        <family val="2"/>
        <scheme val="minor"/>
      </rPr>
      <t>Click on the tabs at the bottom</t>
    </r>
    <r>
      <rPr>
        <sz val="12"/>
        <rFont val="Calibri"/>
        <family val="2"/>
        <scheme val="minor"/>
      </rPr>
      <t xml:space="preserve"> for information about 'SEB Credit Sites', 'Potential SEB Credit Sites', 'Assignments or Use of Credit' and 'Sites with Credit All Used'</t>
    </r>
  </si>
  <si>
    <t>CT 6312/207 S1, S2, S3, S6, S7, S8, S9, S11, S17, part S18, S25, S26, S27, part S28
Hundred of McGregor and Hd of Charleston</t>
  </si>
  <si>
    <t>2025/2006/822</t>
  </si>
  <si>
    <t>Lake Hawdon</t>
  </si>
  <si>
    <t>District Council of Robe</t>
  </si>
  <si>
    <t>Mix of Rough-barked Manna Gum Low Woodland, Messmate Stringybark +/- Inland SA Blue Gum Low Open Forest and Rough-barked Manna Gum +/- Messmate Stringybark Low Open Forest</t>
  </si>
  <si>
    <t>Tully Paddock</t>
  </si>
  <si>
    <t>H441400 S81
CT 6141/186
Hd of Ross</t>
  </si>
  <si>
    <t>Nareen Station Pty Ltd</t>
  </si>
  <si>
    <t>Jamie Cooke
Nareen Station Pty Ltd
89 Boyong Rd Mt Benson SA 5275</t>
  </si>
  <si>
    <t>Jamie Cooke Nareen Station Pty Ltd</t>
  </si>
  <si>
    <t xml:space="preserve">Alex Nankivell, CEO
Level 2 Payinthi, 128 Prospect Road
PO Box 34, Prospect SA 5082
NatureFoundationSA@nfsa.org.au
(08) 8340 2880
</t>
  </si>
  <si>
    <t>2022/4004/182/004</t>
  </si>
  <si>
    <t>To arrange a purchase or assignment of credit, contact the credit holder (who must apply to the NVC to assign credit to you)</t>
  </si>
  <si>
    <t>A person who has had credit assigned to them (e.g. a purchaser of credit). After purchase, credit may then be held by the assignee, or extinguished to either offset clearance or as a voluntary act to conserve biodiversity.</t>
  </si>
  <si>
    <t>The "Assignment_Use of SEB Credit" tab shows the credit which has been assigned (e.g. sold to a purchaser) or used by the credit holder. See also 'assignor' and 'assignee'.</t>
  </si>
  <si>
    <t>Prior to 2017, SEB credit was approved in units of 'hectares' rather than 'SEB points'. For some older sites the credit is still listed in 'hectares'. To utilise remaining credit that is still listed in hectares, an up to date vegetation assessment of the site may be required, using the latest NVC-approved methodology, in order to convert the hectare values to SEB points. Such an update is the responsibility of the credit holder.</t>
  </si>
  <si>
    <t>The credit points originally approved by the NVC at the time the site was 'established' as a credit site. Credit is given in recognition of the management of vegetation at the SEB credit site, as per an approved management plan, resulting in a 'significant environmental benefit'.</t>
  </si>
  <si>
    <t>An agreement made between the Minister for Climate, Environment and Water and the land owner. It identifies the purpose of the land as being for conservation of the native vegetation in perpetuity. A Heritage Agreement may be entered into as part of establishing or assigning SEB credit (as required by Section 25B of the Native Vegetation Act 1991) or as a condition related to clearance consent.</t>
  </si>
  <si>
    <t>IBRA means 'Interim Biogeographical Regionalisation for Australia'. IBRA regions, subregions and association areas can be found online using the "Naturemaps" tool ("Bioregions" option in "Landscapes" layer). Under SEB Policy, clearance impacts should be offset at sites that are located close to the site of impact. As a preference, credit sites should be located within the same IBRA association or IBRA sub-region as the clearance site. Under some circumstances, the IBRA region level may be acceptable.</t>
  </si>
  <si>
    <t>Areas covered by SA's Landscape Boards. AW = Alinytjara Wilurara, EP = Eyre Pensinsula, SAAL = South Australian Arid Lands, NY = Northern and Yorke, MR = Murrraylands and Riverland, GA = Green Adelaide, HF = Hills and Fleurieu, KI = Kangaroo Island, LC = Limestone Coast. These areas are included as a help to understand where credit sites are located.</t>
  </si>
  <si>
    <t>A plan that outlines the management actions required to achieve a significant environmental benefit in the SEB Credit Area, specifically over the first 10 years. It also details the minimum management obligations that are ongoing in perpetuity. To access a Management Plan, submit a request direct to the credit holder, or email the Native Vegetation Branch nvc@sa.gov.au (any information regarded as confidential may be redacted).</t>
  </si>
  <si>
    <t>Sites listed on the "Potential SEB Credit Sites" tab are eligible to become SEB Credit Sites, but have not yet been fully approved by the NVC. The owners are interested in establishing credit if a credit purchaser is found. Prior to credit becoming available to purchase, the owner of the site must submit an application to establish the credit to be approved by the NVC. The application will need to include an assessment of the credit points value by an accredited consultant (if this has not already recently occurred) and subission of a draft Management Plan.</t>
  </si>
  <si>
    <t>SEB = "Significant environmental benefit". The  policy outlining what a 'SEB' is can be found on the DEW website (Topics &gt; Native Vegetation &gt; Protecting Native Vegetation)</t>
  </si>
  <si>
    <t>Descriptions of the type of vegetation being managed at the SEB credit site. As outlined in the Policy for Significant Environmental Benefit, the impacts of vegetation clearance should be offset by protecting and managing the same vegetation type as that cleared, or a vegetation type of higher conservation value ('like for like or better'). Search the vegetation associations to find a vegetation type that suits your requirements, noting that it should preferably be located within the same IBRA association or subregion as a clearance site to offset that clearance.</t>
  </si>
  <si>
    <t>2024/2021/400</t>
  </si>
  <si>
    <t>Naracoorte</t>
  </si>
  <si>
    <t>Tatiara</t>
  </si>
  <si>
    <t>Eucalyptus diversifolia ssp. diversifolia (Coastal White Mallee) Mallee</t>
  </si>
  <si>
    <t>Eucalyptus leucoxylon ssp. leucoxylon (SA Blue Gum) Woodland</t>
  </si>
  <si>
    <t>Eucalyptus arenacea (Desert Stringybark) Low Woodland</t>
  </si>
  <si>
    <t>772 Beeamma – Parsons Rd, Padthaway: Paddock B2</t>
  </si>
  <si>
    <t>H430500 S430
CT 5950/378</t>
  </si>
  <si>
    <t>Phillip Giles and Julie Giles</t>
  </si>
  <si>
    <t>Phillip Giles</t>
  </si>
  <si>
    <t>2025/1041</t>
  </si>
  <si>
    <t>HA 1689</t>
  </si>
  <si>
    <t>HA 1734</t>
  </si>
  <si>
    <t>HA 1545</t>
  </si>
  <si>
    <t>Phillip and Julie Giles</t>
  </si>
  <si>
    <t>NVC2024/2021/400</t>
  </si>
  <si>
    <t>NVC2025/2014/962 Olympic Dam Airstrip maintenance</t>
  </si>
  <si>
    <t>P and J Giles
414 Giles Road Padthaway SA 5271
NOTE CREDIT USE ON HOLD BY REQUEST OF CREDIT HOLDER</t>
  </si>
  <si>
    <t>2020/4008/173/002</t>
  </si>
  <si>
    <t>C. Steele and K. Stewart</t>
  </si>
  <si>
    <t>63 Paringa Parade, Old Noarlunga SA 5168</t>
  </si>
  <si>
    <t>NVR2025/3108/473</t>
  </si>
  <si>
    <t>This credit is currently on hold and unavailable until further notice. 
Contact Zita Fewster, Native Vegetation Branch, zita.fewster@sa.gov.au for further information.</t>
  </si>
  <si>
    <t>Last updated 5 NOV 2025</t>
  </si>
  <si>
    <t>2022/4004/182/005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</si>
</sst>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20" x14ac:knownFonts="1">
    <font>
      <sz val="11"/>
      <color theme="1"/>
      <name val="Calibri"/>
      <family val="2"/>
      <scheme val="minor"/>
    </font>
    <font>
      <sz val="10"/>
      <color theme="1"/>
      <name val="Arial"/>
      <family val="2"/>
    </font>
    <font>
      <u/>
      <sz val="11"/>
      <color theme="10"/>
      <name val="Calibri"/>
      <family val="2"/>
      <scheme val="minor"/>
    </font>
    <font>
      <sz val="11"/>
      <name val="Calibri"/>
      <family val="2"/>
      <scheme val="minor"/>
    </font>
    <font>
      <b/>
      <sz val="11"/>
      <color theme="1"/>
      <name val="Calibri"/>
      <family val="2"/>
      <scheme val="minor"/>
    </font>
    <font>
      <b/>
      <sz val="14"/>
      <color theme="3" tint="0.39997558519241921"/>
      <name val="Calibri"/>
      <family val="2"/>
      <scheme val="minor"/>
    </font>
    <font>
      <sz val="12"/>
      <name val="Calibri"/>
      <family val="2"/>
      <scheme val="minor"/>
    </font>
    <font>
      <b/>
      <sz val="11"/>
      <color theme="0"/>
      <name val="Calibri"/>
      <family val="2"/>
      <scheme val="minor"/>
    </font>
    <font>
      <sz val="11"/>
      <color theme="1"/>
      <name val="Calibri"/>
      <family val="2"/>
      <scheme val="minor"/>
    </font>
    <font>
      <i/>
      <sz val="11"/>
      <color theme="1"/>
      <name val="Calibri"/>
      <family val="2"/>
      <scheme val="minor"/>
    </font>
    <font>
      <sz val="9"/>
      <color indexed="81"/>
      <name val="Tahoma"/>
      <family val="2"/>
    </font>
    <font>
      <b/>
      <sz val="9"/>
      <color indexed="81"/>
      <name val="Tahoma"/>
      <family val="2"/>
    </font>
    <font>
      <b/>
      <sz val="12"/>
      <color theme="0"/>
      <name val="Calibri"/>
      <family val="2"/>
      <scheme val="minor"/>
    </font>
    <font>
      <sz val="8"/>
      <name val="Calibri"/>
      <family val="2"/>
      <scheme val="minor"/>
    </font>
    <font>
      <sz val="11"/>
      <color theme="1"/>
      <name val="Calibri"/>
      <family val="2"/>
    </font>
    <font>
      <b/>
      <sz val="12"/>
      <color rgb="FFFF0000"/>
      <name val="Calibri"/>
      <family val="2"/>
      <scheme val="minor"/>
    </font>
    <font>
      <i/>
      <sz val="12"/>
      <name val="Calibri"/>
      <family val="2"/>
      <scheme val="minor"/>
    </font>
    <font>
      <sz val="11"/>
      <color theme="0" tint="-0.249977111117893"/>
      <name val="Calibri"/>
      <family val="2"/>
      <scheme val="minor"/>
    </font>
    <font>
      <sz val="11"/>
      <color theme="0" tint="-0.34998626667073579"/>
      <name val="Calibri"/>
      <family val="2"/>
      <scheme val="minor"/>
    </font>
    <font>
      <b/>
      <i/>
      <sz val="11"/>
      <color theme="1"/>
      <name val="Calibri"/>
      <family val="2"/>
      <scheme val="minor"/>
    </font>
  </fonts>
  <fills count="5">
    <fill>
      <patternFill patternType="none"/>
    </fill>
    <fill>
      <patternFill patternType="gray125"/>
    </fill>
    <fill>
      <patternFill patternType="solid">
        <fgColor theme="3" tint="0.39997558519241921"/>
        <bgColor indexed="64"/>
      </patternFill>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theme="0"/>
      </left>
      <right style="thin">
        <color theme="0"/>
      </right>
      <top style="thin">
        <color theme="0"/>
      </top>
      <bottom/>
      <diagonal/>
    </border>
    <border>
      <left/>
      <right style="thin">
        <color theme="0"/>
      </right>
      <top/>
      <bottom/>
      <diagonal/>
    </border>
    <border>
      <left style="thin">
        <color theme="0"/>
      </left>
      <right/>
      <top/>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theme="0"/>
      </left>
      <right style="thin">
        <color indexed="64"/>
      </right>
      <top style="thin">
        <color theme="0"/>
      </top>
      <bottom/>
      <diagonal/>
    </border>
    <border>
      <left style="thin">
        <color theme="0"/>
      </left>
      <right style="thin">
        <color indexed="64"/>
      </right>
      <top/>
      <bottom/>
      <diagonal/>
    </border>
    <border>
      <left/>
      <right style="thin">
        <color indexed="64"/>
      </right>
      <top style="double">
        <color indexed="64"/>
      </top>
      <bottom/>
      <diagonal/>
    </border>
    <border>
      <left style="thin">
        <color indexed="64"/>
      </left>
      <right/>
      <top style="double">
        <color indexed="64"/>
      </top>
      <bottom/>
      <diagonal/>
    </border>
  </borders>
  <cellStyleXfs count="6">
    <xf numFmtId="0" fontId="0" fillId="0" borderId="0"/>
    <xf numFmtId="0" fontId="1" fillId="0" borderId="0"/>
    <xf numFmtId="0" fontId="1" fillId="0" borderId="0"/>
    <xf numFmtId="43" fontId="1" fillId="0" borderId="0" applyFont="0" applyFill="0" applyBorder="0" applyAlignment="0" applyProtection="0"/>
    <xf numFmtId="0" fontId="1" fillId="0" borderId="0"/>
    <xf numFmtId="0" fontId="2" fillId="0" borderId="0" applyNumberFormat="0" applyFill="0" applyBorder="0" applyAlignment="0" applyProtection="0"/>
  </cellStyleXfs>
  <cellXfs count="720">
    <xf numFmtId="0" fontId="0" fillId="0" borderId="0" xfId="0"/>
    <xf numFmtId="0" fontId="0" fillId="0" borderId="0" xfId="0" applyAlignment="1">
      <alignment vertical="center"/>
    </xf>
    <xf numFmtId="0" fontId="0" fillId="0" borderId="0" xfId="0" applyAlignment="1">
      <alignment vertical="center" wrapText="1"/>
    </xf>
    <xf numFmtId="0" fontId="4" fillId="0" borderId="0" xfId="0" applyFont="1" applyAlignment="1">
      <alignment vertical="center"/>
    </xf>
    <xf numFmtId="0" fontId="0" fillId="0" borderId="1" xfId="0" applyBorder="1" applyAlignment="1">
      <alignment vertical="center" wrapText="1"/>
    </xf>
    <xf numFmtId="0" fontId="4" fillId="3" borderId="1" xfId="0" applyFont="1" applyFill="1" applyBorder="1" applyAlignment="1">
      <alignment vertical="center" wrapText="1"/>
    </xf>
    <xf numFmtId="0" fontId="5" fillId="0" borderId="0" xfId="0" applyFont="1" applyAlignment="1">
      <alignment horizontal="left" vertical="top"/>
    </xf>
    <xf numFmtId="0" fontId="6" fillId="0" borderId="0" xfId="0" applyFont="1" applyAlignment="1">
      <alignment horizontal="left" vertical="center"/>
    </xf>
    <xf numFmtId="0" fontId="8" fillId="0" borderId="0" xfId="0" applyFont="1" applyAlignment="1">
      <alignment horizontal="left" vertical="top"/>
    </xf>
    <xf numFmtId="0" fontId="8" fillId="0" borderId="0" xfId="0" applyFont="1" applyAlignment="1">
      <alignment horizontal="left" vertical="top" wrapText="1"/>
    </xf>
    <xf numFmtId="2" fontId="8" fillId="0" borderId="0" xfId="0" applyNumberFormat="1" applyFont="1" applyAlignment="1">
      <alignment horizontal="left" vertical="top" wrapText="1"/>
    </xf>
    <xf numFmtId="2" fontId="7" fillId="2" borderId="2" xfId="4" applyNumberFormat="1" applyFont="1" applyFill="1" applyBorder="1" applyAlignment="1">
      <alignment horizontal="left" vertical="top" textRotation="90" wrapText="1"/>
    </xf>
    <xf numFmtId="0" fontId="8" fillId="0" borderId="4" xfId="0" applyFont="1" applyBorder="1" applyAlignment="1">
      <alignment horizontal="left" vertical="top" wrapText="1"/>
    </xf>
    <xf numFmtId="0" fontId="7" fillId="2" borderId="2" xfId="4" applyFont="1" applyFill="1" applyBorder="1" applyAlignment="1">
      <alignment horizontal="left" vertical="top" textRotation="90" wrapText="1"/>
    </xf>
    <xf numFmtId="0" fontId="0" fillId="0" borderId="8" xfId="0" applyFont="1" applyBorder="1" applyAlignment="1">
      <alignment horizontal="left" vertical="top" wrapText="1"/>
    </xf>
    <xf numFmtId="14" fontId="8" fillId="0" borderId="8" xfId="0" applyNumberFormat="1" applyFont="1" applyBorder="1" applyAlignment="1">
      <alignment horizontal="left" vertical="top" wrapText="1"/>
    </xf>
    <xf numFmtId="0" fontId="8" fillId="0" borderId="8" xfId="0" applyFont="1" applyBorder="1" applyAlignment="1">
      <alignment horizontal="left" vertical="top" wrapText="1"/>
    </xf>
    <xf numFmtId="2" fontId="0" fillId="0" borderId="8" xfId="0" applyNumberFormat="1" applyFont="1" applyBorder="1" applyAlignment="1">
      <alignment horizontal="left" vertical="top" wrapText="1"/>
    </xf>
    <xf numFmtId="0" fontId="8" fillId="0" borderId="1" xfId="0" applyFont="1" applyBorder="1" applyAlignment="1">
      <alignment vertical="top" wrapText="1"/>
    </xf>
    <xf numFmtId="0" fontId="8" fillId="0" borderId="6" xfId="0" applyFont="1" applyBorder="1" applyAlignment="1">
      <alignment vertical="top" wrapText="1"/>
    </xf>
    <xf numFmtId="0" fontId="8" fillId="0" borderId="10" xfId="0" applyFont="1" applyBorder="1" applyAlignment="1">
      <alignment vertical="top" wrapText="1"/>
    </xf>
    <xf numFmtId="0" fontId="0" fillId="0" borderId="8" xfId="0" applyFont="1" applyBorder="1" applyAlignment="1">
      <alignment horizontal="right" vertical="top" wrapText="1"/>
    </xf>
    <xf numFmtId="14" fontId="0" fillId="0" borderId="10" xfId="0" applyNumberFormat="1" applyFont="1" applyBorder="1" applyAlignment="1">
      <alignment horizontal="left" vertical="top" wrapText="1"/>
    </xf>
    <xf numFmtId="2" fontId="8" fillId="0" borderId="8" xfId="0" applyNumberFormat="1" applyFont="1" applyBorder="1" applyAlignment="1">
      <alignment horizontal="right" vertical="top" wrapText="1"/>
    </xf>
    <xf numFmtId="2" fontId="8" fillId="0" borderId="0" xfId="0" applyNumberFormat="1" applyFont="1" applyAlignment="1">
      <alignment horizontal="right" vertical="top" wrapText="1"/>
    </xf>
    <xf numFmtId="0" fontId="0" fillId="0" borderId="8" xfId="0" applyFont="1" applyFill="1" applyBorder="1" applyAlignment="1">
      <alignment horizontal="left" vertical="top" wrapText="1"/>
    </xf>
    <xf numFmtId="14" fontId="8" fillId="0" borderId="8" xfId="0" applyNumberFormat="1" applyFont="1" applyFill="1" applyBorder="1" applyAlignment="1">
      <alignment horizontal="left" vertical="top" wrapText="1"/>
    </xf>
    <xf numFmtId="2" fontId="0" fillId="0" borderId="8" xfId="0" applyNumberFormat="1" applyFont="1" applyFill="1" applyBorder="1" applyAlignment="1">
      <alignment horizontal="left" vertical="top" wrapText="1"/>
    </xf>
    <xf numFmtId="14" fontId="0" fillId="0" borderId="1" xfId="0" applyNumberFormat="1" applyFont="1" applyBorder="1" applyAlignment="1">
      <alignment horizontal="left" vertical="top" wrapText="1"/>
    </xf>
    <xf numFmtId="2" fontId="0" fillId="0" borderId="4" xfId="0" applyNumberFormat="1" applyFont="1" applyBorder="1" applyAlignment="1">
      <alignment horizontal="left" vertical="top" wrapText="1"/>
    </xf>
    <xf numFmtId="2" fontId="0" fillId="0" borderId="8" xfId="0" applyNumberFormat="1" applyFont="1" applyBorder="1" applyAlignment="1">
      <alignment horizontal="right" vertical="top" wrapText="1"/>
    </xf>
    <xf numFmtId="0" fontId="7" fillId="2" borderId="17" xfId="4" applyFont="1" applyFill="1" applyBorder="1" applyAlignment="1">
      <alignment horizontal="left" vertical="top" textRotation="90" wrapText="1"/>
    </xf>
    <xf numFmtId="0" fontId="7" fillId="2" borderId="16" xfId="4" applyFont="1" applyFill="1" applyBorder="1" applyAlignment="1">
      <alignment horizontal="left" vertical="top" textRotation="90" wrapText="1"/>
    </xf>
    <xf numFmtId="0" fontId="0" fillId="0" borderId="7" xfId="0" applyFont="1" applyBorder="1" applyAlignment="1" applyProtection="1">
      <alignment horizontal="left" vertical="top" wrapText="1"/>
    </xf>
    <xf numFmtId="2" fontId="8" fillId="0" borderId="7" xfId="0" applyNumberFormat="1" applyFont="1" applyBorder="1" applyAlignment="1" applyProtection="1">
      <alignment horizontal="right" vertical="top" wrapText="1"/>
    </xf>
    <xf numFmtId="14" fontId="8" fillId="0" borderId="7" xfId="0" applyNumberFormat="1" applyFont="1" applyBorder="1" applyAlignment="1" applyProtection="1">
      <alignment horizontal="left" vertical="top" wrapText="1"/>
    </xf>
    <xf numFmtId="2" fontId="0" fillId="0" borderId="7" xfId="0" applyNumberFormat="1" applyFont="1" applyBorder="1" applyAlignment="1" applyProtection="1">
      <alignment horizontal="left" vertical="top" wrapText="1"/>
    </xf>
    <xf numFmtId="14" fontId="0" fillId="0" borderId="4" xfId="0" applyNumberFormat="1" applyFont="1" applyBorder="1" applyAlignment="1">
      <alignment horizontal="left" vertical="top" wrapText="1"/>
    </xf>
    <xf numFmtId="0" fontId="0" fillId="0" borderId="7" xfId="0" applyFont="1" applyBorder="1" applyAlignment="1">
      <alignment horizontal="left" vertical="top" wrapText="1"/>
    </xf>
    <xf numFmtId="14" fontId="8" fillId="0" borderId="7" xfId="0" applyNumberFormat="1" applyFont="1" applyBorder="1" applyAlignment="1">
      <alignment horizontal="left" vertical="top" wrapText="1"/>
    </xf>
    <xf numFmtId="2" fontId="0" fillId="0" borderId="7" xfId="0" applyNumberFormat="1" applyFont="1" applyBorder="1" applyAlignment="1">
      <alignment horizontal="left" vertical="top" wrapText="1"/>
    </xf>
    <xf numFmtId="0" fontId="0" fillId="0" borderId="4" xfId="0" applyFont="1" applyBorder="1" applyAlignment="1">
      <alignment horizontal="left" vertical="top" wrapText="1"/>
    </xf>
    <xf numFmtId="0" fontId="0" fillId="0" borderId="6" xfId="0" applyFont="1" applyBorder="1" applyAlignment="1">
      <alignment vertical="top" wrapText="1"/>
    </xf>
    <xf numFmtId="0" fontId="8" fillId="0" borderId="0" xfId="0" applyFont="1" applyAlignment="1">
      <alignment vertical="top"/>
    </xf>
    <xf numFmtId="14" fontId="8" fillId="0" borderId="6" xfId="0" applyNumberFormat="1" applyFont="1" applyBorder="1" applyAlignment="1">
      <alignment vertical="top" wrapText="1"/>
    </xf>
    <xf numFmtId="49" fontId="0" fillId="0" borderId="6" xfId="0" applyNumberFormat="1" applyFont="1" applyBorder="1" applyAlignment="1">
      <alignment vertical="top" wrapText="1"/>
    </xf>
    <xf numFmtId="0" fontId="0" fillId="0" borderId="4" xfId="0" applyFont="1" applyBorder="1" applyAlignment="1">
      <alignment vertical="top" wrapText="1"/>
    </xf>
    <xf numFmtId="0" fontId="0" fillId="0" borderId="1" xfId="0" applyFont="1" applyBorder="1" applyAlignment="1">
      <alignment vertical="top" wrapText="1"/>
    </xf>
    <xf numFmtId="0" fontId="3" fillId="0" borderId="6" xfId="0" applyFont="1" applyBorder="1" applyAlignment="1">
      <alignment vertical="top" wrapText="1"/>
    </xf>
    <xf numFmtId="0" fontId="0" fillId="0" borderId="8" xfId="0" applyFont="1" applyBorder="1" applyAlignment="1">
      <alignment vertical="top" wrapText="1"/>
    </xf>
    <xf numFmtId="0" fontId="0" fillId="0" borderId="10" xfId="0" applyFont="1" applyBorder="1" applyAlignment="1">
      <alignment vertical="top" wrapText="1"/>
    </xf>
    <xf numFmtId="0" fontId="8" fillId="0" borderId="4" xfId="0" applyFont="1" applyBorder="1" applyAlignment="1">
      <alignment vertical="top" wrapText="1"/>
    </xf>
    <xf numFmtId="0" fontId="3" fillId="0" borderId="8" xfId="0" applyFont="1" applyBorder="1" applyAlignment="1">
      <alignment vertical="top" wrapText="1"/>
    </xf>
    <xf numFmtId="49" fontId="0" fillId="0" borderId="8" xfId="0" applyNumberFormat="1" applyFont="1" applyBorder="1" applyAlignment="1">
      <alignment vertical="top" wrapText="1"/>
    </xf>
    <xf numFmtId="14" fontId="0" fillId="0" borderId="8" xfId="0" applyNumberFormat="1" applyFont="1" applyBorder="1" applyAlignment="1">
      <alignment vertical="top" wrapText="1"/>
    </xf>
    <xf numFmtId="0" fontId="8" fillId="0" borderId="0" xfId="0" applyFont="1" applyAlignment="1">
      <alignment vertical="top" wrapText="1"/>
    </xf>
    <xf numFmtId="0" fontId="8" fillId="0" borderId="12" xfId="0" applyFont="1" applyBorder="1" applyAlignment="1">
      <alignment vertical="top" wrapText="1"/>
    </xf>
    <xf numFmtId="0" fontId="8" fillId="0" borderId="11" xfId="0" applyFont="1" applyBorder="1" applyAlignment="1">
      <alignment vertical="top" wrapText="1"/>
    </xf>
    <xf numFmtId="49" fontId="8" fillId="0" borderId="0" xfId="0" applyNumberFormat="1" applyFont="1" applyAlignment="1">
      <alignment vertical="top" wrapText="1"/>
    </xf>
    <xf numFmtId="0" fontId="8" fillId="0" borderId="0" xfId="0" applyFont="1" applyBorder="1" applyAlignment="1">
      <alignment vertical="top"/>
    </xf>
    <xf numFmtId="0" fontId="0" fillId="0" borderId="7" xfId="0" applyFont="1" applyBorder="1" applyAlignment="1">
      <alignment vertical="top" wrapText="1"/>
    </xf>
    <xf numFmtId="0" fontId="3" fillId="0" borderId="7" xfId="0" applyFont="1" applyBorder="1" applyAlignment="1">
      <alignment vertical="top" wrapText="1"/>
    </xf>
    <xf numFmtId="49" fontId="0" fillId="0" borderId="7" xfId="0" applyNumberFormat="1" applyFont="1" applyBorder="1" applyAlignment="1">
      <alignment vertical="top" wrapText="1"/>
    </xf>
    <xf numFmtId="14" fontId="0" fillId="0" borderId="7" xfId="0" applyNumberFormat="1" applyFont="1" applyBorder="1" applyAlignment="1">
      <alignment vertical="top" wrapText="1"/>
    </xf>
    <xf numFmtId="0" fontId="0" fillId="0" borderId="3" xfId="0" applyFont="1" applyBorder="1" applyAlignment="1">
      <alignment vertical="top" wrapText="1"/>
    </xf>
    <xf numFmtId="0" fontId="7" fillId="2" borderId="13" xfId="4" applyFont="1" applyFill="1" applyBorder="1" applyAlignment="1">
      <alignment horizontal="left" vertical="top" textRotation="90" wrapText="1"/>
    </xf>
    <xf numFmtId="0" fontId="7" fillId="2" borderId="14" xfId="4" applyFont="1" applyFill="1" applyBorder="1" applyAlignment="1">
      <alignment horizontal="left" vertical="top" textRotation="90" wrapText="1"/>
    </xf>
    <xf numFmtId="49" fontId="7" fillId="2" borderId="15" xfId="4" applyNumberFormat="1" applyFont="1" applyFill="1" applyBorder="1" applyAlignment="1">
      <alignment horizontal="left" vertical="top" textRotation="90" wrapText="1"/>
    </xf>
    <xf numFmtId="0" fontId="7" fillId="2" borderId="15" xfId="4" applyFont="1" applyFill="1" applyBorder="1" applyAlignment="1">
      <alignment horizontal="left" vertical="top" textRotation="90" wrapText="1"/>
    </xf>
    <xf numFmtId="0" fontId="4" fillId="0" borderId="0" xfId="0" applyFont="1" applyAlignment="1">
      <alignment horizontal="left" vertical="top" textRotation="90"/>
    </xf>
    <xf numFmtId="0" fontId="12" fillId="2" borderId="2" xfId="4" applyFont="1" applyFill="1" applyBorder="1" applyAlignment="1">
      <alignment horizontal="left"/>
    </xf>
    <xf numFmtId="0" fontId="0" fillId="0" borderId="1" xfId="0" applyBorder="1" applyAlignment="1">
      <alignment vertical="top" wrapText="1"/>
    </xf>
    <xf numFmtId="0" fontId="0" fillId="0" borderId="0" xfId="0" applyAlignment="1">
      <alignment wrapText="1"/>
    </xf>
    <xf numFmtId="0" fontId="0" fillId="0" borderId="6" xfId="0" applyBorder="1" applyAlignment="1">
      <alignment vertical="top" wrapText="1"/>
    </xf>
    <xf numFmtId="0" fontId="0" fillId="0" borderId="1" xfId="0" applyFont="1" applyBorder="1" applyAlignment="1">
      <alignment horizontal="left" vertical="top" wrapText="1"/>
    </xf>
    <xf numFmtId="0" fontId="8" fillId="0" borderId="0" xfId="0" applyNumberFormat="1" applyFont="1" applyAlignment="1">
      <alignment horizontal="left" vertical="top" wrapText="1"/>
    </xf>
    <xf numFmtId="0" fontId="0" fillId="0" borderId="6" xfId="0" applyBorder="1" applyAlignment="1">
      <alignment horizontal="left"/>
    </xf>
    <xf numFmtId="0" fontId="0" fillId="0" borderId="5" xfId="0" applyFont="1" applyBorder="1" applyAlignment="1">
      <alignment horizontal="left" vertical="top" wrapText="1"/>
    </xf>
    <xf numFmtId="2" fontId="8" fillId="0" borderId="5" xfId="0" applyNumberFormat="1" applyFont="1" applyBorder="1" applyAlignment="1">
      <alignment horizontal="right" vertical="top" wrapText="1"/>
    </xf>
    <xf numFmtId="14" fontId="8" fillId="0" borderId="5" xfId="0" applyNumberFormat="1" applyFont="1" applyBorder="1" applyAlignment="1">
      <alignment horizontal="left" vertical="top" wrapText="1"/>
    </xf>
    <xf numFmtId="0" fontId="8" fillId="0" borderId="5" xfId="0" applyFont="1" applyBorder="1" applyAlignment="1">
      <alignment horizontal="left" vertical="top" wrapText="1"/>
    </xf>
    <xf numFmtId="2" fontId="0" fillId="0" borderId="5" xfId="0" applyNumberFormat="1" applyFont="1" applyBorder="1" applyAlignment="1">
      <alignment horizontal="left" vertical="top" wrapText="1"/>
    </xf>
    <xf numFmtId="0" fontId="0" fillId="0" borderId="10" xfId="0" applyFont="1" applyBorder="1" applyAlignment="1" applyProtection="1">
      <alignment horizontal="left" vertical="top" wrapText="1"/>
    </xf>
    <xf numFmtId="2" fontId="8" fillId="0" borderId="10" xfId="0" applyNumberFormat="1" applyFont="1" applyBorder="1" applyAlignment="1" applyProtection="1">
      <alignment horizontal="right" vertical="top" wrapText="1"/>
    </xf>
    <xf numFmtId="14" fontId="8" fillId="0" borderId="10" xfId="0" applyNumberFormat="1" applyFont="1" applyBorder="1" applyAlignment="1" applyProtection="1">
      <alignment horizontal="left" vertical="top" wrapText="1"/>
    </xf>
    <xf numFmtId="2" fontId="0" fillId="0" borderId="10" xfId="0" applyNumberFormat="1" applyFont="1" applyBorder="1" applyAlignment="1" applyProtection="1">
      <alignment horizontal="left" vertical="top" wrapText="1"/>
    </xf>
    <xf numFmtId="0" fontId="0" fillId="0" borderId="10" xfId="0" applyFont="1" applyBorder="1" applyAlignment="1">
      <alignment vertical="top" wrapText="1"/>
    </xf>
    <xf numFmtId="14" fontId="8" fillId="0" borderId="7" xfId="0" applyNumberFormat="1" applyFont="1" applyBorder="1" applyAlignment="1">
      <alignment horizontal="left" vertical="top" wrapText="1"/>
    </xf>
    <xf numFmtId="0" fontId="0" fillId="0" borderId="4" xfId="0" applyFont="1" applyBorder="1" applyAlignment="1">
      <alignment vertical="top" wrapText="1"/>
    </xf>
    <xf numFmtId="14" fontId="8" fillId="0" borderId="6" xfId="0" applyNumberFormat="1" applyFont="1" applyBorder="1" applyAlignment="1">
      <alignment horizontal="left" vertical="top" wrapText="1"/>
    </xf>
    <xf numFmtId="0" fontId="4" fillId="0" borderId="0" xfId="0" applyFont="1" applyBorder="1" applyAlignment="1">
      <alignment horizontal="left" vertical="top" textRotation="90"/>
    </xf>
    <xf numFmtId="0" fontId="0" fillId="0" borderId="0" xfId="0" applyFont="1" applyBorder="1" applyAlignment="1">
      <alignment vertical="top" wrapText="1"/>
    </xf>
    <xf numFmtId="0" fontId="0" fillId="0" borderId="7" xfId="0" applyFont="1" applyBorder="1" applyAlignment="1">
      <alignment vertical="top" wrapText="1"/>
    </xf>
    <xf numFmtId="0" fontId="0" fillId="0" borderId="1" xfId="0" applyFont="1" applyBorder="1" applyAlignment="1" applyProtection="1">
      <alignment horizontal="left" vertical="top" wrapText="1"/>
    </xf>
    <xf numFmtId="2" fontId="8" fillId="0" borderId="1" xfId="0" applyNumberFormat="1" applyFont="1" applyBorder="1" applyAlignment="1" applyProtection="1">
      <alignment horizontal="right" vertical="top" wrapText="1"/>
    </xf>
    <xf numFmtId="14" fontId="8" fillId="0" borderId="1" xfId="0" applyNumberFormat="1" applyFont="1" applyBorder="1" applyAlignment="1" applyProtection="1">
      <alignment horizontal="left" vertical="top" wrapText="1"/>
    </xf>
    <xf numFmtId="2" fontId="0" fillId="0" borderId="1" xfId="0" applyNumberFormat="1" applyFont="1" applyBorder="1" applyAlignment="1" applyProtection="1">
      <alignment horizontal="left" vertical="top" wrapText="1"/>
    </xf>
    <xf numFmtId="0" fontId="0" fillId="0" borderId="4" xfId="0" applyFont="1" applyBorder="1" applyAlignment="1" applyProtection="1">
      <alignment horizontal="left" vertical="top" wrapText="1"/>
    </xf>
    <xf numFmtId="0" fontId="0" fillId="0" borderId="6" xfId="0" applyFont="1" applyBorder="1" applyAlignment="1" applyProtection="1">
      <alignment horizontal="left" vertical="top" wrapText="1"/>
    </xf>
    <xf numFmtId="0" fontId="0" fillId="0" borderId="18" xfId="0" applyFont="1" applyBorder="1" applyAlignment="1">
      <alignment horizontal="left" vertical="top" wrapText="1"/>
    </xf>
    <xf numFmtId="0" fontId="0" fillId="0" borderId="9" xfId="0" applyFont="1" applyBorder="1" applyAlignment="1">
      <alignment horizontal="left" vertical="top" wrapText="1"/>
    </xf>
    <xf numFmtId="14" fontId="8" fillId="0" borderId="8" xfId="0" applyNumberFormat="1" applyFont="1" applyBorder="1" applyAlignment="1">
      <alignment vertical="top" wrapText="1"/>
    </xf>
    <xf numFmtId="0" fontId="0" fillId="0" borderId="9" xfId="0" applyFont="1" applyBorder="1" applyAlignment="1">
      <alignment vertical="top" wrapText="1"/>
    </xf>
    <xf numFmtId="0" fontId="0" fillId="0" borderId="7" xfId="0" applyFont="1" applyBorder="1" applyAlignment="1">
      <alignment vertical="top" wrapText="1"/>
    </xf>
    <xf numFmtId="49" fontId="0" fillId="0" borderId="9" xfId="0" applyNumberFormat="1" applyFont="1" applyBorder="1" applyAlignment="1">
      <alignment vertical="top" wrapText="1"/>
    </xf>
    <xf numFmtId="0" fontId="0" fillId="0" borderId="6" xfId="0" applyFont="1" applyBorder="1" applyAlignment="1">
      <alignment vertical="top" wrapText="1"/>
    </xf>
    <xf numFmtId="0" fontId="3" fillId="0" borderId="9" xfId="0" applyFont="1" applyBorder="1" applyAlignment="1">
      <alignment vertical="top" wrapText="1"/>
    </xf>
    <xf numFmtId="14" fontId="8" fillId="0" borderId="9" xfId="0" applyNumberFormat="1" applyFont="1" applyBorder="1" applyAlignment="1">
      <alignment vertical="top" wrapText="1"/>
    </xf>
    <xf numFmtId="2" fontId="7" fillId="2" borderId="2" xfId="4" applyNumberFormat="1" applyFont="1" applyFill="1" applyBorder="1" applyAlignment="1">
      <alignment horizontal="right" vertical="top" textRotation="90" wrapText="1"/>
    </xf>
    <xf numFmtId="0" fontId="0" fillId="0" borderId="8" xfId="0" applyFont="1" applyFill="1" applyBorder="1" applyAlignment="1">
      <alignment vertical="top" wrapText="1"/>
    </xf>
    <xf numFmtId="164" fontId="8" fillId="0" borderId="7" xfId="0" applyNumberFormat="1" applyFont="1" applyBorder="1" applyAlignment="1" applyProtection="1">
      <alignment horizontal="right" vertical="top" wrapText="1"/>
    </xf>
    <xf numFmtId="164" fontId="8" fillId="0" borderId="10" xfId="0" applyNumberFormat="1" applyFont="1" applyBorder="1" applyAlignment="1" applyProtection="1">
      <alignment horizontal="right" vertical="top" wrapText="1"/>
    </xf>
    <xf numFmtId="164" fontId="8" fillId="0" borderId="1" xfId="0" applyNumberFormat="1" applyFont="1" applyBorder="1" applyAlignment="1" applyProtection="1">
      <alignment horizontal="right" vertical="top" wrapText="1"/>
    </xf>
    <xf numFmtId="164" fontId="8" fillId="0" borderId="6" xfId="0" applyNumberFormat="1" applyFont="1" applyBorder="1" applyAlignment="1">
      <alignment horizontal="right" vertical="top" wrapText="1"/>
    </xf>
    <xf numFmtId="164" fontId="8" fillId="0" borderId="7" xfId="0" applyNumberFormat="1" applyFont="1" applyBorder="1" applyAlignment="1">
      <alignment horizontal="right" vertical="top" wrapText="1"/>
    </xf>
    <xf numFmtId="164" fontId="8" fillId="0" borderId="10" xfId="0" applyNumberFormat="1" applyFont="1" applyBorder="1" applyAlignment="1">
      <alignment horizontal="right" vertical="top" wrapText="1"/>
    </xf>
    <xf numFmtId="164" fontId="8" fillId="0" borderId="1" xfId="0" applyNumberFormat="1" applyFont="1" applyBorder="1" applyAlignment="1">
      <alignment horizontal="right" vertical="top" wrapText="1"/>
    </xf>
    <xf numFmtId="164" fontId="8" fillId="0" borderId="4" xfId="0" applyNumberFormat="1" applyFont="1" applyBorder="1" applyAlignment="1">
      <alignment horizontal="right" vertical="top" wrapText="1"/>
    </xf>
    <xf numFmtId="164" fontId="8" fillId="0" borderId="8" xfId="0" applyNumberFormat="1" applyFont="1" applyBorder="1" applyAlignment="1">
      <alignment horizontal="right" vertical="top" wrapText="1"/>
    </xf>
    <xf numFmtId="164" fontId="8" fillId="0" borderId="5" xfId="0" applyNumberFormat="1" applyFont="1" applyBorder="1" applyAlignment="1">
      <alignment horizontal="right" vertical="top" wrapText="1"/>
    </xf>
    <xf numFmtId="164" fontId="8" fillId="0" borderId="3" xfId="0" applyNumberFormat="1" applyFont="1" applyBorder="1" applyAlignment="1">
      <alignment horizontal="right" vertical="top" wrapText="1"/>
    </xf>
    <xf numFmtId="164" fontId="8" fillId="0" borderId="0" xfId="0" applyNumberFormat="1" applyFont="1" applyAlignment="1">
      <alignment horizontal="right" vertical="top" wrapText="1"/>
    </xf>
    <xf numFmtId="0" fontId="0" fillId="0" borderId="3" xfId="0" applyFont="1" applyBorder="1" applyAlignment="1">
      <alignment horizontal="right" vertical="top" wrapText="1"/>
    </xf>
    <xf numFmtId="14" fontId="8" fillId="0" borderId="3" xfId="0" applyNumberFormat="1" applyFont="1" applyBorder="1" applyAlignment="1">
      <alignment horizontal="right" vertical="top" wrapText="1"/>
    </xf>
    <xf numFmtId="14" fontId="8" fillId="0" borderId="7" xfId="0" applyNumberFormat="1" applyFont="1" applyBorder="1" applyAlignment="1">
      <alignment horizontal="right" vertical="top" wrapText="1"/>
    </xf>
    <xf numFmtId="14" fontId="8" fillId="0" borderId="4" xfId="0" applyNumberFormat="1" applyFont="1" applyBorder="1" applyAlignment="1">
      <alignment horizontal="right" vertical="top" wrapText="1"/>
    </xf>
    <xf numFmtId="14" fontId="0" fillId="0" borderId="3" xfId="0" applyNumberFormat="1" applyFont="1" applyBorder="1" applyAlignment="1">
      <alignment horizontal="right" vertical="top" wrapText="1"/>
    </xf>
    <xf numFmtId="0" fontId="0" fillId="0" borderId="7" xfId="0" applyFont="1" applyBorder="1" applyAlignment="1">
      <alignment horizontal="right" vertical="top" wrapText="1"/>
    </xf>
    <xf numFmtId="14" fontId="0" fillId="0" borderId="7" xfId="0" applyNumberFormat="1" applyFont="1" applyBorder="1" applyAlignment="1">
      <alignment horizontal="right" vertical="top" wrapText="1"/>
    </xf>
    <xf numFmtId="14" fontId="8" fillId="0" borderId="7" xfId="0" applyNumberFormat="1" applyFont="1" applyBorder="1" applyAlignment="1">
      <alignment horizontal="left" vertical="top" wrapText="1"/>
    </xf>
    <xf numFmtId="0" fontId="8" fillId="0" borderId="7" xfId="0" applyFont="1" applyBorder="1" applyAlignment="1">
      <alignment vertical="top" wrapText="1"/>
    </xf>
    <xf numFmtId="0" fontId="0" fillId="0" borderId="7" xfId="0" applyFont="1" applyBorder="1" applyAlignment="1">
      <alignment vertical="top" wrapText="1"/>
    </xf>
    <xf numFmtId="0" fontId="3" fillId="0" borderId="7" xfId="0" applyFont="1" applyBorder="1" applyAlignment="1">
      <alignment vertical="top" wrapText="1"/>
    </xf>
    <xf numFmtId="49" fontId="8" fillId="0" borderId="7" xfId="0" applyNumberFormat="1" applyFont="1" applyBorder="1" applyAlignment="1">
      <alignment vertical="top" wrapText="1"/>
    </xf>
    <xf numFmtId="0" fontId="8" fillId="0" borderId="1" xfId="0" applyFont="1" applyBorder="1" applyAlignment="1">
      <alignment horizontal="left" vertical="top"/>
    </xf>
    <xf numFmtId="0" fontId="8" fillId="0" borderId="0" xfId="0" applyFont="1" applyFill="1" applyAlignment="1">
      <alignment horizontal="left" vertical="top"/>
    </xf>
    <xf numFmtId="0" fontId="0" fillId="0" borderId="1" xfId="0" applyFill="1" applyBorder="1"/>
    <xf numFmtId="2" fontId="8" fillId="0" borderId="1" xfId="0" applyNumberFormat="1" applyFont="1" applyFill="1" applyBorder="1" applyAlignment="1">
      <alignment horizontal="right" vertical="top" wrapText="1"/>
    </xf>
    <xf numFmtId="0" fontId="0" fillId="0" borderId="6" xfId="0" applyFill="1" applyBorder="1" applyAlignment="1">
      <alignment wrapText="1"/>
    </xf>
    <xf numFmtId="2" fontId="8" fillId="0" borderId="6" xfId="0" applyNumberFormat="1" applyFont="1" applyFill="1" applyBorder="1" applyAlignment="1">
      <alignment horizontal="right" vertical="top" wrapText="1"/>
    </xf>
    <xf numFmtId="0" fontId="8" fillId="0" borderId="0" xfId="0" applyFont="1" applyFill="1" applyBorder="1" applyAlignment="1">
      <alignment horizontal="left" vertical="top"/>
    </xf>
    <xf numFmtId="0" fontId="8" fillId="0" borderId="19" xfId="0" applyFont="1" applyFill="1" applyBorder="1" applyAlignment="1">
      <alignment horizontal="left" vertical="top"/>
    </xf>
    <xf numFmtId="0" fontId="0" fillId="0" borderId="1" xfId="0" applyFill="1" applyBorder="1" applyAlignment="1">
      <alignment horizontal="left" vertical="top" wrapText="1"/>
    </xf>
    <xf numFmtId="2" fontId="8" fillId="0" borderId="1" xfId="0" applyNumberFormat="1" applyFont="1" applyFill="1" applyBorder="1" applyAlignment="1">
      <alignment horizontal="left" vertical="top" wrapText="1"/>
    </xf>
    <xf numFmtId="14" fontId="8" fillId="0" borderId="1" xfId="0" applyNumberFormat="1" applyFont="1" applyFill="1" applyBorder="1" applyAlignment="1">
      <alignment horizontal="left" vertical="top" wrapText="1"/>
    </xf>
    <xf numFmtId="0" fontId="0" fillId="0" borderId="6" xfId="0" applyFill="1" applyBorder="1" applyAlignment="1">
      <alignment horizontal="left" vertical="top" wrapText="1"/>
    </xf>
    <xf numFmtId="14" fontId="8" fillId="0" borderId="6" xfId="0" applyNumberFormat="1" applyFont="1" applyFill="1" applyBorder="1" applyAlignment="1">
      <alignment horizontal="left" vertical="top" wrapText="1"/>
    </xf>
    <xf numFmtId="0" fontId="0" fillId="0" borderId="4" xfId="0" applyFill="1" applyBorder="1"/>
    <xf numFmtId="2" fontId="0" fillId="0" borderId="1" xfId="0" applyNumberFormat="1" applyFill="1" applyBorder="1" applyAlignment="1">
      <alignment horizontal="left" vertical="top" wrapText="1"/>
    </xf>
    <xf numFmtId="2" fontId="8" fillId="0" borderId="3" xfId="0" applyNumberFormat="1" applyFont="1" applyBorder="1" applyAlignment="1">
      <alignment horizontal="right" vertical="top" wrapText="1"/>
    </xf>
    <xf numFmtId="2" fontId="8" fillId="0" borderId="4" xfId="0" applyNumberFormat="1" applyFont="1" applyBorder="1" applyAlignment="1">
      <alignment horizontal="right" vertical="top" wrapText="1"/>
    </xf>
    <xf numFmtId="2" fontId="8" fillId="0" borderId="10" xfId="0" applyNumberFormat="1" applyFont="1" applyBorder="1" applyAlignment="1">
      <alignment horizontal="right" vertical="top" wrapText="1"/>
    </xf>
    <xf numFmtId="0" fontId="7" fillId="2" borderId="2" xfId="4" applyFont="1" applyFill="1" applyBorder="1" applyAlignment="1">
      <alignment horizontal="right" vertical="top"/>
    </xf>
    <xf numFmtId="0" fontId="0" fillId="0" borderId="7" xfId="0" applyFont="1" applyBorder="1" applyAlignment="1">
      <alignment vertical="top" wrapText="1"/>
    </xf>
    <xf numFmtId="2" fontId="8" fillId="0" borderId="6" xfId="0" applyNumberFormat="1" applyFont="1" applyBorder="1" applyAlignment="1">
      <alignment horizontal="right" vertical="top" wrapText="1"/>
    </xf>
    <xf numFmtId="2" fontId="8" fillId="0" borderId="7" xfId="0" applyNumberFormat="1" applyFont="1" applyBorder="1" applyAlignment="1">
      <alignment horizontal="right" vertical="top" wrapText="1"/>
    </xf>
    <xf numFmtId="0" fontId="0" fillId="0" borderId="1" xfId="0" applyFont="1" applyBorder="1" applyAlignment="1">
      <alignment vertical="top" wrapText="1"/>
    </xf>
    <xf numFmtId="0" fontId="0" fillId="0" borderId="6" xfId="0" applyFont="1" applyBorder="1" applyAlignment="1">
      <alignment vertical="top" wrapText="1"/>
    </xf>
    <xf numFmtId="2" fontId="8" fillId="0" borderId="1" xfId="0" applyNumberFormat="1" applyFont="1" applyBorder="1" applyAlignment="1">
      <alignment horizontal="right" vertical="top" wrapText="1"/>
    </xf>
    <xf numFmtId="0" fontId="0" fillId="0" borderId="4" xfId="0" applyFont="1" applyBorder="1" applyAlignment="1">
      <alignment vertical="top" wrapText="1"/>
    </xf>
    <xf numFmtId="0" fontId="8" fillId="0" borderId="1" xfId="0" applyFont="1" applyFill="1" applyBorder="1" applyAlignment="1">
      <alignment horizontal="left" vertical="top" wrapText="1"/>
    </xf>
    <xf numFmtId="0" fontId="8" fillId="0" borderId="10" xfId="0" applyFont="1" applyFill="1" applyBorder="1" applyAlignment="1">
      <alignment horizontal="left" vertical="top" wrapText="1"/>
    </xf>
    <xf numFmtId="0" fontId="0" fillId="0" borderId="8" xfId="0" applyBorder="1" applyAlignment="1">
      <alignment vertical="top" wrapText="1"/>
    </xf>
    <xf numFmtId="0" fontId="3" fillId="0" borderId="8" xfId="0" applyFont="1" applyBorder="1" applyAlignment="1">
      <alignment horizontal="left" vertical="top" wrapText="1"/>
    </xf>
    <xf numFmtId="49" fontId="0" fillId="0" borderId="8" xfId="0" applyNumberFormat="1" applyFont="1" applyBorder="1" applyAlignment="1">
      <alignment horizontal="left" vertical="top" wrapText="1"/>
    </xf>
    <xf numFmtId="14" fontId="0" fillId="0" borderId="8" xfId="0" applyNumberFormat="1" applyFont="1" applyBorder="1" applyAlignment="1">
      <alignment horizontal="left" vertical="top" wrapText="1"/>
    </xf>
    <xf numFmtId="0" fontId="0" fillId="0" borderId="20" xfId="0" applyFont="1" applyBorder="1" applyAlignment="1">
      <alignment vertical="top" wrapText="1"/>
    </xf>
    <xf numFmtId="0" fontId="0" fillId="0" borderId="5" xfId="0" applyFont="1" applyBorder="1" applyAlignment="1">
      <alignment vertical="top" wrapText="1"/>
    </xf>
    <xf numFmtId="0" fontId="0" fillId="0" borderId="21" xfId="0" applyFont="1" applyBorder="1" applyAlignment="1">
      <alignment vertical="top" wrapText="1"/>
    </xf>
    <xf numFmtId="0" fontId="0" fillId="0" borderId="22" xfId="0" applyFont="1" applyBorder="1" applyAlignment="1">
      <alignment vertical="top" wrapText="1"/>
    </xf>
    <xf numFmtId="0" fontId="0" fillId="0" borderId="8" xfId="0" applyFill="1" applyBorder="1" applyAlignment="1">
      <alignment horizontal="left" vertical="top" wrapText="1"/>
    </xf>
    <xf numFmtId="14" fontId="0" fillId="0" borderId="8" xfId="0" applyNumberFormat="1" applyFill="1" applyBorder="1" applyAlignment="1">
      <alignment horizontal="left" vertical="top" wrapText="1"/>
    </xf>
    <xf numFmtId="2" fontId="8" fillId="0" borderId="8" xfId="0" applyNumberFormat="1" applyFont="1" applyFill="1" applyBorder="1" applyAlignment="1">
      <alignment horizontal="right" vertical="top" wrapText="1"/>
    </xf>
    <xf numFmtId="164" fontId="0" fillId="0" borderId="8" xfId="0" applyNumberFormat="1" applyFill="1" applyBorder="1" applyAlignment="1">
      <alignment horizontal="right" vertical="top" wrapText="1"/>
    </xf>
    <xf numFmtId="0" fontId="8" fillId="0" borderId="8" xfId="0" applyFont="1" applyFill="1" applyBorder="1" applyAlignment="1">
      <alignment horizontal="left" vertical="top" wrapText="1"/>
    </xf>
    <xf numFmtId="2" fontId="0" fillId="0" borderId="8" xfId="0" applyNumberFormat="1" applyFill="1" applyBorder="1" applyAlignment="1">
      <alignment horizontal="left" vertical="top" wrapText="1"/>
    </xf>
    <xf numFmtId="0" fontId="8" fillId="0" borderId="1" xfId="0" applyFont="1" applyFill="1" applyBorder="1" applyAlignment="1">
      <alignment vertical="top" wrapText="1"/>
    </xf>
    <xf numFmtId="0" fontId="0" fillId="0" borderId="10" xfId="0" applyFill="1" applyBorder="1" applyAlignment="1">
      <alignment horizontal="left" vertical="top" wrapText="1"/>
    </xf>
    <xf numFmtId="14" fontId="0" fillId="0" borderId="10" xfId="0" applyNumberFormat="1" applyFill="1" applyBorder="1" applyAlignment="1">
      <alignment horizontal="left" vertical="top" wrapText="1"/>
    </xf>
    <xf numFmtId="2" fontId="8" fillId="0" borderId="10" xfId="0" applyNumberFormat="1" applyFont="1" applyFill="1" applyBorder="1" applyAlignment="1">
      <alignment horizontal="right" vertical="top" wrapText="1"/>
    </xf>
    <xf numFmtId="164" fontId="0" fillId="0" borderId="10" xfId="0" applyNumberFormat="1" applyFill="1" applyBorder="1" applyAlignment="1">
      <alignment horizontal="right" vertical="top" wrapText="1"/>
    </xf>
    <xf numFmtId="2" fontId="0" fillId="0" borderId="10" xfId="0" applyNumberFormat="1" applyFill="1" applyBorder="1" applyAlignment="1">
      <alignment horizontal="left" vertical="top" wrapText="1"/>
    </xf>
    <xf numFmtId="14" fontId="0" fillId="0" borderId="1" xfId="0" applyNumberFormat="1" applyFill="1" applyBorder="1" applyAlignment="1">
      <alignment horizontal="left" vertical="top" wrapText="1"/>
    </xf>
    <xf numFmtId="164" fontId="0" fillId="0" borderId="1" xfId="0" applyNumberFormat="1" applyFill="1" applyBorder="1" applyAlignment="1">
      <alignment horizontal="right" vertical="top" wrapText="1"/>
    </xf>
    <xf numFmtId="0" fontId="0" fillId="0" borderId="1"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 xfId="0" applyFont="1" applyBorder="1" applyAlignment="1">
      <alignment vertical="top"/>
    </xf>
    <xf numFmtId="0" fontId="8" fillId="0" borderId="10" xfId="0" applyFont="1" applyBorder="1" applyAlignment="1">
      <alignment vertical="top"/>
    </xf>
    <xf numFmtId="0" fontId="8" fillId="0" borderId="6" xfId="0" applyFont="1" applyBorder="1" applyAlignment="1">
      <alignment vertical="top"/>
    </xf>
    <xf numFmtId="0" fontId="8" fillId="0" borderId="23" xfId="0" applyFont="1" applyBorder="1" applyAlignment="1">
      <alignment vertical="top"/>
    </xf>
    <xf numFmtId="0" fontId="8" fillId="0" borderId="24" xfId="0" applyFont="1" applyBorder="1" applyAlignment="1">
      <alignment vertical="top"/>
    </xf>
    <xf numFmtId="0" fontId="8" fillId="0" borderId="25" xfId="0" applyFont="1" applyBorder="1" applyAlignment="1">
      <alignment vertical="top"/>
    </xf>
    <xf numFmtId="2" fontId="8" fillId="0" borderId="0" xfId="0" applyNumberFormat="1" applyFont="1" applyBorder="1" applyAlignment="1">
      <alignment vertical="top"/>
    </xf>
    <xf numFmtId="0" fontId="8" fillId="0" borderId="10" xfId="0" applyFont="1" applyBorder="1" applyAlignment="1">
      <alignment horizontal="left" vertical="top" wrapText="1"/>
    </xf>
    <xf numFmtId="0" fontId="8" fillId="0" borderId="1" xfId="0" applyFont="1" applyBorder="1" applyAlignment="1">
      <alignment horizontal="left" vertical="top" wrapText="1"/>
    </xf>
    <xf numFmtId="0" fontId="8" fillId="0" borderId="6" xfId="0" applyFont="1" applyBorder="1" applyAlignment="1">
      <alignment horizontal="left" vertical="top" wrapText="1"/>
    </xf>
    <xf numFmtId="0" fontId="0" fillId="0" borderId="3" xfId="0" applyFont="1" applyBorder="1" applyAlignment="1">
      <alignment horizontal="left" vertical="top" wrapText="1"/>
    </xf>
    <xf numFmtId="0" fontId="0" fillId="0" borderId="7" xfId="0" applyFont="1" applyBorder="1" applyAlignment="1">
      <alignment horizontal="left" vertical="top" wrapText="1"/>
    </xf>
    <xf numFmtId="14" fontId="0" fillId="0" borderId="7" xfId="0" applyNumberFormat="1" applyFont="1" applyBorder="1" applyAlignment="1">
      <alignment horizontal="left" vertical="top" wrapText="1"/>
    </xf>
    <xf numFmtId="2" fontId="8" fillId="0" borderId="7" xfId="0" applyNumberFormat="1" applyFont="1" applyBorder="1" applyAlignment="1">
      <alignment horizontal="left" vertical="top" wrapText="1"/>
    </xf>
    <xf numFmtId="2" fontId="0" fillId="0" borderId="3" xfId="0" applyNumberFormat="1" applyFont="1" applyBorder="1" applyAlignment="1">
      <alignment horizontal="left" vertical="top" wrapText="1"/>
    </xf>
    <xf numFmtId="2" fontId="0" fillId="0" borderId="7" xfId="0" applyNumberFormat="1" applyFont="1" applyBorder="1" applyAlignment="1">
      <alignment horizontal="left" vertical="top" wrapText="1"/>
    </xf>
    <xf numFmtId="0" fontId="0" fillId="0" borderId="10" xfId="0" applyFont="1" applyBorder="1" applyAlignment="1">
      <alignment horizontal="left" vertical="top" wrapText="1"/>
    </xf>
    <xf numFmtId="0" fontId="0" fillId="0" borderId="1" xfId="0" applyFont="1" applyBorder="1" applyAlignment="1">
      <alignment horizontal="left" vertical="top" wrapText="1"/>
    </xf>
    <xf numFmtId="0" fontId="0" fillId="0" borderId="6" xfId="0" applyFont="1" applyBorder="1" applyAlignment="1">
      <alignment horizontal="left" vertical="top" wrapText="1"/>
    </xf>
    <xf numFmtId="14" fontId="8" fillId="0" borderId="10" xfId="0" applyNumberFormat="1" applyFont="1" applyBorder="1" applyAlignment="1">
      <alignment horizontal="left" vertical="top" wrapText="1"/>
    </xf>
    <xf numFmtId="14" fontId="8" fillId="0" borderId="1" xfId="0" applyNumberFormat="1" applyFont="1" applyBorder="1" applyAlignment="1">
      <alignment horizontal="left" vertical="top" wrapText="1"/>
    </xf>
    <xf numFmtId="14" fontId="8" fillId="0" borderId="6" xfId="0" applyNumberFormat="1" applyFont="1" applyBorder="1" applyAlignment="1">
      <alignment horizontal="left" vertical="top" wrapText="1"/>
    </xf>
    <xf numFmtId="0" fontId="8" fillId="0" borderId="3" xfId="0" applyFont="1" applyBorder="1" applyAlignment="1">
      <alignment horizontal="left" vertical="top" wrapText="1"/>
    </xf>
    <xf numFmtId="0" fontId="8" fillId="0" borderId="7" xfId="0" applyFont="1" applyBorder="1" applyAlignment="1">
      <alignment horizontal="left" vertical="top" wrapText="1"/>
    </xf>
    <xf numFmtId="14" fontId="8" fillId="0" borderId="3" xfId="0" applyNumberFormat="1" applyFont="1" applyBorder="1" applyAlignment="1">
      <alignment horizontal="left" vertical="top" wrapText="1"/>
    </xf>
    <xf numFmtId="14" fontId="8" fillId="0" borderId="7" xfId="0" applyNumberFormat="1" applyFont="1" applyBorder="1" applyAlignment="1">
      <alignment horizontal="left" vertical="top" wrapText="1"/>
    </xf>
    <xf numFmtId="14" fontId="8" fillId="0" borderId="4" xfId="0" applyNumberFormat="1" applyFont="1" applyBorder="1" applyAlignment="1">
      <alignment horizontal="left" vertical="top" wrapText="1"/>
    </xf>
    <xf numFmtId="0" fontId="8" fillId="0" borderId="1" xfId="0" applyFont="1" applyFill="1" applyBorder="1" applyAlignment="1">
      <alignment horizontal="left" vertical="top" wrapText="1"/>
    </xf>
    <xf numFmtId="0" fontId="8" fillId="0" borderId="6" xfId="0" applyFont="1" applyFill="1" applyBorder="1" applyAlignment="1">
      <alignment horizontal="left" vertical="top" wrapText="1"/>
    </xf>
    <xf numFmtId="2" fontId="0" fillId="0" borderId="10" xfId="0" applyNumberFormat="1" applyFont="1" applyBorder="1" applyAlignment="1">
      <alignment horizontal="left" vertical="top" wrapText="1"/>
    </xf>
    <xf numFmtId="2" fontId="0" fillId="0" borderId="1" xfId="0" applyNumberFormat="1" applyFont="1" applyBorder="1" applyAlignment="1">
      <alignment horizontal="left" vertical="top" wrapText="1"/>
    </xf>
    <xf numFmtId="2" fontId="0" fillId="0" borderId="6" xfId="0" applyNumberFormat="1" applyFont="1" applyBorder="1" applyAlignment="1">
      <alignment horizontal="left" vertical="top" wrapText="1"/>
    </xf>
    <xf numFmtId="0" fontId="0" fillId="0" borderId="1" xfId="0" applyFill="1" applyBorder="1" applyAlignment="1">
      <alignment vertical="top" wrapText="1"/>
    </xf>
    <xf numFmtId="0" fontId="8" fillId="0" borderId="6" xfId="0" applyFont="1" applyFill="1" applyBorder="1" applyAlignment="1">
      <alignment horizontal="left" vertical="top" wrapText="1"/>
    </xf>
    <xf numFmtId="0" fontId="8" fillId="0" borderId="3" xfId="0" applyFont="1" applyBorder="1" applyAlignment="1">
      <alignment horizontal="left" vertical="top" wrapText="1"/>
    </xf>
    <xf numFmtId="0" fontId="8" fillId="0" borderId="7" xfId="0" applyFont="1" applyBorder="1" applyAlignment="1">
      <alignment horizontal="left" vertical="top" wrapText="1"/>
    </xf>
    <xf numFmtId="14" fontId="8" fillId="0" borderId="3" xfId="0" applyNumberFormat="1" applyFont="1" applyBorder="1" applyAlignment="1">
      <alignment horizontal="left" vertical="top" wrapText="1"/>
    </xf>
    <xf numFmtId="14" fontId="8" fillId="0" borderId="7"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3" xfId="0" applyFont="1" applyBorder="1" applyAlignment="1">
      <alignment horizontal="left" vertical="top" wrapText="1"/>
    </xf>
    <xf numFmtId="0" fontId="0" fillId="0" borderId="7" xfId="0" applyFont="1" applyBorder="1" applyAlignment="1">
      <alignment horizontal="left" vertical="top" wrapText="1"/>
    </xf>
    <xf numFmtId="14" fontId="0" fillId="0" borderId="3" xfId="0" applyNumberFormat="1" applyFont="1" applyBorder="1" applyAlignment="1">
      <alignment horizontal="left" vertical="top" wrapText="1"/>
    </xf>
    <xf numFmtId="0" fontId="0" fillId="0" borderId="3" xfId="0" applyFont="1" applyBorder="1" applyAlignment="1">
      <alignment vertical="top" wrapText="1"/>
    </xf>
    <xf numFmtId="0" fontId="0" fillId="0" borderId="7" xfId="0" applyFont="1" applyBorder="1" applyAlignment="1">
      <alignment vertical="top" wrapText="1"/>
    </xf>
    <xf numFmtId="0" fontId="3" fillId="0" borderId="3" xfId="0" applyFont="1" applyBorder="1" applyAlignment="1">
      <alignment vertical="top" wrapText="1"/>
    </xf>
    <xf numFmtId="0" fontId="0" fillId="0" borderId="7" xfId="0" applyFill="1" applyBorder="1" applyAlignment="1">
      <alignment horizontal="left" vertical="top" wrapText="1"/>
    </xf>
    <xf numFmtId="0" fontId="3" fillId="0" borderId="3" xfId="0" applyFont="1" applyBorder="1" applyAlignment="1">
      <alignment horizontal="left" vertical="top" wrapText="1"/>
    </xf>
    <xf numFmtId="49" fontId="0" fillId="0" borderId="3" xfId="0" applyNumberFormat="1" applyFont="1" applyBorder="1" applyAlignment="1">
      <alignment horizontal="left" vertical="top" wrapText="1"/>
    </xf>
    <xf numFmtId="14" fontId="0" fillId="0" borderId="3" xfId="0" applyNumberFormat="1" applyFont="1" applyBorder="1" applyAlignment="1">
      <alignment vertical="top" wrapText="1"/>
    </xf>
    <xf numFmtId="49" fontId="0" fillId="0" borderId="3" xfId="0" applyNumberFormat="1" applyFont="1" applyBorder="1" applyAlignment="1">
      <alignment vertical="top" wrapText="1"/>
    </xf>
    <xf numFmtId="14" fontId="8" fillId="0" borderId="10" xfId="0" applyNumberFormat="1" applyFont="1" applyBorder="1" applyAlignment="1">
      <alignment horizontal="left" vertical="top" wrapText="1"/>
    </xf>
    <xf numFmtId="0" fontId="0" fillId="0" borderId="10" xfId="0" applyFont="1" applyBorder="1" applyAlignment="1">
      <alignment horizontal="left" vertical="top" wrapText="1"/>
    </xf>
    <xf numFmtId="2" fontId="0" fillId="0" borderId="3" xfId="0" applyNumberFormat="1" applyFont="1" applyBorder="1" applyAlignment="1">
      <alignment horizontal="left" vertical="top" wrapText="1"/>
    </xf>
    <xf numFmtId="2" fontId="0" fillId="0" borderId="7" xfId="0" applyNumberFormat="1" applyFont="1" applyBorder="1" applyAlignment="1">
      <alignment horizontal="left" vertical="top" wrapText="1"/>
    </xf>
    <xf numFmtId="0" fontId="8" fillId="0" borderId="9" xfId="0" applyFont="1" applyFill="1" applyBorder="1" applyAlignment="1">
      <alignment horizontal="left" vertical="top" wrapText="1"/>
    </xf>
    <xf numFmtId="0" fontId="0" fillId="0" borderId="9" xfId="0" applyFill="1" applyBorder="1" applyAlignment="1">
      <alignment horizontal="left" vertical="top" wrapText="1"/>
    </xf>
    <xf numFmtId="14" fontId="8" fillId="0" borderId="7" xfId="0" applyNumberFormat="1" applyFont="1" applyFill="1" applyBorder="1" applyAlignment="1">
      <alignment horizontal="left" vertical="top" wrapText="1"/>
    </xf>
    <xf numFmtId="0" fontId="8" fillId="0" borderId="10" xfId="0" applyFont="1" applyBorder="1" applyAlignment="1">
      <alignment horizontal="left" vertical="top" wrapText="1"/>
    </xf>
    <xf numFmtId="2" fontId="0" fillId="0" borderId="10" xfId="0" applyNumberFormat="1" applyFont="1" applyBorder="1" applyAlignment="1">
      <alignment horizontal="left" vertical="top" wrapText="1"/>
    </xf>
    <xf numFmtId="0" fontId="12" fillId="2" borderId="2" xfId="4" applyFont="1" applyFill="1" applyBorder="1" applyAlignment="1">
      <alignment horizontal="left" vertical="top"/>
    </xf>
    <xf numFmtId="0" fontId="7" fillId="2" borderId="2" xfId="4" applyFont="1" applyFill="1" applyBorder="1" applyAlignment="1">
      <alignment horizontal="left" vertical="top"/>
    </xf>
    <xf numFmtId="0" fontId="7" fillId="2" borderId="2" xfId="4" applyFont="1" applyFill="1" applyBorder="1" applyAlignment="1">
      <alignment horizontal="left" vertical="top" textRotation="90"/>
    </xf>
    <xf numFmtId="164" fontId="7" fillId="2" borderId="2" xfId="4" applyNumberFormat="1" applyFont="1" applyFill="1" applyBorder="1" applyAlignment="1">
      <alignment horizontal="right" vertical="top" textRotation="90" wrapText="1"/>
    </xf>
    <xf numFmtId="0" fontId="8" fillId="0" borderId="0" xfId="0" applyFont="1" applyAlignment="1" applyProtection="1">
      <alignment horizontal="left" vertical="top"/>
    </xf>
    <xf numFmtId="2" fontId="8" fillId="0" borderId="0" xfId="0" applyNumberFormat="1" applyFont="1" applyAlignment="1">
      <alignment horizontal="left" vertical="top"/>
    </xf>
    <xf numFmtId="0" fontId="12" fillId="2" borderId="2" xfId="4" applyFont="1" applyFill="1" applyBorder="1" applyAlignment="1">
      <alignment horizontal="right"/>
    </xf>
    <xf numFmtId="0" fontId="0" fillId="0" borderId="4" xfId="0" applyFont="1" applyBorder="1" applyAlignment="1">
      <alignment horizontal="right" vertical="top" wrapText="1"/>
    </xf>
    <xf numFmtId="0" fontId="0" fillId="0" borderId="1" xfId="0" applyFont="1" applyBorder="1" applyAlignment="1">
      <alignment horizontal="right" vertical="top" wrapText="1"/>
    </xf>
    <xf numFmtId="0" fontId="0" fillId="0" borderId="5" xfId="0" applyFont="1" applyBorder="1" applyAlignment="1">
      <alignment horizontal="right" vertical="top" wrapText="1"/>
    </xf>
    <xf numFmtId="0" fontId="0" fillId="0" borderId="6" xfId="0" applyFont="1" applyBorder="1" applyAlignment="1">
      <alignment horizontal="right" vertical="top" wrapText="1"/>
    </xf>
    <xf numFmtId="0" fontId="0" fillId="0" borderId="4" xfId="0" applyFill="1" applyBorder="1" applyAlignment="1">
      <alignment horizontal="right"/>
    </xf>
    <xf numFmtId="2" fontId="8" fillId="0" borderId="4" xfId="0" applyNumberFormat="1" applyFont="1" applyFill="1" applyBorder="1" applyAlignment="1">
      <alignment horizontal="right" vertical="top" wrapText="1"/>
    </xf>
    <xf numFmtId="0" fontId="0" fillId="0" borderId="1" xfId="0" applyFill="1" applyBorder="1" applyAlignment="1">
      <alignment horizontal="right"/>
    </xf>
    <xf numFmtId="0" fontId="0" fillId="0" borderId="6" xfId="0" applyFill="1" applyBorder="1" applyAlignment="1">
      <alignment horizontal="right" wrapText="1"/>
    </xf>
    <xf numFmtId="0" fontId="0" fillId="0" borderId="10" xfId="0" applyFont="1" applyBorder="1" applyAlignment="1">
      <alignment horizontal="right" vertical="top" wrapText="1"/>
    </xf>
    <xf numFmtId="0" fontId="8" fillId="0" borderId="6" xfId="0" applyFont="1" applyBorder="1" applyAlignment="1">
      <alignment horizontal="right" vertical="top" wrapText="1"/>
    </xf>
    <xf numFmtId="0" fontId="8" fillId="0" borderId="8" xfId="0" applyFont="1" applyBorder="1" applyAlignment="1">
      <alignment horizontal="right" vertical="top" wrapText="1"/>
    </xf>
    <xf numFmtId="0" fontId="8" fillId="0" borderId="4" xfId="0" applyFont="1" applyBorder="1" applyAlignment="1">
      <alignment horizontal="right" vertical="top" wrapText="1"/>
    </xf>
    <xf numFmtId="0" fontId="8" fillId="0" borderId="1" xfId="0" applyFont="1" applyBorder="1" applyAlignment="1">
      <alignment horizontal="right" vertical="top" wrapText="1"/>
    </xf>
    <xf numFmtId="0" fontId="8" fillId="0" borderId="10" xfId="0" applyFont="1" applyBorder="1" applyAlignment="1">
      <alignment horizontal="right" vertical="top" wrapText="1"/>
    </xf>
    <xf numFmtId="1" fontId="8" fillId="0" borderId="4" xfId="0" applyNumberFormat="1" applyFont="1" applyBorder="1" applyAlignment="1">
      <alignment horizontal="right" vertical="top" wrapText="1"/>
    </xf>
    <xf numFmtId="1" fontId="8" fillId="0" borderId="1" xfId="0" applyNumberFormat="1" applyFont="1" applyBorder="1" applyAlignment="1">
      <alignment horizontal="right" vertical="top" wrapText="1"/>
    </xf>
    <xf numFmtId="1" fontId="8" fillId="0" borderId="6" xfId="0" applyNumberFormat="1" applyFont="1" applyBorder="1" applyAlignment="1">
      <alignment horizontal="right" vertical="top" wrapText="1"/>
    </xf>
    <xf numFmtId="0" fontId="8" fillId="0" borderId="5" xfId="0" applyFont="1" applyBorder="1" applyAlignment="1">
      <alignment horizontal="right" vertical="top" wrapText="1"/>
    </xf>
    <xf numFmtId="0" fontId="8" fillId="0" borderId="10" xfId="0" applyFont="1" applyFill="1" applyBorder="1" applyAlignment="1">
      <alignment horizontal="right" vertical="top" wrapText="1"/>
    </xf>
    <xf numFmtId="0" fontId="0" fillId="0" borderId="1" xfId="0" applyFont="1" applyFill="1" applyBorder="1" applyAlignment="1">
      <alignment horizontal="right" vertical="top" wrapText="1"/>
    </xf>
    <xf numFmtId="0" fontId="8" fillId="0" borderId="1" xfId="0" applyFont="1" applyFill="1" applyBorder="1" applyAlignment="1">
      <alignment horizontal="right" vertical="top" wrapText="1"/>
    </xf>
    <xf numFmtId="0" fontId="8" fillId="0" borderId="5" xfId="0" applyFont="1" applyFill="1" applyBorder="1" applyAlignment="1">
      <alignment horizontal="right" vertical="top" wrapText="1"/>
    </xf>
    <xf numFmtId="0" fontId="8" fillId="0" borderId="0" xfId="0" applyFont="1" applyAlignment="1">
      <alignment horizontal="right" vertical="top" wrapText="1"/>
    </xf>
    <xf numFmtId="2" fontId="0" fillId="0" borderId="3" xfId="0" applyNumberFormat="1" applyFont="1" applyBorder="1" applyAlignment="1">
      <alignment horizontal="right" vertical="top" wrapText="1"/>
    </xf>
    <xf numFmtId="14" fontId="0" fillId="0" borderId="9" xfId="0" applyNumberFormat="1" applyFill="1" applyBorder="1" applyAlignment="1">
      <alignment horizontal="left" vertical="top" wrapText="1"/>
    </xf>
    <xf numFmtId="2" fontId="8" fillId="0" borderId="9" xfId="0" applyNumberFormat="1" applyFont="1" applyFill="1" applyBorder="1" applyAlignment="1">
      <alignment horizontal="right" vertical="top" wrapText="1"/>
    </xf>
    <xf numFmtId="164" fontId="0" fillId="0" borderId="9" xfId="0" applyNumberFormat="1" applyFill="1" applyBorder="1" applyAlignment="1">
      <alignment horizontal="right" vertical="top" wrapText="1"/>
    </xf>
    <xf numFmtId="2" fontId="0" fillId="0" borderId="9" xfId="0" applyNumberFormat="1" applyFill="1" applyBorder="1" applyAlignment="1">
      <alignment horizontal="left" vertical="top" wrapText="1"/>
    </xf>
    <xf numFmtId="2" fontId="8" fillId="0" borderId="7" xfId="0" applyNumberFormat="1" applyFont="1" applyFill="1" applyBorder="1" applyAlignment="1">
      <alignment horizontal="right" vertical="top" wrapText="1"/>
    </xf>
    <xf numFmtId="164" fontId="7" fillId="2" borderId="2" xfId="4" applyNumberFormat="1" applyFont="1" applyFill="1" applyBorder="1" applyAlignment="1">
      <alignment horizontal="right" vertical="top"/>
    </xf>
    <xf numFmtId="2" fontId="0" fillId="0" borderId="1" xfId="0" applyNumberFormat="1" applyFill="1" applyBorder="1" applyAlignment="1">
      <alignment horizontal="right" vertical="top" wrapText="1"/>
    </xf>
    <xf numFmtId="2" fontId="8" fillId="0" borderId="1" xfId="0" applyNumberFormat="1" applyFont="1" applyBorder="1" applyAlignment="1">
      <alignment horizontal="right" vertical="top" wrapText="1"/>
    </xf>
    <xf numFmtId="0" fontId="8" fillId="0" borderId="1" xfId="0" applyFont="1" applyBorder="1" applyAlignment="1">
      <alignment horizontal="left" vertical="top" wrapText="1"/>
    </xf>
    <xf numFmtId="0" fontId="0" fillId="0" borderId="3" xfId="0" applyFont="1" applyBorder="1" applyAlignment="1">
      <alignment horizontal="left" vertical="top" wrapText="1"/>
    </xf>
    <xf numFmtId="14" fontId="0" fillId="0" borderId="3" xfId="0" applyNumberFormat="1" applyFont="1" applyBorder="1" applyAlignment="1">
      <alignment horizontal="left" vertical="top" wrapText="1"/>
    </xf>
    <xf numFmtId="2" fontId="8" fillId="0" borderId="3" xfId="0" applyNumberFormat="1" applyFont="1" applyBorder="1" applyAlignment="1">
      <alignment horizontal="right" vertical="top" wrapText="1"/>
    </xf>
    <xf numFmtId="0" fontId="0" fillId="0" borderId="1" xfId="0" applyFont="1" applyBorder="1" applyAlignment="1">
      <alignment horizontal="left" vertical="top" wrapText="1"/>
    </xf>
    <xf numFmtId="14" fontId="8" fillId="0" borderId="1" xfId="0" applyNumberFormat="1" applyFont="1" applyBorder="1" applyAlignment="1">
      <alignment horizontal="left" vertical="top" wrapText="1"/>
    </xf>
    <xf numFmtId="0" fontId="8" fillId="0" borderId="3" xfId="0" applyFont="1" applyBorder="1" applyAlignment="1">
      <alignment horizontal="left" vertical="top" wrapText="1"/>
    </xf>
    <xf numFmtId="2" fontId="0" fillId="0" borderId="1" xfId="0" applyNumberFormat="1" applyFont="1" applyBorder="1" applyAlignment="1">
      <alignment horizontal="left" vertical="top" wrapText="1"/>
    </xf>
    <xf numFmtId="0" fontId="12" fillId="2" borderId="26" xfId="4" applyFont="1" applyFill="1" applyBorder="1" applyAlignment="1">
      <alignment horizontal="left"/>
    </xf>
    <xf numFmtId="0" fontId="7" fillId="2" borderId="27" xfId="4" applyNumberFormat="1" applyFont="1" applyFill="1" applyBorder="1" applyAlignment="1">
      <alignment horizontal="left" vertical="top" textRotation="90" wrapText="1"/>
    </xf>
    <xf numFmtId="0" fontId="0" fillId="0" borderId="8" xfId="0" applyNumberFormat="1" applyFont="1" applyBorder="1" applyAlignment="1">
      <alignment horizontal="left" vertical="top" wrapText="1"/>
    </xf>
    <xf numFmtId="0" fontId="0" fillId="0" borderId="7" xfId="0" applyFont="1" applyBorder="1" applyAlignment="1">
      <alignment horizontal="left" vertical="top" wrapText="1"/>
    </xf>
    <xf numFmtId="14" fontId="8" fillId="0" borderId="7" xfId="0" applyNumberFormat="1" applyFont="1" applyBorder="1" applyAlignment="1">
      <alignment horizontal="left" vertical="top" wrapText="1"/>
    </xf>
    <xf numFmtId="0" fontId="8" fillId="0" borderId="7" xfId="0" applyFont="1" applyBorder="1" applyAlignment="1">
      <alignment horizontal="left" vertical="top" wrapText="1"/>
    </xf>
    <xf numFmtId="2" fontId="8" fillId="0" borderId="7" xfId="0" applyNumberFormat="1" applyFont="1" applyBorder="1" applyAlignment="1">
      <alignment horizontal="right" vertical="top" wrapText="1"/>
    </xf>
    <xf numFmtId="14" fontId="8" fillId="0" borderId="4" xfId="0" applyNumberFormat="1" applyFont="1" applyBorder="1" applyAlignment="1">
      <alignment horizontal="left" vertical="top" wrapText="1"/>
    </xf>
    <xf numFmtId="14" fontId="8" fillId="0" borderId="1" xfId="0" applyNumberFormat="1" applyFont="1" applyBorder="1" applyAlignment="1">
      <alignment horizontal="left" vertical="top" wrapText="1"/>
    </xf>
    <xf numFmtId="2" fontId="8" fillId="0" borderId="1" xfId="0" applyNumberFormat="1" applyFont="1" applyBorder="1" applyAlignment="1">
      <alignment horizontal="right" vertical="top" wrapText="1"/>
    </xf>
    <xf numFmtId="0" fontId="0" fillId="0" borderId="1" xfId="0" applyFont="1" applyBorder="1" applyAlignment="1">
      <alignment horizontal="left" vertical="top" wrapText="1"/>
    </xf>
    <xf numFmtId="2" fontId="8" fillId="0" borderId="4" xfId="0" applyNumberFormat="1" applyFont="1" applyBorder="1" applyAlignment="1">
      <alignment horizontal="right" vertical="top" wrapText="1"/>
    </xf>
    <xf numFmtId="0" fontId="8" fillId="0" borderId="1" xfId="0" applyFont="1" applyBorder="1" applyAlignment="1">
      <alignment horizontal="left" vertical="top" wrapText="1"/>
    </xf>
    <xf numFmtId="2" fontId="0" fillId="0" borderId="7" xfId="0" applyNumberFormat="1" applyFont="1" applyBorder="1" applyAlignment="1">
      <alignment horizontal="left" vertical="top" wrapText="1"/>
    </xf>
    <xf numFmtId="2" fontId="0" fillId="0" borderId="1" xfId="0" applyNumberFormat="1" applyFont="1" applyBorder="1" applyAlignment="1">
      <alignment horizontal="left" vertical="top" wrapText="1"/>
    </xf>
    <xf numFmtId="0" fontId="0" fillId="0" borderId="3" xfId="0" applyFont="1" applyBorder="1" applyAlignment="1">
      <alignment horizontal="left" vertical="top" wrapText="1"/>
    </xf>
    <xf numFmtId="0" fontId="0" fillId="0" borderId="7" xfId="0" applyFont="1" applyBorder="1" applyAlignment="1">
      <alignment horizontal="left" vertical="top" wrapText="1"/>
    </xf>
    <xf numFmtId="2" fontId="8" fillId="0" borderId="3" xfId="0" applyNumberFormat="1" applyFont="1" applyBorder="1" applyAlignment="1">
      <alignment horizontal="right" vertical="top" wrapText="1"/>
    </xf>
    <xf numFmtId="2" fontId="8" fillId="0" borderId="7" xfId="0" applyNumberFormat="1" applyFont="1" applyBorder="1" applyAlignment="1">
      <alignment horizontal="right" vertical="top" wrapText="1"/>
    </xf>
    <xf numFmtId="14" fontId="8" fillId="0" borderId="3" xfId="0" applyNumberFormat="1" applyFont="1" applyBorder="1" applyAlignment="1">
      <alignment horizontal="left" vertical="top" wrapText="1"/>
    </xf>
    <xf numFmtId="1" fontId="8" fillId="0" borderId="3" xfId="0" applyNumberFormat="1" applyFont="1" applyBorder="1" applyAlignment="1">
      <alignment horizontal="right" vertical="top" wrapText="1"/>
    </xf>
    <xf numFmtId="1" fontId="8" fillId="0" borderId="7" xfId="0" applyNumberFormat="1" applyFont="1" applyBorder="1" applyAlignment="1">
      <alignment horizontal="right" vertical="top" wrapText="1"/>
    </xf>
    <xf numFmtId="2" fontId="0" fillId="0" borderId="7" xfId="0" applyNumberFormat="1" applyFont="1" applyBorder="1" applyAlignment="1">
      <alignment horizontal="left" vertical="top" wrapText="1"/>
    </xf>
    <xf numFmtId="0" fontId="0" fillId="0" borderId="3" xfId="0" applyFont="1" applyBorder="1" applyAlignment="1" applyProtection="1">
      <alignment horizontal="left" vertical="top" wrapText="1"/>
    </xf>
    <xf numFmtId="2" fontId="8" fillId="0" borderId="3" xfId="0" applyNumberFormat="1" applyFont="1" applyBorder="1" applyAlignment="1" applyProtection="1">
      <alignment horizontal="right" vertical="top" wrapText="1"/>
    </xf>
    <xf numFmtId="164" fontId="8" fillId="0" borderId="3" xfId="0" applyNumberFormat="1" applyFont="1" applyBorder="1" applyAlignment="1" applyProtection="1">
      <alignment horizontal="right" vertical="top" wrapText="1"/>
    </xf>
    <xf numFmtId="14" fontId="8" fillId="0" borderId="3" xfId="0" applyNumberFormat="1" applyFont="1" applyBorder="1" applyAlignment="1" applyProtection="1">
      <alignment horizontal="left" vertical="top" wrapText="1"/>
    </xf>
    <xf numFmtId="2" fontId="0" fillId="0" borderId="3" xfId="0" applyNumberFormat="1" applyFont="1" applyBorder="1" applyAlignment="1" applyProtection="1">
      <alignment horizontal="left" vertical="top" wrapText="1"/>
    </xf>
    <xf numFmtId="2" fontId="8" fillId="0" borderId="1" xfId="0" applyNumberFormat="1" applyFont="1" applyFill="1" applyBorder="1" applyAlignment="1">
      <alignment horizontal="right" vertical="top" wrapText="1"/>
    </xf>
    <xf numFmtId="0" fontId="8" fillId="0" borderId="7" xfId="0" applyFont="1" applyFill="1" applyBorder="1" applyAlignment="1">
      <alignment horizontal="left" vertical="top" wrapText="1"/>
    </xf>
    <xf numFmtId="0" fontId="0" fillId="0" borderId="7" xfId="0" applyFill="1" applyBorder="1" applyAlignment="1">
      <alignment horizontal="left" vertical="top" wrapText="1"/>
    </xf>
    <xf numFmtId="2" fontId="8" fillId="0" borderId="7" xfId="0" applyNumberFormat="1" applyFont="1" applyFill="1" applyBorder="1" applyAlignment="1">
      <alignment horizontal="right" vertical="top" wrapText="1"/>
    </xf>
    <xf numFmtId="14" fontId="8" fillId="0" borderId="7"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14" fontId="0" fillId="0" borderId="7" xfId="0" applyNumberFormat="1" applyFill="1" applyBorder="1" applyAlignment="1">
      <alignment horizontal="left" vertical="top" wrapText="1"/>
    </xf>
    <xf numFmtId="164" fontId="0" fillId="0" borderId="7" xfId="0" applyNumberFormat="1" applyFill="1" applyBorder="1" applyAlignment="1">
      <alignment horizontal="right" vertical="top" wrapText="1"/>
    </xf>
    <xf numFmtId="2" fontId="0" fillId="0" borderId="7" xfId="0" applyNumberFormat="1" applyFill="1" applyBorder="1" applyAlignment="1">
      <alignment horizontal="left" vertical="top" wrapText="1"/>
    </xf>
    <xf numFmtId="2" fontId="8" fillId="0" borderId="7" xfId="0" applyNumberFormat="1" applyFont="1" applyBorder="1" applyAlignment="1">
      <alignment horizontal="right" vertical="top" wrapText="1"/>
    </xf>
    <xf numFmtId="0" fontId="8" fillId="0" borderId="7" xfId="0" applyFont="1" applyBorder="1" applyAlignment="1">
      <alignment vertical="top" wrapText="1"/>
    </xf>
    <xf numFmtId="2" fontId="8" fillId="0" borderId="4" xfId="0" applyNumberFormat="1" applyFont="1" applyBorder="1" applyAlignment="1">
      <alignment horizontal="right" vertical="top" wrapText="1"/>
    </xf>
    <xf numFmtId="2" fontId="8" fillId="0" borderId="1" xfId="0" applyNumberFormat="1" applyFont="1" applyBorder="1" applyAlignment="1">
      <alignment horizontal="right" vertical="top" wrapText="1"/>
    </xf>
    <xf numFmtId="2" fontId="8" fillId="0" borderId="6" xfId="0" applyNumberFormat="1" applyFont="1" applyBorder="1" applyAlignment="1">
      <alignment horizontal="right" vertical="top" wrapText="1"/>
    </xf>
    <xf numFmtId="0" fontId="8" fillId="0" borderId="1" xfId="0" applyFont="1" applyBorder="1" applyAlignment="1">
      <alignment vertical="top" wrapText="1"/>
    </xf>
    <xf numFmtId="0" fontId="8" fillId="0" borderId="6" xfId="0" applyFont="1" applyBorder="1" applyAlignment="1">
      <alignment vertical="top" wrapText="1"/>
    </xf>
    <xf numFmtId="0" fontId="8" fillId="0" borderId="10" xfId="0" applyFont="1" applyFill="1" applyBorder="1" applyAlignment="1">
      <alignment vertical="top" wrapText="1"/>
    </xf>
    <xf numFmtId="14" fontId="8" fillId="0" borderId="7" xfId="0" applyNumberFormat="1" applyFont="1" applyBorder="1" applyAlignment="1">
      <alignment horizontal="left" vertical="top" wrapText="1"/>
    </xf>
    <xf numFmtId="0" fontId="0" fillId="0" borderId="7" xfId="0" applyFont="1" applyBorder="1" applyAlignment="1">
      <alignment vertical="top" wrapText="1"/>
    </xf>
    <xf numFmtId="2" fontId="8" fillId="0" borderId="7" xfId="0" applyNumberFormat="1" applyFont="1" applyBorder="1" applyAlignment="1">
      <alignment horizontal="right" vertical="top" wrapText="1"/>
    </xf>
    <xf numFmtId="0" fontId="0" fillId="0" borderId="4" xfId="0" applyFill="1" applyBorder="1" applyAlignment="1">
      <alignment horizontal="left" vertical="top" wrapText="1"/>
    </xf>
    <xf numFmtId="0" fontId="8" fillId="0" borderId="7" xfId="0" applyFont="1" applyBorder="1" applyAlignment="1">
      <alignment vertical="top" wrapText="1"/>
    </xf>
    <xf numFmtId="14" fontId="8" fillId="0" borderId="7" xfId="0" applyNumberFormat="1" applyFont="1" applyBorder="1" applyAlignment="1">
      <alignment vertical="top" wrapText="1"/>
    </xf>
    <xf numFmtId="14" fontId="0" fillId="0" borderId="7" xfId="0" applyNumberFormat="1" applyFont="1" applyBorder="1" applyAlignment="1">
      <alignment vertical="top" wrapText="1"/>
    </xf>
    <xf numFmtId="49" fontId="8" fillId="0" borderId="7" xfId="0" applyNumberFormat="1" applyFont="1" applyBorder="1" applyAlignment="1">
      <alignment vertical="top" wrapText="1"/>
    </xf>
    <xf numFmtId="2" fontId="8" fillId="0" borderId="1" xfId="0" applyNumberFormat="1" applyFont="1" applyFill="1" applyBorder="1" applyAlignment="1">
      <alignment horizontal="right" vertical="top" wrapText="1"/>
    </xf>
    <xf numFmtId="2" fontId="8" fillId="0" borderId="6" xfId="0" applyNumberFormat="1" applyFont="1" applyFill="1" applyBorder="1" applyAlignment="1">
      <alignment horizontal="right" vertical="top" wrapText="1"/>
    </xf>
    <xf numFmtId="0" fontId="8" fillId="0" borderId="7" xfId="0" applyFont="1" applyBorder="1" applyAlignment="1">
      <alignment horizontal="right" vertical="top" wrapText="1"/>
    </xf>
    <xf numFmtId="0" fontId="3" fillId="0" borderId="7" xfId="5" applyFont="1" applyBorder="1" applyAlignment="1">
      <alignment vertical="top" wrapText="1"/>
    </xf>
    <xf numFmtId="14" fontId="8" fillId="0" borderId="7" xfId="0" applyNumberFormat="1" applyFont="1" applyFill="1" applyBorder="1" applyAlignment="1" applyProtection="1">
      <alignment horizontal="left" vertical="top" wrapText="1"/>
    </xf>
    <xf numFmtId="2" fontId="3" fillId="4" borderId="4" xfId="0" applyNumberFormat="1" applyFont="1" applyFill="1" applyBorder="1" applyAlignment="1">
      <alignment horizontal="right" vertical="top" wrapText="1"/>
    </xf>
    <xf numFmtId="2" fontId="3" fillId="4" borderId="1" xfId="0" applyNumberFormat="1" applyFont="1" applyFill="1" applyBorder="1" applyAlignment="1">
      <alignment horizontal="right" vertical="top" wrapText="1"/>
    </xf>
    <xf numFmtId="2" fontId="3" fillId="4" borderId="6" xfId="0" applyNumberFormat="1" applyFont="1" applyFill="1" applyBorder="1" applyAlignment="1">
      <alignment horizontal="right" vertical="top" wrapText="1"/>
    </xf>
    <xf numFmtId="14" fontId="8" fillId="0" borderId="1" xfId="0" applyNumberFormat="1" applyFont="1" applyBorder="1" applyAlignment="1">
      <alignment horizontal="left" vertical="top" wrapText="1"/>
    </xf>
    <xf numFmtId="2" fontId="8" fillId="0" borderId="1" xfId="0" applyNumberFormat="1" applyFont="1" applyBorder="1" applyAlignment="1">
      <alignment horizontal="right" vertical="top" wrapText="1"/>
    </xf>
    <xf numFmtId="0" fontId="8" fillId="0" borderId="1" xfId="0" applyFont="1" applyBorder="1" applyAlignment="1">
      <alignment horizontal="left" vertical="top" wrapText="1"/>
    </xf>
    <xf numFmtId="0" fontId="0" fillId="0" borderId="1" xfId="0" applyFont="1" applyBorder="1" applyAlignment="1">
      <alignment horizontal="left" vertical="top" wrapText="1"/>
    </xf>
    <xf numFmtId="2" fontId="0" fillId="0" borderId="1" xfId="0" applyNumberFormat="1" applyFont="1" applyBorder="1" applyAlignment="1">
      <alignment horizontal="left" vertical="top" wrapText="1"/>
    </xf>
    <xf numFmtId="0" fontId="8" fillId="0" borderId="3" xfId="0" applyFont="1" applyBorder="1" applyAlignment="1">
      <alignment vertical="top" wrapText="1"/>
    </xf>
    <xf numFmtId="0" fontId="8" fillId="0" borderId="7" xfId="0" applyFont="1" applyBorder="1" applyAlignment="1">
      <alignment vertical="top" wrapText="1"/>
    </xf>
    <xf numFmtId="0" fontId="8" fillId="0" borderId="3" xfId="0" applyFont="1" applyBorder="1" applyAlignment="1">
      <alignment horizontal="right" vertical="top" wrapText="1"/>
    </xf>
    <xf numFmtId="0" fontId="8" fillId="0" borderId="7" xfId="0" applyFont="1" applyBorder="1" applyAlignment="1">
      <alignment horizontal="right" vertical="top" wrapText="1"/>
    </xf>
    <xf numFmtId="2" fontId="8" fillId="0" borderId="9" xfId="0" applyNumberFormat="1" applyFont="1" applyBorder="1" applyAlignment="1">
      <alignment horizontal="right" vertical="top" wrapText="1"/>
    </xf>
    <xf numFmtId="2" fontId="8" fillId="0" borderId="3" xfId="0" applyNumberFormat="1" applyFont="1" applyBorder="1" applyAlignment="1">
      <alignment horizontal="right" vertical="top" wrapText="1"/>
    </xf>
    <xf numFmtId="2" fontId="8" fillId="0" borderId="7" xfId="0" applyNumberFormat="1" applyFont="1" applyBorder="1" applyAlignment="1">
      <alignment horizontal="right" vertical="top" wrapText="1"/>
    </xf>
    <xf numFmtId="0" fontId="8" fillId="0" borderId="8" xfId="0" applyFont="1" applyBorder="1" applyAlignment="1">
      <alignment vertical="top" wrapText="1"/>
    </xf>
    <xf numFmtId="49" fontId="8" fillId="0" borderId="8" xfId="0" applyNumberFormat="1" applyFont="1" applyBorder="1" applyAlignment="1">
      <alignment vertical="top" wrapText="1"/>
    </xf>
    <xf numFmtId="0" fontId="8" fillId="0" borderId="8" xfId="0" applyNumberFormat="1" applyFont="1" applyBorder="1" applyAlignment="1">
      <alignment horizontal="left" vertical="top" wrapText="1"/>
    </xf>
    <xf numFmtId="2" fontId="8" fillId="0" borderId="28" xfId="0" applyNumberFormat="1" applyFont="1" applyBorder="1" applyAlignment="1">
      <alignment horizontal="right" vertical="top" wrapText="1"/>
    </xf>
    <xf numFmtId="0" fontId="8" fillId="0" borderId="9" xfId="0" applyFont="1" applyBorder="1" applyAlignment="1">
      <alignment horizontal="right" vertical="top" wrapText="1"/>
    </xf>
    <xf numFmtId="0" fontId="8" fillId="0" borderId="28" xfId="0" applyFont="1" applyBorder="1" applyAlignment="1">
      <alignment horizontal="right" vertical="top" wrapText="1"/>
    </xf>
    <xf numFmtId="2" fontId="8" fillId="0" borderId="6" xfId="0" applyNumberFormat="1" applyFont="1" applyBorder="1" applyAlignment="1">
      <alignment horizontal="right" vertical="top" wrapText="1"/>
    </xf>
    <xf numFmtId="0" fontId="8" fillId="0" borderId="6" xfId="0" applyFont="1" applyBorder="1" applyAlignment="1">
      <alignment horizontal="left" vertical="top" wrapText="1"/>
    </xf>
    <xf numFmtId="2" fontId="8" fillId="0" borderId="4" xfId="0" applyNumberFormat="1" applyFont="1" applyBorder="1" applyAlignment="1">
      <alignment horizontal="right" vertical="top" wrapText="1"/>
    </xf>
    <xf numFmtId="14" fontId="8" fillId="0" borderId="4" xfId="0" applyNumberFormat="1" applyFont="1" applyBorder="1" applyAlignment="1">
      <alignment horizontal="left" vertical="top" wrapText="1"/>
    </xf>
    <xf numFmtId="14" fontId="8" fillId="0" borderId="6" xfId="0" applyNumberFormat="1" applyFont="1" applyBorder="1" applyAlignment="1">
      <alignment horizontal="left" vertical="top" wrapText="1"/>
    </xf>
    <xf numFmtId="0" fontId="0" fillId="0" borderId="6" xfId="0" applyFont="1" applyBorder="1" applyAlignment="1">
      <alignment horizontal="left" vertical="top" wrapText="1"/>
    </xf>
    <xf numFmtId="2" fontId="0" fillId="0" borderId="6" xfId="0" applyNumberFormat="1" applyFont="1" applyBorder="1" applyAlignment="1">
      <alignment horizontal="left" vertical="top" wrapText="1"/>
    </xf>
    <xf numFmtId="14" fontId="8" fillId="0" borderId="1" xfId="0" applyNumberFormat="1" applyFont="1" applyBorder="1" applyAlignment="1">
      <alignment horizontal="left" vertical="top" wrapText="1"/>
    </xf>
    <xf numFmtId="2" fontId="8" fillId="0" borderId="1" xfId="0" applyNumberFormat="1" applyFont="1" applyBorder="1" applyAlignment="1">
      <alignment horizontal="right" vertical="top" wrapText="1"/>
    </xf>
    <xf numFmtId="0" fontId="8" fillId="0" borderId="1" xfId="0" applyFont="1" applyBorder="1" applyAlignment="1">
      <alignment horizontal="left" vertical="top" wrapText="1"/>
    </xf>
    <xf numFmtId="0" fontId="0" fillId="0" borderId="1" xfId="0" applyFont="1" applyBorder="1" applyAlignment="1">
      <alignment horizontal="left" vertical="top" wrapText="1"/>
    </xf>
    <xf numFmtId="2" fontId="0" fillId="0" borderId="1" xfId="0" applyNumberFormat="1" applyFont="1" applyBorder="1" applyAlignment="1">
      <alignment horizontal="left" vertical="top" wrapText="1"/>
    </xf>
    <xf numFmtId="14" fontId="8" fillId="0" borderId="3" xfId="0" applyNumberFormat="1" applyFont="1" applyFill="1" applyBorder="1" applyAlignment="1">
      <alignment horizontal="left" vertical="top" wrapText="1"/>
    </xf>
    <xf numFmtId="2" fontId="8" fillId="0" borderId="1" xfId="0" applyNumberFormat="1" applyFont="1" applyBorder="1" applyAlignment="1">
      <alignment horizontal="right" vertical="top" wrapText="1"/>
    </xf>
    <xf numFmtId="0" fontId="8" fillId="0" borderId="1" xfId="0" applyFont="1" applyBorder="1" applyAlignment="1">
      <alignment horizontal="left" vertical="top" wrapText="1"/>
    </xf>
    <xf numFmtId="14" fontId="8" fillId="0" borderId="1" xfId="0" applyNumberFormat="1" applyFont="1" applyBorder="1" applyAlignment="1">
      <alignment horizontal="left" vertical="top" wrapText="1"/>
    </xf>
    <xf numFmtId="0" fontId="0" fillId="0" borderId="1" xfId="0" applyFont="1" applyBorder="1" applyAlignment="1">
      <alignment horizontal="left" vertical="top" wrapText="1"/>
    </xf>
    <xf numFmtId="2" fontId="0" fillId="0" borderId="1" xfId="0" applyNumberFormat="1" applyFont="1" applyBorder="1" applyAlignment="1">
      <alignment horizontal="left" vertical="top" wrapText="1"/>
    </xf>
    <xf numFmtId="2" fontId="8" fillId="0" borderId="3" xfId="0" applyNumberFormat="1" applyFont="1" applyBorder="1" applyAlignment="1">
      <alignment horizontal="right" vertical="top" wrapText="1"/>
    </xf>
    <xf numFmtId="0" fontId="0" fillId="0" borderId="3" xfId="0" applyFont="1" applyBorder="1" applyAlignment="1">
      <alignment vertical="top" wrapText="1"/>
    </xf>
    <xf numFmtId="0" fontId="0" fillId="0" borderId="3" xfId="0" applyFont="1" applyBorder="1" applyAlignment="1">
      <alignment horizontal="right" vertical="top" wrapText="1"/>
    </xf>
    <xf numFmtId="2" fontId="17" fillId="0" borderId="10" xfId="0" applyNumberFormat="1" applyFont="1" applyBorder="1" applyAlignment="1">
      <alignment horizontal="right" vertical="top" wrapText="1"/>
    </xf>
    <xf numFmtId="2" fontId="17" fillId="0" borderId="1" xfId="0" applyNumberFormat="1" applyFont="1" applyBorder="1" applyAlignment="1">
      <alignment horizontal="right" vertical="top" wrapText="1"/>
    </xf>
    <xf numFmtId="2" fontId="17" fillId="0" borderId="7" xfId="0" applyNumberFormat="1" applyFont="1" applyBorder="1" applyAlignment="1">
      <alignment horizontal="right" vertical="top" wrapText="1"/>
    </xf>
    <xf numFmtId="0" fontId="8" fillId="0" borderId="3" xfId="0" applyFont="1" applyBorder="1" applyAlignment="1">
      <alignment horizontal="left" vertical="top" wrapText="1"/>
    </xf>
    <xf numFmtId="14" fontId="8" fillId="0" borderId="3" xfId="0" applyNumberFormat="1" applyFont="1" applyBorder="1" applyAlignment="1">
      <alignment horizontal="left" vertical="top" wrapText="1"/>
    </xf>
    <xf numFmtId="0" fontId="0" fillId="0" borderId="3" xfId="0" applyFont="1" applyBorder="1" applyAlignment="1">
      <alignment horizontal="left" vertical="top" wrapText="1"/>
    </xf>
    <xf numFmtId="2" fontId="8" fillId="0" borderId="1" xfId="0" applyNumberFormat="1" applyFont="1" applyFill="1" applyBorder="1" applyAlignment="1">
      <alignment horizontal="right" vertical="top" wrapText="1"/>
    </xf>
    <xf numFmtId="2" fontId="8" fillId="0" borderId="3" xfId="0" applyNumberFormat="1" applyFont="1" applyFill="1" applyBorder="1" applyAlignment="1">
      <alignment horizontal="right" vertical="top" wrapText="1"/>
    </xf>
    <xf numFmtId="2" fontId="17" fillId="4" borderId="4" xfId="0" applyNumberFormat="1" applyFont="1" applyFill="1" applyBorder="1" applyAlignment="1">
      <alignment horizontal="right" vertical="top" wrapText="1"/>
    </xf>
    <xf numFmtId="2" fontId="17" fillId="4" borderId="1" xfId="0" applyNumberFormat="1" applyFont="1" applyFill="1" applyBorder="1" applyAlignment="1">
      <alignment horizontal="right" vertical="top" wrapText="1"/>
    </xf>
    <xf numFmtId="2" fontId="17" fillId="4" borderId="6" xfId="0" applyNumberFormat="1" applyFont="1" applyFill="1" applyBorder="1" applyAlignment="1">
      <alignment horizontal="right" vertical="top" wrapText="1"/>
    </xf>
    <xf numFmtId="0" fontId="8" fillId="0" borderId="3" xfId="0" applyFont="1" applyBorder="1" applyAlignment="1">
      <alignment horizontal="left" vertical="top" wrapText="1"/>
    </xf>
    <xf numFmtId="0" fontId="8" fillId="0" borderId="7" xfId="0" applyFont="1" applyBorder="1" applyAlignment="1">
      <alignment horizontal="left" vertical="top" wrapText="1"/>
    </xf>
    <xf numFmtId="2" fontId="8" fillId="0" borderId="3" xfId="0" applyNumberFormat="1" applyFont="1" applyBorder="1" applyAlignment="1">
      <alignment horizontal="right" vertical="top" wrapText="1"/>
    </xf>
    <xf numFmtId="2" fontId="8" fillId="0" borderId="7" xfId="0" applyNumberFormat="1" applyFont="1" applyBorder="1" applyAlignment="1">
      <alignment horizontal="right" vertical="top" wrapText="1"/>
    </xf>
    <xf numFmtId="14" fontId="8" fillId="0" borderId="3" xfId="0" applyNumberFormat="1" applyFont="1" applyBorder="1" applyAlignment="1">
      <alignment horizontal="left" vertical="top" wrapText="1"/>
    </xf>
    <xf numFmtId="14" fontId="8" fillId="0" borderId="7" xfId="0" applyNumberFormat="1" applyFont="1" applyBorder="1" applyAlignment="1">
      <alignment horizontal="left" vertical="top" wrapText="1"/>
    </xf>
    <xf numFmtId="14" fontId="0" fillId="0" borderId="7" xfId="0" applyNumberFormat="1" applyFont="1" applyBorder="1" applyAlignment="1">
      <alignment horizontal="left" vertical="top" wrapText="1"/>
    </xf>
    <xf numFmtId="0" fontId="8" fillId="0" borderId="10" xfId="0" applyFont="1" applyBorder="1" applyAlignment="1">
      <alignment vertical="top" wrapText="1"/>
    </xf>
    <xf numFmtId="0" fontId="8" fillId="0" borderId="1" xfId="0" applyFont="1" applyBorder="1" applyAlignment="1">
      <alignment vertical="top" wrapText="1"/>
    </xf>
    <xf numFmtId="0" fontId="8" fillId="0" borderId="6" xfId="0" applyFont="1" applyBorder="1" applyAlignment="1">
      <alignment vertical="top" wrapText="1"/>
    </xf>
    <xf numFmtId="0" fontId="0" fillId="0" borderId="7" xfId="0" applyFont="1" applyBorder="1" applyAlignment="1">
      <alignment vertical="top" wrapText="1"/>
    </xf>
    <xf numFmtId="2" fontId="8" fillId="0" borderId="10" xfId="0" applyNumberFormat="1" applyFont="1" applyBorder="1" applyAlignment="1">
      <alignment horizontal="right" vertical="top" wrapText="1"/>
    </xf>
    <xf numFmtId="2" fontId="8" fillId="0" borderId="1" xfId="0" applyNumberFormat="1" applyFont="1" applyBorder="1" applyAlignment="1">
      <alignment horizontal="right" vertical="top" wrapText="1"/>
    </xf>
    <xf numFmtId="2" fontId="8" fillId="0" borderId="6" xfId="0" applyNumberFormat="1" applyFont="1" applyBorder="1" applyAlignment="1">
      <alignment horizontal="right" vertical="top" wrapText="1"/>
    </xf>
    <xf numFmtId="0" fontId="0" fillId="0" borderId="7" xfId="0" applyFont="1" applyBorder="1" applyAlignment="1">
      <alignment horizontal="right" vertical="top" wrapText="1"/>
    </xf>
    <xf numFmtId="0" fontId="0" fillId="0" borderId="3" xfId="0" applyFont="1" applyBorder="1" applyAlignment="1">
      <alignment horizontal="left" vertical="top" wrapText="1"/>
    </xf>
    <xf numFmtId="0" fontId="0" fillId="0" borderId="7" xfId="0" applyFont="1" applyBorder="1" applyAlignment="1">
      <alignment horizontal="left" vertical="top" wrapText="1"/>
    </xf>
    <xf numFmtId="2" fontId="8" fillId="0" borderId="4" xfId="0" applyNumberFormat="1" applyFont="1" applyBorder="1" applyAlignment="1">
      <alignment horizontal="right" vertical="top" wrapText="1"/>
    </xf>
    <xf numFmtId="2" fontId="8" fillId="0" borderId="7" xfId="0" applyNumberFormat="1" applyFont="1" applyBorder="1" applyAlignment="1">
      <alignment horizontal="right" vertical="top" wrapText="1"/>
    </xf>
    <xf numFmtId="2" fontId="8" fillId="0" borderId="1" xfId="0" applyNumberFormat="1" applyFont="1" applyBorder="1" applyAlignment="1">
      <alignment horizontal="right" vertical="top" wrapText="1"/>
    </xf>
    <xf numFmtId="2" fontId="8" fillId="0" borderId="6" xfId="0" applyNumberFormat="1" applyFont="1" applyBorder="1" applyAlignment="1">
      <alignment horizontal="right" vertical="top" wrapText="1"/>
    </xf>
    <xf numFmtId="2" fontId="8" fillId="0" borderId="10" xfId="0" applyNumberFormat="1" applyFont="1" applyBorder="1" applyAlignment="1">
      <alignment horizontal="right" vertical="top" wrapText="1"/>
    </xf>
    <xf numFmtId="0" fontId="0" fillId="0" borderId="4" xfId="0" applyFont="1" applyFill="1" applyBorder="1" applyAlignment="1" applyProtection="1">
      <alignment horizontal="left" vertical="top" wrapText="1"/>
    </xf>
    <xf numFmtId="0" fontId="0" fillId="0" borderId="6" xfId="0" applyFont="1" applyFill="1" applyBorder="1" applyAlignment="1" applyProtection="1">
      <alignment horizontal="left" vertical="top" wrapText="1"/>
    </xf>
    <xf numFmtId="1" fontId="8" fillId="0" borderId="8" xfId="0" applyNumberFormat="1" applyFont="1" applyBorder="1" applyAlignment="1">
      <alignment horizontal="right" vertical="top" wrapText="1"/>
    </xf>
    <xf numFmtId="2" fontId="8" fillId="0" borderId="6" xfId="0" applyNumberFormat="1" applyFont="1" applyBorder="1" applyAlignment="1">
      <alignment horizontal="right" vertical="top" wrapText="1"/>
    </xf>
    <xf numFmtId="0" fontId="8" fillId="0" borderId="6" xfId="0" applyFont="1" applyBorder="1" applyAlignment="1">
      <alignment horizontal="left" vertical="top" wrapText="1"/>
    </xf>
    <xf numFmtId="14" fontId="8" fillId="0" borderId="6" xfId="0" applyNumberFormat="1" applyFont="1" applyBorder="1" applyAlignment="1">
      <alignment horizontal="left" vertical="top" wrapText="1"/>
    </xf>
    <xf numFmtId="0" fontId="8" fillId="0" borderId="3" xfId="0" applyFont="1" applyFill="1" applyBorder="1" applyAlignment="1">
      <alignment horizontal="left" vertical="top" wrapText="1"/>
    </xf>
    <xf numFmtId="0" fontId="8" fillId="0" borderId="7" xfId="0" applyFont="1" applyFill="1" applyBorder="1" applyAlignment="1">
      <alignment horizontal="left" vertical="top" wrapText="1"/>
    </xf>
    <xf numFmtId="49" fontId="8" fillId="0" borderId="3" xfId="0" applyNumberFormat="1" applyFont="1" applyFill="1" applyBorder="1" applyAlignment="1">
      <alignment horizontal="left" vertical="top" wrapText="1"/>
    </xf>
    <xf numFmtId="49" fontId="8" fillId="0" borderId="7" xfId="0" applyNumberFormat="1" applyFont="1" applyFill="1" applyBorder="1" applyAlignment="1">
      <alignment horizontal="left" vertical="top" wrapText="1"/>
    </xf>
    <xf numFmtId="0" fontId="8" fillId="0" borderId="10" xfId="0" applyFont="1" applyBorder="1" applyAlignment="1">
      <alignment horizontal="left" vertical="top" wrapText="1"/>
    </xf>
    <xf numFmtId="0" fontId="8" fillId="0" borderId="1" xfId="0" applyFont="1" applyBorder="1" applyAlignment="1">
      <alignment horizontal="left" vertical="top" wrapText="1"/>
    </xf>
    <xf numFmtId="0" fontId="8" fillId="0" borderId="6" xfId="0" applyFont="1" applyBorder="1" applyAlignment="1">
      <alignment horizontal="left" vertical="top" wrapText="1"/>
    </xf>
    <xf numFmtId="2" fontId="8" fillId="0" borderId="6" xfId="0" applyNumberFormat="1" applyFont="1" applyBorder="1" applyAlignment="1">
      <alignment horizontal="left" vertical="top" wrapText="1"/>
    </xf>
    <xf numFmtId="2" fontId="8" fillId="0" borderId="4" xfId="0" applyNumberFormat="1" applyFont="1" applyBorder="1" applyAlignment="1">
      <alignment horizontal="left" vertical="top" wrapText="1"/>
    </xf>
    <xf numFmtId="2" fontId="8" fillId="0" borderId="1" xfId="0" applyNumberFormat="1" applyFont="1" applyBorder="1" applyAlignment="1">
      <alignment horizontal="left" vertical="top" wrapText="1"/>
    </xf>
    <xf numFmtId="2" fontId="8" fillId="0" borderId="5" xfId="0" applyNumberFormat="1" applyFont="1" applyBorder="1" applyAlignment="1">
      <alignment horizontal="left" vertical="top" wrapText="1"/>
    </xf>
    <xf numFmtId="2" fontId="8" fillId="0" borderId="10" xfId="0" applyNumberFormat="1" applyFont="1" applyBorder="1" applyAlignment="1">
      <alignment horizontal="left" vertical="top" wrapText="1"/>
    </xf>
    <xf numFmtId="0" fontId="14" fillId="0" borderId="10" xfId="0" applyFont="1" applyBorder="1" applyAlignment="1">
      <alignment horizontal="left" vertical="top" wrapText="1"/>
    </xf>
    <xf numFmtId="0" fontId="14" fillId="0" borderId="1" xfId="0" applyFont="1" applyBorder="1" applyAlignment="1">
      <alignment horizontal="left" vertical="top" wrapText="1"/>
    </xf>
    <xf numFmtId="0" fontId="14" fillId="0" borderId="6" xfId="0" applyFont="1" applyBorder="1" applyAlignment="1">
      <alignment horizontal="left" vertical="top" wrapText="1"/>
    </xf>
    <xf numFmtId="0" fontId="14" fillId="0" borderId="4" xfId="0" applyFont="1" applyBorder="1" applyAlignment="1">
      <alignment horizontal="left" vertical="top" wrapText="1"/>
    </xf>
    <xf numFmtId="0" fontId="0" fillId="0" borderId="5" xfId="0" applyFill="1" applyBorder="1" applyAlignment="1">
      <alignment horizontal="left" wrapText="1"/>
    </xf>
    <xf numFmtId="2" fontId="8" fillId="0" borderId="5" xfId="0" applyNumberFormat="1" applyFont="1" applyFill="1" applyBorder="1" applyAlignment="1">
      <alignment horizontal="left" vertical="top" wrapText="1"/>
    </xf>
    <xf numFmtId="2" fontId="3" fillId="0" borderId="5" xfId="0" applyNumberFormat="1" applyFont="1" applyFill="1" applyBorder="1" applyAlignment="1">
      <alignment horizontal="left" vertical="top" wrapText="1"/>
    </xf>
    <xf numFmtId="49" fontId="8" fillId="0" borderId="5" xfId="0" applyNumberFormat="1" applyFont="1" applyFill="1" applyBorder="1" applyAlignment="1">
      <alignment horizontal="left" vertical="top" wrapText="1"/>
    </xf>
    <xf numFmtId="0" fontId="0" fillId="0" borderId="3" xfId="0" applyFill="1" applyBorder="1" applyAlignment="1">
      <alignment horizontal="left" wrapText="1"/>
    </xf>
    <xf numFmtId="2" fontId="8" fillId="0" borderId="3" xfId="0" applyNumberFormat="1" applyFont="1" applyFill="1" applyBorder="1" applyAlignment="1">
      <alignment horizontal="left" vertical="top" wrapText="1"/>
    </xf>
    <xf numFmtId="2" fontId="3" fillId="0" borderId="3" xfId="0" applyNumberFormat="1" applyFont="1" applyFill="1" applyBorder="1" applyAlignment="1">
      <alignment horizontal="left" vertical="top" wrapText="1"/>
    </xf>
    <xf numFmtId="0" fontId="0" fillId="0" borderId="7" xfId="0" applyFill="1" applyBorder="1" applyAlignment="1">
      <alignment horizontal="left" wrapText="1"/>
    </xf>
    <xf numFmtId="2" fontId="8" fillId="0" borderId="7" xfId="0" applyNumberFormat="1" applyFont="1" applyFill="1" applyBorder="1" applyAlignment="1">
      <alignment horizontal="left" vertical="top" wrapText="1"/>
    </xf>
    <xf numFmtId="2" fontId="3" fillId="0" borderId="7" xfId="0" applyNumberFormat="1" applyFont="1" applyFill="1" applyBorder="1" applyAlignment="1">
      <alignment horizontal="left" vertical="top" wrapText="1"/>
    </xf>
    <xf numFmtId="0" fontId="8" fillId="0" borderId="12" xfId="0" applyFont="1" applyBorder="1" applyAlignment="1">
      <alignment horizontal="left" vertical="top" wrapText="1"/>
    </xf>
    <xf numFmtId="0" fontId="8" fillId="0" borderId="11" xfId="0" applyFont="1" applyBorder="1" applyAlignment="1">
      <alignment horizontal="left" vertical="top" wrapText="1"/>
    </xf>
    <xf numFmtId="49" fontId="8" fillId="0" borderId="0" xfId="0" applyNumberFormat="1" applyFont="1" applyAlignment="1">
      <alignment horizontal="left" vertical="top" wrapText="1"/>
    </xf>
    <xf numFmtId="0" fontId="0" fillId="0" borderId="6" xfId="0" applyFont="1" applyBorder="1" applyAlignment="1">
      <alignment vertical="top" wrapText="1"/>
    </xf>
    <xf numFmtId="2" fontId="8" fillId="0" borderId="6" xfId="0" applyNumberFormat="1" applyFont="1" applyBorder="1" applyAlignment="1">
      <alignment horizontal="right" vertical="top" wrapText="1"/>
    </xf>
    <xf numFmtId="0" fontId="0" fillId="0" borderId="8" xfId="0" applyFill="1" applyBorder="1" applyAlignment="1">
      <alignment horizontal="left" wrapText="1"/>
    </xf>
    <xf numFmtId="2" fontId="8" fillId="0" borderId="8" xfId="0" applyNumberFormat="1" applyFont="1" applyFill="1" applyBorder="1" applyAlignment="1">
      <alignment horizontal="left" vertical="top" wrapText="1"/>
    </xf>
    <xf numFmtId="2" fontId="3" fillId="0" borderId="8" xfId="0" applyNumberFormat="1" applyFont="1" applyFill="1" applyBorder="1" applyAlignment="1">
      <alignment horizontal="left" vertical="top" wrapText="1"/>
    </xf>
    <xf numFmtId="49" fontId="8" fillId="0" borderId="8" xfId="0" applyNumberFormat="1" applyFont="1" applyFill="1" applyBorder="1" applyAlignment="1">
      <alignment horizontal="left" vertical="top" wrapText="1"/>
    </xf>
    <xf numFmtId="0" fontId="8" fillId="0" borderId="1"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center" vertical="top" wrapText="1"/>
    </xf>
    <xf numFmtId="0" fontId="8" fillId="0" borderId="1" xfId="0" applyFont="1" applyBorder="1" applyAlignment="1">
      <alignment horizontal="center" vertical="top" wrapText="1"/>
    </xf>
    <xf numFmtId="0" fontId="8" fillId="0" borderId="6" xfId="0" applyFont="1" applyBorder="1" applyAlignment="1">
      <alignment horizontal="center" vertical="top" wrapText="1"/>
    </xf>
    <xf numFmtId="0" fontId="12" fillId="2" borderId="2" xfId="4" applyFont="1" applyFill="1" applyBorder="1" applyAlignment="1">
      <alignment horizontal="center"/>
    </xf>
    <xf numFmtId="2" fontId="7" fillId="2" borderId="2" xfId="4" applyNumberFormat="1" applyFont="1" applyFill="1" applyBorder="1" applyAlignment="1">
      <alignment horizontal="center" vertical="top" textRotation="90" wrapText="1"/>
    </xf>
    <xf numFmtId="0" fontId="0" fillId="0" borderId="8" xfId="0" applyFont="1" applyBorder="1" applyAlignment="1">
      <alignment horizontal="center" vertical="top" wrapText="1"/>
    </xf>
    <xf numFmtId="0" fontId="8" fillId="0" borderId="8" xfId="0" applyFont="1" applyBorder="1" applyAlignment="1">
      <alignment horizontal="center" vertical="top" wrapText="1"/>
    </xf>
    <xf numFmtId="0" fontId="8" fillId="0" borderId="0" xfId="0" applyFont="1" applyAlignment="1">
      <alignment horizontal="center" vertical="top" wrapText="1"/>
    </xf>
    <xf numFmtId="0" fontId="7" fillId="2" borderId="2" xfId="4" applyFont="1" applyFill="1" applyBorder="1" applyAlignment="1">
      <alignment horizontal="center" vertical="top" textRotation="90" wrapText="1"/>
    </xf>
    <xf numFmtId="0" fontId="8" fillId="0" borderId="7" xfId="0" applyFont="1" applyBorder="1" applyAlignment="1">
      <alignment horizontal="center" vertical="top" wrapText="1"/>
    </xf>
    <xf numFmtId="0" fontId="0" fillId="0" borderId="8" xfId="0" applyFont="1" applyFill="1" applyBorder="1" applyAlignment="1">
      <alignment horizontal="center" vertical="top" wrapText="1"/>
    </xf>
    <xf numFmtId="0" fontId="0" fillId="0" borderId="10" xfId="0" applyBorder="1" applyAlignment="1">
      <alignment vertical="top" wrapText="1"/>
    </xf>
    <xf numFmtId="2" fontId="8" fillId="0" borderId="7" xfId="0" applyNumberFormat="1" applyFont="1" applyBorder="1" applyAlignment="1">
      <alignment horizontal="right" vertical="top" wrapText="1"/>
    </xf>
    <xf numFmtId="14" fontId="8" fillId="0" borderId="7" xfId="0" applyNumberFormat="1" applyFont="1" applyBorder="1" applyAlignment="1">
      <alignment horizontal="left" vertical="top" wrapText="1"/>
    </xf>
    <xf numFmtId="0" fontId="0" fillId="0" borderId="7" xfId="0" applyFont="1" applyBorder="1" applyAlignment="1">
      <alignment vertical="top" wrapText="1"/>
    </xf>
    <xf numFmtId="0" fontId="3" fillId="0" borderId="7" xfId="0" applyFont="1" applyBorder="1" applyAlignment="1">
      <alignment vertical="top" wrapText="1"/>
    </xf>
    <xf numFmtId="49" fontId="0" fillId="0" borderId="7" xfId="0" applyNumberFormat="1" applyFont="1" applyBorder="1" applyAlignment="1">
      <alignment vertical="top" wrapText="1"/>
    </xf>
    <xf numFmtId="14" fontId="0" fillId="0" borderId="7" xfId="0" applyNumberFormat="1" applyFont="1" applyBorder="1" applyAlignment="1">
      <alignment vertical="top" wrapText="1"/>
    </xf>
    <xf numFmtId="0" fontId="0" fillId="0" borderId="7" xfId="0" applyNumberFormat="1" applyFont="1" applyBorder="1" applyAlignment="1">
      <alignment horizontal="left" vertical="top" wrapText="1"/>
    </xf>
    <xf numFmtId="0" fontId="0" fillId="0" borderId="7" xfId="0" applyFont="1" applyBorder="1" applyAlignment="1">
      <alignment horizontal="right" vertical="top" wrapText="1"/>
    </xf>
    <xf numFmtId="2" fontId="8" fillId="0" borderId="7" xfId="0" applyNumberFormat="1" applyFont="1" applyBorder="1" applyAlignment="1">
      <alignment horizontal="left" vertical="top" wrapText="1"/>
    </xf>
    <xf numFmtId="2" fontId="18" fillId="0" borderId="8" xfId="0" applyNumberFormat="1" applyFont="1" applyBorder="1" applyAlignment="1">
      <alignment horizontal="right" vertical="top" wrapText="1"/>
    </xf>
    <xf numFmtId="0" fontId="8" fillId="0" borderId="7" xfId="0" applyNumberFormat="1" applyFont="1" applyBorder="1" applyAlignment="1">
      <alignment horizontal="left" vertical="top" wrapText="1"/>
    </xf>
    <xf numFmtId="0" fontId="0" fillId="0" borderId="7" xfId="0" applyFont="1" applyBorder="1" applyAlignment="1">
      <alignment horizontal="left" vertical="top" wrapText="1"/>
    </xf>
    <xf numFmtId="0" fontId="0" fillId="0" borderId="9" xfId="0" applyNumberFormat="1" applyFont="1" applyBorder="1" applyAlignment="1">
      <alignment horizontal="left" vertical="top" wrapText="1"/>
    </xf>
    <xf numFmtId="0" fontId="0" fillId="0" borderId="3" xfId="0" applyNumberFormat="1" applyFont="1" applyBorder="1" applyAlignment="1">
      <alignment horizontal="left" vertical="top" wrapText="1"/>
    </xf>
    <xf numFmtId="0" fontId="0" fillId="0" borderId="7" xfId="0" applyNumberFormat="1" applyFont="1" applyBorder="1" applyAlignment="1">
      <alignment horizontal="left" vertical="top" wrapText="1"/>
    </xf>
    <xf numFmtId="0" fontId="0" fillId="0" borderId="6" xfId="0" applyNumberFormat="1" applyFont="1" applyBorder="1" applyAlignment="1">
      <alignment horizontal="left" vertical="top" wrapText="1"/>
    </xf>
    <xf numFmtId="14" fontId="8" fillId="0" borderId="1" xfId="0" applyNumberFormat="1" applyFont="1" applyFill="1" applyBorder="1" applyAlignment="1" applyProtection="1">
      <alignment horizontal="left" vertical="top" wrapText="1"/>
    </xf>
    <xf numFmtId="0" fontId="19" fillId="0" borderId="0" xfId="0" applyFont="1" applyAlignment="1">
      <alignment vertical="center" wrapText="1"/>
    </xf>
    <xf numFmtId="0" fontId="8" fillId="0" borderId="1" xfId="0" applyFont="1" applyFill="1" applyBorder="1" applyAlignment="1">
      <alignment horizontal="left" vertical="top" wrapText="1"/>
    </xf>
    <xf numFmtId="2" fontId="8" fillId="0" borderId="1" xfId="0" applyNumberFormat="1" applyFont="1" applyFill="1" applyBorder="1" applyAlignment="1">
      <alignment horizontal="right" vertical="top" wrapText="1"/>
    </xf>
    <xf numFmtId="2" fontId="8" fillId="0" borderId="10" xfId="0" applyNumberFormat="1" applyFont="1" applyBorder="1" applyAlignment="1">
      <alignment horizontal="right" vertical="top" wrapText="1"/>
    </xf>
    <xf numFmtId="2" fontId="8" fillId="0" borderId="6" xfId="0" applyNumberFormat="1" applyFont="1" applyBorder="1" applyAlignment="1">
      <alignment horizontal="right" vertical="top" wrapText="1"/>
    </xf>
    <xf numFmtId="14" fontId="8" fillId="0" borderId="6" xfId="0" applyNumberFormat="1" applyFont="1" applyBorder="1" applyAlignment="1">
      <alignment horizontal="left" vertical="top" wrapText="1"/>
    </xf>
    <xf numFmtId="0" fontId="0" fillId="0" borderId="10" xfId="0" applyFont="1" applyBorder="1" applyAlignment="1">
      <alignment horizontal="left" vertical="top" wrapText="1"/>
    </xf>
    <xf numFmtId="0" fontId="0" fillId="0" borderId="6" xfId="0" applyFont="1" applyBorder="1" applyAlignment="1">
      <alignment horizontal="left" vertical="top" wrapText="1"/>
    </xf>
    <xf numFmtId="14" fontId="8" fillId="0" borderId="10" xfId="0" applyNumberFormat="1" applyFont="1" applyBorder="1" applyAlignment="1">
      <alignment horizontal="left" vertical="top" wrapText="1"/>
    </xf>
    <xf numFmtId="2" fontId="18" fillId="0" borderId="3" xfId="0" applyNumberFormat="1" applyFont="1" applyBorder="1" applyAlignment="1">
      <alignment horizontal="right" vertical="top" wrapText="1"/>
    </xf>
    <xf numFmtId="2" fontId="18" fillId="0" borderId="7" xfId="0" applyNumberFormat="1" applyFont="1" applyBorder="1" applyAlignment="1">
      <alignment horizontal="right" vertical="top" wrapText="1"/>
    </xf>
    <xf numFmtId="0" fontId="18" fillId="0" borderId="10" xfId="0" applyFont="1" applyBorder="1" applyAlignment="1">
      <alignment vertical="top" wrapText="1"/>
    </xf>
    <xf numFmtId="0" fontId="18" fillId="0" borderId="3" xfId="0" applyFont="1" applyBorder="1" applyAlignment="1">
      <alignment horizontal="right" vertical="top" wrapText="1"/>
    </xf>
    <xf numFmtId="0" fontId="18" fillId="0" borderId="0" xfId="0" applyFont="1" applyBorder="1" applyAlignment="1">
      <alignment vertical="top"/>
    </xf>
    <xf numFmtId="0" fontId="18" fillId="0" borderId="1" xfId="0" applyFont="1" applyBorder="1" applyAlignment="1">
      <alignment vertical="top" wrapText="1"/>
    </xf>
    <xf numFmtId="0" fontId="18" fillId="0" borderId="7" xfId="0" applyFont="1" applyBorder="1" applyAlignment="1">
      <alignment vertical="top" wrapText="1"/>
    </xf>
    <xf numFmtId="0" fontId="18" fillId="0" borderId="6" xfId="0" applyFont="1" applyBorder="1" applyAlignment="1">
      <alignment vertical="top" wrapText="1"/>
    </xf>
    <xf numFmtId="0" fontId="18" fillId="0" borderId="7" xfId="0" applyFont="1" applyBorder="1" applyAlignment="1">
      <alignment horizontal="right" vertical="top" wrapText="1"/>
    </xf>
    <xf numFmtId="0" fontId="18" fillId="0" borderId="4" xfId="0" applyFont="1" applyBorder="1" applyAlignment="1">
      <alignment vertical="top" wrapText="1"/>
    </xf>
    <xf numFmtId="0" fontId="18" fillId="0" borderId="4" xfId="0" applyFont="1" applyBorder="1" applyAlignment="1">
      <alignment horizontal="right" vertical="top" wrapText="1"/>
    </xf>
    <xf numFmtId="2" fontId="18" fillId="0" borderId="4" xfId="0" applyNumberFormat="1" applyFont="1" applyBorder="1" applyAlignment="1">
      <alignment horizontal="right" vertical="top" wrapText="1"/>
    </xf>
    <xf numFmtId="2" fontId="18" fillId="0" borderId="0" xfId="0" applyNumberFormat="1" applyFont="1" applyBorder="1" applyAlignment="1">
      <alignment vertical="top"/>
    </xf>
    <xf numFmtId="0" fontId="18" fillId="0" borderId="0" xfId="0" applyFont="1" applyAlignment="1">
      <alignment vertical="top"/>
    </xf>
    <xf numFmtId="0" fontId="18" fillId="0" borderId="1" xfId="0" applyFont="1" applyBorder="1" applyAlignment="1">
      <alignment horizontal="right" vertical="top" wrapText="1"/>
    </xf>
    <xf numFmtId="2" fontId="18" fillId="0" borderId="1" xfId="0" applyNumberFormat="1" applyFont="1" applyBorder="1" applyAlignment="1">
      <alignment horizontal="right" vertical="top" wrapText="1"/>
    </xf>
    <xf numFmtId="0" fontId="18" fillId="0" borderId="6" xfId="0" applyFont="1" applyBorder="1" applyAlignment="1">
      <alignment horizontal="right" vertical="top" wrapText="1"/>
    </xf>
    <xf numFmtId="2" fontId="18" fillId="0" borderId="6" xfId="0" applyNumberFormat="1" applyFont="1" applyBorder="1" applyAlignment="1">
      <alignment horizontal="right" vertical="top" wrapText="1"/>
    </xf>
    <xf numFmtId="0" fontId="18" fillId="0" borderId="9" xfId="0" applyNumberFormat="1" applyFont="1" applyBorder="1" applyAlignment="1">
      <alignment horizontal="left" vertical="top" wrapText="1"/>
    </xf>
    <xf numFmtId="0" fontId="18" fillId="0" borderId="3" xfId="0" applyNumberFormat="1" applyFont="1" applyBorder="1" applyAlignment="1">
      <alignment horizontal="left" vertical="top" wrapText="1"/>
    </xf>
    <xf numFmtId="0" fontId="18" fillId="0" borderId="7" xfId="0" applyNumberFormat="1" applyFont="1" applyBorder="1" applyAlignment="1">
      <alignment horizontal="left" vertical="top" wrapText="1"/>
    </xf>
    <xf numFmtId="14" fontId="18" fillId="0" borderId="9" xfId="0" applyNumberFormat="1" applyFont="1" applyBorder="1" applyAlignment="1">
      <alignment horizontal="left" vertical="top" wrapText="1"/>
    </xf>
    <xf numFmtId="14" fontId="18" fillId="0" borderId="3" xfId="0" applyNumberFormat="1" applyFont="1" applyBorder="1" applyAlignment="1">
      <alignment horizontal="left" vertical="top" wrapText="1"/>
    </xf>
    <xf numFmtId="14" fontId="18" fillId="0" borderId="7" xfId="0" applyNumberFormat="1" applyFont="1" applyBorder="1" applyAlignment="1">
      <alignment horizontal="left" vertical="top" wrapText="1"/>
    </xf>
    <xf numFmtId="0" fontId="18" fillId="0" borderId="9" xfId="0" applyFont="1" applyBorder="1" applyAlignment="1">
      <alignment vertical="top" wrapText="1"/>
    </xf>
    <xf numFmtId="0" fontId="18" fillId="0" borderId="3" xfId="0" applyFont="1" applyBorder="1" applyAlignment="1">
      <alignment vertical="top" wrapText="1"/>
    </xf>
    <xf numFmtId="0" fontId="18" fillId="0" borderId="7" xfId="0" applyFont="1" applyBorder="1" applyAlignment="1">
      <alignment vertical="top" wrapText="1"/>
    </xf>
    <xf numFmtId="49" fontId="18" fillId="0" borderId="9" xfId="0" applyNumberFormat="1" applyFont="1" applyBorder="1" applyAlignment="1">
      <alignment vertical="top" wrapText="1"/>
    </xf>
    <xf numFmtId="49" fontId="18" fillId="0" borderId="3" xfId="0" applyNumberFormat="1" applyFont="1" applyBorder="1" applyAlignment="1">
      <alignment vertical="top" wrapText="1"/>
    </xf>
    <xf numFmtId="49" fontId="18" fillId="0" borderId="7" xfId="0" applyNumberFormat="1" applyFont="1" applyBorder="1" applyAlignment="1">
      <alignment vertical="top" wrapText="1"/>
    </xf>
    <xf numFmtId="14" fontId="18" fillId="0" borderId="9" xfId="0" applyNumberFormat="1" applyFont="1" applyBorder="1" applyAlignment="1">
      <alignment vertical="top" wrapText="1"/>
    </xf>
    <xf numFmtId="14" fontId="18" fillId="0" borderId="3" xfId="0" applyNumberFormat="1" applyFont="1" applyBorder="1" applyAlignment="1">
      <alignment vertical="top" wrapText="1"/>
    </xf>
    <xf numFmtId="14" fontId="18" fillId="0" borderId="7" xfId="0" applyNumberFormat="1" applyFont="1" applyBorder="1" applyAlignment="1">
      <alignment vertical="top" wrapText="1"/>
    </xf>
    <xf numFmtId="2" fontId="18" fillId="0" borderId="9" xfId="0" applyNumberFormat="1" applyFont="1" applyBorder="1" applyAlignment="1">
      <alignment horizontal="right" vertical="top" wrapText="1"/>
    </xf>
    <xf numFmtId="2" fontId="18" fillId="0" borderId="3" xfId="0" applyNumberFormat="1" applyFont="1" applyBorder="1" applyAlignment="1">
      <alignment horizontal="right" vertical="top" wrapText="1"/>
    </xf>
    <xf numFmtId="2" fontId="18" fillId="0" borderId="7" xfId="0" applyNumberFormat="1" applyFont="1" applyBorder="1" applyAlignment="1">
      <alignment horizontal="right" vertical="top" wrapText="1"/>
    </xf>
    <xf numFmtId="0" fontId="18" fillId="0" borderId="9" xfId="0" applyFont="1" applyBorder="1" applyAlignment="1">
      <alignment horizontal="left" vertical="top" wrapText="1"/>
    </xf>
    <xf numFmtId="0" fontId="18" fillId="0" borderId="3" xfId="0" applyFont="1" applyBorder="1" applyAlignment="1">
      <alignment horizontal="left" vertical="top" wrapText="1"/>
    </xf>
    <xf numFmtId="0" fontId="18" fillId="0" borderId="7" xfId="0" applyFont="1" applyBorder="1" applyAlignment="1">
      <alignment horizontal="left" vertical="top" wrapText="1"/>
    </xf>
    <xf numFmtId="14" fontId="8" fillId="0" borderId="9" xfId="0" applyNumberFormat="1" applyFont="1" applyBorder="1" applyAlignment="1">
      <alignment horizontal="left" vertical="top" wrapText="1"/>
    </xf>
    <xf numFmtId="14" fontId="8" fillId="0" borderId="3" xfId="0" applyNumberFormat="1" applyFont="1" applyBorder="1" applyAlignment="1">
      <alignment horizontal="left" vertical="top" wrapText="1"/>
    </xf>
    <xf numFmtId="14" fontId="8" fillId="0" borderId="7" xfId="0" applyNumberFormat="1" applyFont="1" applyBorder="1" applyAlignment="1">
      <alignment horizontal="left" vertical="top" wrapText="1"/>
    </xf>
    <xf numFmtId="0" fontId="8" fillId="0" borderId="9" xfId="0" applyNumberFormat="1" applyFont="1" applyBorder="1" applyAlignment="1">
      <alignment horizontal="left" vertical="top" wrapText="1"/>
    </xf>
    <xf numFmtId="0" fontId="8" fillId="0" borderId="3" xfId="0" applyNumberFormat="1" applyFont="1" applyBorder="1" applyAlignment="1">
      <alignment horizontal="left" vertical="top" wrapText="1"/>
    </xf>
    <xf numFmtId="0" fontId="8" fillId="0" borderId="7"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3" xfId="0" applyFont="1" applyBorder="1" applyAlignment="1">
      <alignment horizontal="left" vertical="top" wrapText="1"/>
    </xf>
    <xf numFmtId="0" fontId="0" fillId="0" borderId="7" xfId="0" applyFont="1" applyBorder="1" applyAlignment="1">
      <alignment horizontal="left" vertical="top" wrapText="1"/>
    </xf>
    <xf numFmtId="14" fontId="0" fillId="0" borderId="9" xfId="0" applyNumberFormat="1" applyFont="1" applyBorder="1" applyAlignment="1">
      <alignment horizontal="left" vertical="top" wrapText="1"/>
    </xf>
    <xf numFmtId="14" fontId="0" fillId="0" borderId="3" xfId="0" applyNumberFormat="1" applyFont="1" applyBorder="1" applyAlignment="1">
      <alignment horizontal="left" vertical="top" wrapText="1"/>
    </xf>
    <xf numFmtId="14" fontId="0" fillId="0" borderId="7" xfId="0" applyNumberFormat="1" applyFont="1" applyBorder="1" applyAlignment="1">
      <alignment horizontal="left" vertical="top" wrapText="1"/>
    </xf>
    <xf numFmtId="0" fontId="8" fillId="0" borderId="9" xfId="0" applyFont="1" applyBorder="1" applyAlignment="1">
      <alignment horizontal="left" vertical="top" wrapText="1"/>
    </xf>
    <xf numFmtId="0" fontId="8" fillId="0" borderId="3" xfId="0" applyFont="1" applyBorder="1" applyAlignment="1">
      <alignment horizontal="left" vertical="top" wrapText="1"/>
    </xf>
    <xf numFmtId="0" fontId="8" fillId="0" borderId="7" xfId="0" applyFont="1" applyBorder="1" applyAlignment="1">
      <alignment horizontal="left" vertical="top" wrapText="1"/>
    </xf>
    <xf numFmtId="0" fontId="3" fillId="0" borderId="9" xfId="5" applyFont="1" applyBorder="1" applyAlignment="1">
      <alignment horizontal="left" vertical="top" wrapText="1"/>
    </xf>
    <xf numFmtId="0" fontId="3" fillId="0" borderId="3" xfId="5" applyFont="1" applyBorder="1" applyAlignment="1">
      <alignment horizontal="left" vertical="top" wrapText="1"/>
    </xf>
    <xf numFmtId="0" fontId="3" fillId="0" borderId="7" xfId="5" applyFont="1" applyBorder="1" applyAlignment="1">
      <alignment horizontal="left" vertical="top" wrapText="1"/>
    </xf>
    <xf numFmtId="49" fontId="8" fillId="0" borderId="9" xfId="0" applyNumberFormat="1" applyFont="1" applyBorder="1" applyAlignment="1">
      <alignment horizontal="left" vertical="top" wrapText="1"/>
    </xf>
    <xf numFmtId="49" fontId="8" fillId="0" borderId="3" xfId="0" applyNumberFormat="1" applyFont="1" applyBorder="1" applyAlignment="1">
      <alignment horizontal="left" vertical="top" wrapText="1"/>
    </xf>
    <xf numFmtId="49" fontId="8" fillId="0" borderId="7" xfId="0" applyNumberFormat="1" applyFont="1" applyBorder="1" applyAlignment="1">
      <alignment horizontal="left" vertical="top" wrapText="1"/>
    </xf>
    <xf numFmtId="2" fontId="8" fillId="0" borderId="9" xfId="0" applyNumberFormat="1" applyFont="1" applyBorder="1" applyAlignment="1">
      <alignment horizontal="right" vertical="top" wrapText="1"/>
    </xf>
    <xf numFmtId="2" fontId="8" fillId="0" borderId="3" xfId="0" applyNumberFormat="1" applyFont="1" applyBorder="1" applyAlignment="1">
      <alignment horizontal="right" vertical="top" wrapText="1"/>
    </xf>
    <xf numFmtId="2" fontId="8" fillId="0" borderId="7" xfId="0" applyNumberFormat="1" applyFont="1" applyBorder="1" applyAlignment="1">
      <alignment horizontal="right" vertical="top" wrapText="1"/>
    </xf>
    <xf numFmtId="0" fontId="8" fillId="0" borderId="29" xfId="0" applyFont="1" applyBorder="1" applyAlignment="1">
      <alignment horizontal="left" vertical="top" wrapText="1"/>
    </xf>
    <xf numFmtId="2" fontId="8" fillId="0" borderId="28" xfId="0" applyNumberFormat="1" applyFont="1" applyBorder="1" applyAlignment="1">
      <alignment horizontal="right" vertical="top" wrapText="1"/>
    </xf>
    <xf numFmtId="0" fontId="8" fillId="0" borderId="10" xfId="0" applyFont="1" applyBorder="1" applyAlignment="1">
      <alignment vertical="top" wrapText="1"/>
    </xf>
    <xf numFmtId="0" fontId="8" fillId="0" borderId="1" xfId="0" applyFont="1" applyBorder="1" applyAlignment="1">
      <alignment vertical="top" wrapText="1"/>
    </xf>
    <xf numFmtId="0" fontId="8" fillId="0" borderId="6" xfId="0" applyFont="1" applyBorder="1" applyAlignment="1">
      <alignment vertical="top" wrapText="1"/>
    </xf>
    <xf numFmtId="0" fontId="8" fillId="0" borderId="10" xfId="0" applyNumberFormat="1" applyFont="1" applyBorder="1" applyAlignment="1">
      <alignment horizontal="left" vertical="top" wrapText="1"/>
    </xf>
    <xf numFmtId="0" fontId="8" fillId="0" borderId="1" xfId="0" applyNumberFormat="1" applyFont="1" applyBorder="1" applyAlignment="1">
      <alignment horizontal="left" vertical="top" wrapText="1"/>
    </xf>
    <xf numFmtId="0" fontId="8" fillId="0" borderId="6" xfId="0" applyNumberFormat="1" applyFont="1" applyBorder="1" applyAlignment="1">
      <alignment horizontal="left" vertical="top" wrapText="1"/>
    </xf>
    <xf numFmtId="0" fontId="8" fillId="0" borderId="9" xfId="0" applyFont="1" applyBorder="1" applyAlignment="1">
      <alignment vertical="top" wrapText="1"/>
    </xf>
    <xf numFmtId="0" fontId="8" fillId="0" borderId="3" xfId="0" applyFont="1" applyBorder="1" applyAlignment="1">
      <alignment vertical="top" wrapText="1"/>
    </xf>
    <xf numFmtId="0" fontId="8" fillId="0" borderId="7" xfId="0" applyFont="1" applyBorder="1" applyAlignment="1">
      <alignment vertical="top" wrapText="1"/>
    </xf>
    <xf numFmtId="0" fontId="0" fillId="0" borderId="5" xfId="0" applyFont="1" applyBorder="1" applyAlignment="1">
      <alignment vertical="top" wrapText="1"/>
    </xf>
    <xf numFmtId="0" fontId="0" fillId="0" borderId="3" xfId="0" applyFont="1" applyBorder="1" applyAlignment="1">
      <alignment vertical="top" wrapText="1"/>
    </xf>
    <xf numFmtId="0" fontId="0" fillId="0" borderId="7" xfId="0" applyFont="1" applyBorder="1" applyAlignment="1">
      <alignment vertical="top" wrapText="1"/>
    </xf>
    <xf numFmtId="0" fontId="0" fillId="0" borderId="5" xfId="0" applyFont="1" applyBorder="1" applyAlignment="1">
      <alignment horizontal="right" vertical="top" wrapText="1"/>
    </xf>
    <xf numFmtId="0" fontId="8" fillId="0" borderId="3" xfId="0" applyFont="1" applyBorder="1" applyAlignment="1">
      <alignment horizontal="right" vertical="top" wrapText="1"/>
    </xf>
    <xf numFmtId="0" fontId="8" fillId="0" borderId="7" xfId="0" applyFont="1" applyBorder="1" applyAlignment="1">
      <alignment horizontal="right" vertical="top" wrapText="1"/>
    </xf>
    <xf numFmtId="0" fontId="8" fillId="0" borderId="5" xfId="0" applyFont="1" applyBorder="1" applyAlignment="1">
      <alignment horizontal="right" vertical="top" wrapText="1"/>
    </xf>
    <xf numFmtId="2" fontId="8" fillId="0" borderId="10" xfId="0" applyNumberFormat="1" applyFont="1" applyBorder="1" applyAlignment="1">
      <alignment horizontal="right" vertical="top" wrapText="1"/>
    </xf>
    <xf numFmtId="2" fontId="8" fillId="0" borderId="1" xfId="0" applyNumberFormat="1" applyFont="1" applyBorder="1" applyAlignment="1">
      <alignment horizontal="right" vertical="top" wrapText="1"/>
    </xf>
    <xf numFmtId="2" fontId="8" fillId="0" borderId="6" xfId="0" applyNumberFormat="1" applyFont="1" applyBorder="1" applyAlignment="1">
      <alignment horizontal="right" vertical="top" wrapText="1"/>
    </xf>
    <xf numFmtId="0" fontId="8" fillId="0" borderId="10" xfId="0" applyFont="1" applyBorder="1" applyAlignment="1">
      <alignment horizontal="left" vertical="top" wrapText="1"/>
    </xf>
    <xf numFmtId="0" fontId="8" fillId="0" borderId="1" xfId="0" applyFont="1" applyBorder="1" applyAlignment="1">
      <alignment horizontal="left" vertical="top" wrapText="1"/>
    </xf>
    <xf numFmtId="0" fontId="8" fillId="0" borderId="6" xfId="0" applyFont="1" applyBorder="1" applyAlignment="1">
      <alignment horizontal="left" vertical="top" wrapText="1"/>
    </xf>
    <xf numFmtId="49" fontId="8" fillId="0" borderId="10" xfId="0" applyNumberFormat="1" applyFont="1" applyBorder="1" applyAlignment="1">
      <alignment vertical="top" wrapText="1"/>
    </xf>
    <xf numFmtId="49" fontId="8" fillId="0" borderId="1" xfId="0" applyNumberFormat="1" applyFont="1" applyBorder="1" applyAlignment="1">
      <alignment vertical="top" wrapText="1"/>
    </xf>
    <xf numFmtId="49" fontId="8" fillId="0" borderId="6" xfId="0" applyNumberFormat="1" applyFont="1" applyBorder="1" applyAlignment="1">
      <alignment vertical="top" wrapText="1"/>
    </xf>
    <xf numFmtId="0" fontId="8" fillId="0" borderId="10" xfId="0" applyFont="1" applyFill="1" applyBorder="1" applyAlignment="1">
      <alignment vertical="top" wrapText="1"/>
    </xf>
    <xf numFmtId="0" fontId="0" fillId="0" borderId="1" xfId="0" applyFill="1" applyBorder="1" applyAlignment="1">
      <alignment vertical="top" wrapText="1"/>
    </xf>
    <xf numFmtId="0" fontId="0" fillId="0" borderId="6" xfId="0" applyFill="1" applyBorder="1" applyAlignment="1">
      <alignment vertical="top" wrapText="1"/>
    </xf>
    <xf numFmtId="0" fontId="8" fillId="0" borderId="10" xfId="0" applyFont="1" applyBorder="1" applyAlignment="1">
      <alignment horizontal="center" vertical="top" wrapText="1"/>
    </xf>
    <xf numFmtId="0" fontId="8" fillId="0" borderId="1" xfId="0" applyFont="1" applyBorder="1" applyAlignment="1">
      <alignment horizontal="center" vertical="top" wrapText="1"/>
    </xf>
    <xf numFmtId="0" fontId="8" fillId="0" borderId="6" xfId="0" applyFont="1" applyBorder="1" applyAlignment="1">
      <alignment horizontal="center" vertical="top" wrapText="1"/>
    </xf>
    <xf numFmtId="2" fontId="8" fillId="0" borderId="10" xfId="0" applyNumberFormat="1" applyFont="1" applyFill="1" applyBorder="1" applyAlignment="1">
      <alignment horizontal="right" vertical="top" wrapText="1"/>
    </xf>
    <xf numFmtId="2" fontId="8" fillId="0" borderId="1" xfId="0" applyNumberFormat="1" applyFont="1" applyFill="1" applyBorder="1" applyAlignment="1">
      <alignment horizontal="right" vertical="top" wrapText="1"/>
    </xf>
    <xf numFmtId="2" fontId="8" fillId="0" borderId="6" xfId="0" applyNumberFormat="1" applyFont="1" applyFill="1" applyBorder="1" applyAlignment="1">
      <alignment horizontal="right" vertical="top" wrapText="1"/>
    </xf>
    <xf numFmtId="0" fontId="0" fillId="0" borderId="9" xfId="0" applyFont="1" applyBorder="1" applyAlignment="1">
      <alignment horizontal="right" vertical="top" wrapText="1"/>
    </xf>
    <xf numFmtId="0" fontId="0" fillId="0" borderId="3" xfId="0" applyFont="1" applyBorder="1" applyAlignment="1">
      <alignment horizontal="right" vertical="top" wrapText="1"/>
    </xf>
    <xf numFmtId="0" fontId="0" fillId="0" borderId="7" xfId="0" applyFont="1" applyBorder="1" applyAlignment="1">
      <alignment horizontal="right" vertical="top" wrapText="1"/>
    </xf>
    <xf numFmtId="0" fontId="8" fillId="0" borderId="9"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7" xfId="0" applyFont="1" applyFill="1" applyBorder="1" applyAlignment="1">
      <alignment horizontal="left" vertical="top" wrapText="1"/>
    </xf>
    <xf numFmtId="49" fontId="8" fillId="0" borderId="9" xfId="0" applyNumberFormat="1" applyFont="1" applyFill="1" applyBorder="1" applyAlignment="1">
      <alignment horizontal="left" vertical="top" wrapText="1"/>
    </xf>
    <xf numFmtId="49" fontId="8" fillId="0" borderId="3" xfId="0" applyNumberFormat="1" applyFont="1" applyFill="1" applyBorder="1" applyAlignment="1">
      <alignment horizontal="left" vertical="top" wrapText="1"/>
    </xf>
    <xf numFmtId="49" fontId="8" fillId="0" borderId="7" xfId="0" applyNumberFormat="1" applyFont="1" applyFill="1" applyBorder="1" applyAlignment="1">
      <alignment horizontal="left" vertical="top" wrapText="1"/>
    </xf>
    <xf numFmtId="0" fontId="0" fillId="0" borderId="9" xfId="0" applyFill="1" applyBorder="1" applyAlignment="1">
      <alignment horizontal="left" vertical="top" wrapText="1"/>
    </xf>
    <xf numFmtId="0" fontId="0" fillId="0" borderId="3" xfId="0" applyFill="1" applyBorder="1" applyAlignment="1">
      <alignment horizontal="left" vertical="top" wrapText="1"/>
    </xf>
    <xf numFmtId="0" fontId="0" fillId="0" borderId="7" xfId="0" applyFill="1" applyBorder="1" applyAlignment="1">
      <alignment horizontal="left" vertical="top" wrapText="1"/>
    </xf>
    <xf numFmtId="0" fontId="3" fillId="0" borderId="9" xfId="0" applyFont="1" applyBorder="1" applyAlignment="1">
      <alignment vertical="top" wrapText="1"/>
    </xf>
    <xf numFmtId="0" fontId="3" fillId="0" borderId="3" xfId="0" applyFont="1" applyBorder="1" applyAlignment="1">
      <alignment vertical="top" wrapText="1"/>
    </xf>
    <xf numFmtId="0" fontId="3" fillId="0" borderId="7" xfId="0" applyFont="1" applyBorder="1" applyAlignment="1">
      <alignment vertical="top" wrapText="1"/>
    </xf>
    <xf numFmtId="0" fontId="3" fillId="0" borderId="9" xfId="0" applyFont="1" applyBorder="1" applyAlignment="1">
      <alignment horizontal="left" vertical="top" wrapText="1"/>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0" fillId="0" borderId="9" xfId="0" applyFont="1" applyBorder="1" applyAlignment="1">
      <alignment vertical="top" wrapText="1"/>
    </xf>
    <xf numFmtId="0" fontId="0" fillId="0" borderId="9" xfId="0" applyFont="1" applyBorder="1" applyAlignment="1">
      <alignment horizontal="center" vertical="top" wrapText="1"/>
    </xf>
    <xf numFmtId="0" fontId="0" fillId="0" borderId="3" xfId="0" applyFont="1" applyBorder="1" applyAlignment="1">
      <alignment horizontal="center" vertical="top" wrapText="1"/>
    </xf>
    <xf numFmtId="0" fontId="0" fillId="0" borderId="7" xfId="0" applyFont="1" applyBorder="1" applyAlignment="1">
      <alignment horizontal="center" vertical="top" wrapText="1"/>
    </xf>
    <xf numFmtId="49" fontId="0" fillId="0" borderId="3" xfId="0" applyNumberFormat="1" applyFont="1" applyBorder="1" applyAlignment="1">
      <alignment vertical="top" wrapText="1"/>
    </xf>
    <xf numFmtId="49" fontId="0" fillId="0" borderId="7" xfId="0" applyNumberFormat="1" applyFont="1" applyBorder="1" applyAlignment="1">
      <alignment vertical="top" wrapText="1"/>
    </xf>
    <xf numFmtId="49" fontId="0" fillId="0" borderId="9" xfId="0" applyNumberFormat="1" applyFont="1" applyBorder="1" applyAlignment="1">
      <alignment vertical="top" wrapText="1"/>
    </xf>
    <xf numFmtId="49" fontId="8" fillId="0" borderId="3" xfId="0" applyNumberFormat="1" applyFont="1" applyBorder="1" applyAlignment="1">
      <alignment vertical="top" wrapText="1"/>
    </xf>
    <xf numFmtId="49" fontId="8" fillId="0" borderId="7" xfId="0" applyNumberFormat="1" applyFont="1" applyBorder="1" applyAlignment="1">
      <alignment vertical="top" wrapText="1"/>
    </xf>
    <xf numFmtId="14" fontId="0" fillId="0" borderId="3" xfId="0" applyNumberFormat="1" applyFont="1" applyBorder="1" applyAlignment="1">
      <alignment vertical="top" wrapText="1"/>
    </xf>
    <xf numFmtId="2" fontId="8" fillId="0" borderId="3" xfId="0" applyNumberFormat="1" applyFont="1" applyFill="1" applyBorder="1" applyAlignment="1">
      <alignment horizontal="right" vertical="top" wrapText="1"/>
    </xf>
    <xf numFmtId="2" fontId="8" fillId="0" borderId="7" xfId="0" applyNumberFormat="1" applyFont="1" applyFill="1" applyBorder="1" applyAlignment="1">
      <alignment horizontal="right" vertical="top" wrapText="1"/>
    </xf>
    <xf numFmtId="2" fontId="8" fillId="0" borderId="9" xfId="0" applyNumberFormat="1" applyFont="1" applyFill="1" applyBorder="1" applyAlignment="1">
      <alignment horizontal="right" vertical="top" wrapText="1"/>
    </xf>
    <xf numFmtId="14" fontId="8" fillId="0" borderId="9" xfId="0" applyNumberFormat="1" applyFont="1" applyFill="1" applyBorder="1" applyAlignment="1">
      <alignment horizontal="left" vertical="top" wrapText="1"/>
    </xf>
    <xf numFmtId="14" fontId="8" fillId="0" borderId="3" xfId="0" applyNumberFormat="1" applyFont="1" applyFill="1" applyBorder="1" applyAlignment="1">
      <alignment horizontal="left" vertical="top" wrapText="1"/>
    </xf>
    <xf numFmtId="14" fontId="8" fillId="0" borderId="7" xfId="0" applyNumberFormat="1" applyFont="1" applyFill="1" applyBorder="1" applyAlignment="1">
      <alignment horizontal="left" vertical="top" wrapText="1"/>
    </xf>
    <xf numFmtId="1" fontId="8" fillId="0" borderId="9" xfId="0" applyNumberFormat="1" applyFont="1" applyBorder="1" applyAlignment="1">
      <alignment horizontal="right" vertical="top" wrapText="1"/>
    </xf>
    <xf numFmtId="1" fontId="8" fillId="0" borderId="3" xfId="0" applyNumberFormat="1" applyFont="1" applyBorder="1" applyAlignment="1">
      <alignment horizontal="right" vertical="top" wrapText="1"/>
    </xf>
    <xf numFmtId="1" fontId="8" fillId="0" borderId="7" xfId="0" applyNumberFormat="1" applyFont="1" applyBorder="1" applyAlignment="1">
      <alignment horizontal="right" vertical="top" wrapText="1"/>
    </xf>
    <xf numFmtId="0" fontId="0" fillId="0" borderId="9" xfId="0" applyNumberFormat="1" applyFont="1" applyBorder="1" applyAlignment="1">
      <alignment horizontal="left" vertical="top" wrapText="1"/>
    </xf>
    <xf numFmtId="0" fontId="0" fillId="0" borderId="3" xfId="0" applyNumberFormat="1" applyFont="1" applyBorder="1" applyAlignment="1">
      <alignment horizontal="left" vertical="top" wrapText="1"/>
    </xf>
    <xf numFmtId="0" fontId="0" fillId="0" borderId="7" xfId="0" applyNumberFormat="1" applyFont="1" applyBorder="1" applyAlignment="1">
      <alignment horizontal="left" vertical="top" wrapText="1"/>
    </xf>
    <xf numFmtId="0" fontId="0" fillId="0" borderId="3" xfId="0" applyFont="1" applyFill="1" applyBorder="1" applyAlignment="1">
      <alignment vertical="top" wrapText="1"/>
    </xf>
    <xf numFmtId="0" fontId="0" fillId="0" borderId="7" xfId="0" applyFont="1" applyFill="1" applyBorder="1" applyAlignment="1">
      <alignment vertical="top" wrapText="1"/>
    </xf>
    <xf numFmtId="0" fontId="0" fillId="0" borderId="4" xfId="0" applyNumberFormat="1" applyFont="1" applyBorder="1" applyAlignment="1">
      <alignment horizontal="left" vertical="top" wrapText="1"/>
    </xf>
    <xf numFmtId="0" fontId="0" fillId="0" borderId="1" xfId="0" applyNumberFormat="1" applyFont="1" applyBorder="1" applyAlignment="1">
      <alignment horizontal="left" vertical="top" wrapText="1"/>
    </xf>
    <xf numFmtId="0" fontId="0" fillId="0" borderId="6" xfId="0" applyNumberFormat="1" applyFont="1" applyBorder="1" applyAlignment="1">
      <alignment horizontal="left" vertical="top" wrapText="1"/>
    </xf>
    <xf numFmtId="0" fontId="0" fillId="0" borderId="4" xfId="0" applyFont="1" applyBorder="1" applyAlignment="1">
      <alignment vertical="top" wrapText="1"/>
    </xf>
    <xf numFmtId="0" fontId="0" fillId="0" borderId="1" xfId="0" applyFont="1" applyBorder="1" applyAlignment="1">
      <alignment vertical="top" wrapText="1"/>
    </xf>
    <xf numFmtId="0" fontId="0" fillId="0" borderId="6" xfId="0" applyFont="1" applyBorder="1" applyAlignment="1">
      <alignment vertical="top" wrapText="1"/>
    </xf>
    <xf numFmtId="14" fontId="0" fillId="0" borderId="9" xfId="0" applyNumberFormat="1" applyFont="1" applyBorder="1" applyAlignment="1">
      <alignment vertical="top" wrapText="1"/>
    </xf>
    <xf numFmtId="14" fontId="8" fillId="0" borderId="3" xfId="0" applyNumberFormat="1" applyFont="1" applyBorder="1" applyAlignment="1">
      <alignment vertical="top" wrapText="1"/>
    </xf>
    <xf numFmtId="14" fontId="8" fillId="0" borderId="7" xfId="0" applyNumberFormat="1" applyFont="1" applyBorder="1" applyAlignment="1">
      <alignment vertical="top" wrapText="1"/>
    </xf>
    <xf numFmtId="49" fontId="18" fillId="0" borderId="9" xfId="0" applyNumberFormat="1" applyFont="1" applyBorder="1" applyAlignment="1">
      <alignment horizontal="left" vertical="top" wrapText="1"/>
    </xf>
    <xf numFmtId="49" fontId="18" fillId="0" borderId="3" xfId="0" applyNumberFormat="1" applyFont="1" applyBorder="1" applyAlignment="1">
      <alignment horizontal="left" vertical="top" wrapText="1"/>
    </xf>
    <xf numFmtId="49" fontId="18" fillId="0" borderId="7" xfId="0" applyNumberFormat="1" applyFont="1" applyBorder="1" applyAlignment="1">
      <alignment horizontal="left" vertical="top" wrapText="1"/>
    </xf>
    <xf numFmtId="49" fontId="0" fillId="0" borderId="9" xfId="0" applyNumberFormat="1" applyFont="1" applyBorder="1" applyAlignment="1">
      <alignment horizontal="left" vertical="top" wrapText="1"/>
    </xf>
    <xf numFmtId="49" fontId="0" fillId="0" borderId="3" xfId="0" applyNumberFormat="1" applyFont="1" applyBorder="1" applyAlignment="1">
      <alignment horizontal="left" vertical="top" wrapText="1"/>
    </xf>
    <xf numFmtId="49" fontId="0" fillId="0" borderId="7" xfId="0" applyNumberFormat="1" applyFont="1" applyBorder="1" applyAlignment="1">
      <alignment horizontal="left" vertical="top" wrapText="1"/>
    </xf>
    <xf numFmtId="49" fontId="0" fillId="0" borderId="4" xfId="0" applyNumberFormat="1" applyFont="1" applyBorder="1" applyAlignment="1">
      <alignment vertical="top" wrapText="1"/>
    </xf>
    <xf numFmtId="49" fontId="0" fillId="0" borderId="1" xfId="0" applyNumberFormat="1" applyFont="1" applyBorder="1" applyAlignment="1">
      <alignment vertical="top" wrapText="1"/>
    </xf>
    <xf numFmtId="49" fontId="0" fillId="0" borderId="6" xfId="0" applyNumberFormat="1" applyFont="1" applyBorder="1" applyAlignment="1">
      <alignment vertical="top" wrapText="1"/>
    </xf>
    <xf numFmtId="14" fontId="0" fillId="0" borderId="7" xfId="0" applyNumberFormat="1" applyFont="1" applyBorder="1" applyAlignment="1">
      <alignment vertical="top" wrapText="1"/>
    </xf>
    <xf numFmtId="14" fontId="0" fillId="0" borderId="4" xfId="0" applyNumberFormat="1" applyFont="1" applyBorder="1" applyAlignment="1">
      <alignment vertical="top" wrapText="1"/>
    </xf>
    <xf numFmtId="14" fontId="0" fillId="0" borderId="1" xfId="0" applyNumberFormat="1" applyFont="1" applyBorder="1" applyAlignment="1">
      <alignment vertical="top" wrapText="1"/>
    </xf>
    <xf numFmtId="14" fontId="0" fillId="0" borderId="6" xfId="0" applyNumberFormat="1" applyFont="1" applyBorder="1" applyAlignment="1">
      <alignment vertical="top" wrapText="1"/>
    </xf>
    <xf numFmtId="0" fontId="3" fillId="0" borderId="4" xfId="0" applyFont="1" applyBorder="1" applyAlignment="1">
      <alignment vertical="top" wrapText="1"/>
    </xf>
    <xf numFmtId="0" fontId="3" fillId="0" borderId="1" xfId="0" applyFont="1" applyBorder="1" applyAlignment="1">
      <alignment vertical="top" wrapText="1"/>
    </xf>
    <xf numFmtId="0" fontId="3" fillId="0" borderId="6" xfId="0" applyFont="1" applyBorder="1" applyAlignment="1">
      <alignment vertical="top" wrapText="1"/>
    </xf>
    <xf numFmtId="2" fontId="8" fillId="0" borderId="4" xfId="0" applyNumberFormat="1" applyFont="1" applyBorder="1" applyAlignment="1">
      <alignment horizontal="right" vertical="top" wrapText="1"/>
    </xf>
    <xf numFmtId="2" fontId="0" fillId="0" borderId="9" xfId="0" applyNumberFormat="1" applyFont="1" applyBorder="1" applyAlignment="1">
      <alignment horizontal="right" vertical="top" wrapText="1"/>
    </xf>
    <xf numFmtId="2" fontId="0" fillId="0" borderId="3" xfId="0" applyNumberFormat="1" applyFont="1" applyBorder="1" applyAlignment="1">
      <alignment horizontal="right" vertical="top" wrapText="1"/>
    </xf>
    <xf numFmtId="2" fontId="0" fillId="0" borderId="7" xfId="0" applyNumberFormat="1" applyFont="1" applyBorder="1" applyAlignment="1">
      <alignment horizontal="right" vertical="top" wrapText="1"/>
    </xf>
    <xf numFmtId="14" fontId="8" fillId="0" borderId="9" xfId="0" applyNumberFormat="1" applyFont="1" applyBorder="1" applyAlignment="1">
      <alignment vertical="top" wrapText="1"/>
    </xf>
    <xf numFmtId="0" fontId="17" fillId="0" borderId="9" xfId="0" applyFont="1" applyBorder="1" applyAlignment="1">
      <alignment horizontal="left" vertical="top" wrapText="1"/>
    </xf>
    <xf numFmtId="0" fontId="17" fillId="0" borderId="3" xfId="0" applyFont="1" applyBorder="1" applyAlignment="1">
      <alignment horizontal="left" vertical="top" wrapText="1"/>
    </xf>
    <xf numFmtId="0" fontId="17" fillId="0" borderId="7" xfId="0" applyFont="1" applyBorder="1" applyAlignment="1">
      <alignment horizontal="left" vertical="top" wrapText="1"/>
    </xf>
    <xf numFmtId="0" fontId="0" fillId="0" borderId="4" xfId="0" applyFill="1" applyBorder="1" applyAlignment="1">
      <alignment horizontal="left" vertical="top" wrapText="1"/>
    </xf>
    <xf numFmtId="0" fontId="8" fillId="0" borderId="1"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4" xfId="0" applyFont="1" applyFill="1" applyBorder="1" applyAlignment="1">
      <alignment horizontal="left" vertical="top" wrapText="1"/>
    </xf>
    <xf numFmtId="14" fontId="8" fillId="0" borderId="4" xfId="0" applyNumberFormat="1" applyFont="1" applyBorder="1" applyAlignment="1">
      <alignment horizontal="left" vertical="top" wrapText="1"/>
    </xf>
    <xf numFmtId="14" fontId="8" fillId="0" borderId="1" xfId="0" applyNumberFormat="1" applyFont="1" applyBorder="1" applyAlignment="1">
      <alignment horizontal="left" vertical="top" wrapText="1"/>
    </xf>
    <xf numFmtId="14" fontId="8" fillId="0" borderId="6" xfId="0" applyNumberFormat="1" applyFont="1" applyBorder="1" applyAlignment="1">
      <alignment horizontal="left" vertical="top" wrapText="1"/>
    </xf>
    <xf numFmtId="49" fontId="0" fillId="0" borderId="3" xfId="0" applyNumberFormat="1" applyFill="1" applyBorder="1" applyAlignment="1">
      <alignment horizontal="left" vertical="top" wrapText="1"/>
    </xf>
    <xf numFmtId="2" fontId="8" fillId="0" borderId="9" xfId="0" applyNumberFormat="1" applyFont="1"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vertical="top"/>
    </xf>
    <xf numFmtId="0" fontId="0" fillId="0" borderId="3" xfId="0" applyBorder="1" applyAlignment="1">
      <alignment vertical="top"/>
    </xf>
    <xf numFmtId="0" fontId="0" fillId="0" borderId="7" xfId="0" applyBorder="1" applyAlignment="1">
      <alignment vertical="top"/>
    </xf>
    <xf numFmtId="2" fontId="8" fillId="0" borderId="3" xfId="0" applyNumberFormat="1" applyFont="1" applyBorder="1" applyAlignment="1">
      <alignment horizontal="left" vertical="top" wrapText="1"/>
    </xf>
    <xf numFmtId="2" fontId="8" fillId="0" borderId="7" xfId="0" applyNumberFormat="1" applyFont="1" applyBorder="1" applyAlignment="1">
      <alignment horizontal="left" vertical="top" wrapText="1"/>
    </xf>
    <xf numFmtId="0" fontId="8" fillId="0" borderId="5" xfId="0" applyFont="1" applyFill="1" applyBorder="1" applyAlignment="1">
      <alignment horizontal="left" vertical="top" wrapText="1"/>
    </xf>
    <xf numFmtId="14" fontId="8" fillId="0" borderId="5" xfId="0" applyNumberFormat="1" applyFont="1" applyFill="1" applyBorder="1" applyAlignment="1">
      <alignment horizontal="left" vertical="top" wrapText="1"/>
    </xf>
    <xf numFmtId="2" fontId="8" fillId="0" borderId="5" xfId="0" applyNumberFormat="1" applyFont="1" applyFill="1" applyBorder="1" applyAlignment="1">
      <alignment horizontal="left" vertical="top" wrapText="1"/>
    </xf>
    <xf numFmtId="2" fontId="8" fillId="0" borderId="3" xfId="0" applyNumberFormat="1" applyFont="1" applyFill="1" applyBorder="1" applyAlignment="1">
      <alignment horizontal="left" vertical="top" wrapText="1"/>
    </xf>
    <xf numFmtId="2" fontId="8" fillId="0" borderId="7" xfId="0" applyNumberFormat="1" applyFont="1" applyFill="1" applyBorder="1" applyAlignment="1">
      <alignment horizontal="left" vertical="top" wrapText="1"/>
    </xf>
    <xf numFmtId="0" fontId="0" fillId="0" borderId="5" xfId="0" applyFill="1" applyBorder="1" applyAlignment="1">
      <alignment horizontal="left" vertical="top" wrapText="1"/>
    </xf>
    <xf numFmtId="2" fontId="8" fillId="0" borderId="9" xfId="0" applyNumberFormat="1" applyFont="1" applyFill="1" applyBorder="1" applyAlignment="1">
      <alignment horizontal="left" vertical="top" wrapText="1"/>
    </xf>
    <xf numFmtId="0" fontId="0" fillId="0" borderId="10" xfId="0" applyFont="1" applyBorder="1" applyAlignment="1">
      <alignment horizontal="left" vertical="top" wrapText="1"/>
    </xf>
    <xf numFmtId="0" fontId="0" fillId="0" borderId="1" xfId="0" applyFont="1" applyBorder="1" applyAlignment="1">
      <alignment horizontal="left" vertical="top" wrapText="1"/>
    </xf>
    <xf numFmtId="0" fontId="0" fillId="0" borderId="6" xfId="0" applyFont="1" applyBorder="1" applyAlignment="1">
      <alignment horizontal="left" vertical="top" wrapText="1"/>
    </xf>
    <xf numFmtId="0" fontId="3" fillId="0" borderId="10" xfId="0" applyFont="1" applyBorder="1" applyAlignment="1">
      <alignment horizontal="left" vertical="top" wrapText="1"/>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49" fontId="0" fillId="0" borderId="10" xfId="0" applyNumberFormat="1" applyFont="1" applyBorder="1" applyAlignment="1">
      <alignment horizontal="left" vertical="top" wrapText="1"/>
    </xf>
    <xf numFmtId="49" fontId="0" fillId="0" borderId="1" xfId="0" applyNumberFormat="1" applyFont="1" applyBorder="1" applyAlignment="1">
      <alignment horizontal="left" vertical="top" wrapText="1"/>
    </xf>
    <xf numFmtId="49" fontId="0" fillId="0" borderId="6" xfId="0" applyNumberFormat="1" applyFont="1" applyBorder="1" applyAlignment="1">
      <alignment horizontal="left" vertical="top" wrapText="1"/>
    </xf>
    <xf numFmtId="14" fontId="8" fillId="0" borderId="10" xfId="0" applyNumberFormat="1" applyFont="1" applyBorder="1" applyAlignment="1">
      <alignment horizontal="left" vertical="top" wrapText="1"/>
    </xf>
    <xf numFmtId="2" fontId="8" fillId="0" borderId="10" xfId="0" applyNumberFormat="1" applyFont="1" applyBorder="1" applyAlignment="1">
      <alignment horizontal="left" vertical="top" wrapText="1"/>
    </xf>
    <xf numFmtId="2" fontId="8" fillId="0" borderId="1" xfId="0" applyNumberFormat="1" applyFont="1" applyBorder="1" applyAlignment="1">
      <alignment horizontal="left" vertical="top" wrapText="1"/>
    </xf>
    <xf numFmtId="2" fontId="8" fillId="0" borderId="6" xfId="0" applyNumberFormat="1" applyFont="1" applyBorder="1" applyAlignment="1">
      <alignment horizontal="left" vertical="top" wrapText="1"/>
    </xf>
    <xf numFmtId="2" fontId="8" fillId="0" borderId="6" xfId="0" applyNumberFormat="1" applyFont="1" applyBorder="1" applyAlignment="1" applyProtection="1">
      <alignment horizontal="right" vertical="top" wrapText="1"/>
    </xf>
    <xf numFmtId="164" fontId="8" fillId="0" borderId="6" xfId="0" applyNumberFormat="1" applyFont="1" applyBorder="1" applyAlignment="1" applyProtection="1">
      <alignment horizontal="right" vertical="top" wrapText="1"/>
    </xf>
    <xf numFmtId="14" fontId="8" fillId="0" borderId="6" xfId="0" applyNumberFormat="1" applyFont="1" applyFill="1" applyBorder="1" applyAlignment="1" applyProtection="1">
      <alignment horizontal="left" vertical="top" wrapText="1"/>
    </xf>
    <xf numFmtId="2" fontId="0" fillId="0" borderId="6" xfId="0" applyNumberFormat="1" applyFont="1" applyBorder="1" applyAlignment="1" applyProtection="1">
      <alignment horizontal="left" vertical="top" wrapText="1"/>
    </xf>
  </cellXfs>
  <cellStyles count="6">
    <cellStyle name="Comma 2" xfId="3" xr:uid="{00000000-0005-0000-0000-000000000000}"/>
    <cellStyle name="Hyperlink" xfId="5" builtinId="8"/>
    <cellStyle name="Normal" xfId="0" builtinId="0"/>
    <cellStyle name="Normal 2" xfId="4" xr:uid="{00000000-0005-0000-0000-000003000000}"/>
    <cellStyle name="Normal 3" xfId="1" xr:uid="{00000000-0005-0000-0000-000004000000}"/>
    <cellStyle name="Normal 5"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Fewster, Zita (DEW)" id="{7BD65F9D-B7CF-466B-A765-93C82BBE9F9C}" userId="S::Zita.Fewster@sa.gov.au::f6be5f5b-dfdc-48f5-b928-cbe2cfb16d9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3" dT="2025-03-17T04:27:28.46" personId="{7BD65F9D-B7CF-466B-A765-93C82BBE9F9C}" id="{43C2C8C9-EEEB-4F16-AFFC-A7975406F739}">
    <text>This credit is under audit and currently on hold; please contact the Native Vegetation Branch for further information</text>
  </threadedComment>
  <threadedComment ref="M60" dT="2024-01-24T23:43:43.34" personId="{7BD65F9D-B7CF-466B-A765-93C82BBE9F9C}" id="{58E4A7D2-616D-499E-A75E-A252814C6065}">
    <text>Area approved was 0.98 but reduced to 0.86 after site visit</text>
  </threadedComment>
  <threadedComment ref="L66" dT="2024-01-24T23:46:38.56" personId="{7BD65F9D-B7CF-466B-A765-93C82BBE9F9C}" id="{E200CD64-C8A0-4359-AD77-A2BCE507C77F}">
    <text>Area approved was 5.67 ha but amended to 6.7 ha after site visit</text>
  </threadedComment>
  <threadedComment ref="K70" dT="2025-06-06T01:00:42.35" personId="{7BD65F9D-B7CF-466B-A765-93C82BBE9F9C}" id="{58836A1D-5B58-45CC-A02E-E87603800EA6}">
    <text>This site is under audit; please consult the NVB for credit use; send query to nvc@sa.gov.au and quote site reference and ID number</text>
    <extLst>
      <x:ext xmlns:xltc2="http://schemas.microsoft.com/office/spreadsheetml/2020/threadedcomments2" uri="{F7C98A9C-CBB3-438F-8F68-D28B6AF4A901}">
        <xltc2:checksum>2586766566</xltc2:checksum>
        <xltc2:hyperlink startIndex="79" length="13" url="nvc@sa.gov.au"/>
      </x:ext>
    </extLst>
  </threadedComment>
  <threadedComment ref="K74" dT="2025-02-26T01:01:10.34" personId="{7BD65F9D-B7CF-466B-A765-93C82BBE9F9C}" id="{B8E4A4F2-1F47-4AED-9398-141831E28BC8}">
    <text>This credit is currently under audit; please contact NVB</text>
  </threadedComment>
  <threadedComment ref="K87" dT="2025-09-22T02:41:17.66" personId="{7BD65F9D-B7CF-466B-A765-93C82BBE9F9C}" id="{E7CFBA2B-E280-414B-B9EF-EF3A8A3AFC92}">
    <text>Credit on hold by request of landowner</text>
  </threadedComment>
</ThreadedComments>
</file>

<file path=xl/threadedComments/threadedComment2.xml><?xml version="1.0" encoding="utf-8"?>
<ThreadedComments xmlns="http://schemas.microsoft.com/office/spreadsheetml/2018/threadedcomments" xmlns:x="http://schemas.openxmlformats.org/spreadsheetml/2006/main">
  <threadedComment ref="K60" dT="2025-06-10T00:43:23.93" personId="{7BD65F9D-B7CF-466B-A765-93C82BBE9F9C}" id="{6ABBC51F-246C-447B-891B-69A53F8AF50A}">
    <text>The landholder has voluntarily declined the use of this credit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4"/>
  <sheetViews>
    <sheetView tabSelected="1" zoomScaleNormal="100" workbookViewId="0">
      <pane ySplit="10" topLeftCell="A11" activePane="bottomLeft" state="frozen"/>
      <selection pane="bottomLeft" activeCell="A9" sqref="A9"/>
    </sheetView>
  </sheetViews>
  <sheetFormatPr defaultColWidth="9.140625" defaultRowHeight="15" x14ac:dyDescent="0.25"/>
  <cols>
    <col min="1" max="1" width="31.140625" style="2" customWidth="1"/>
    <col min="2" max="2" width="101.7109375" style="2" customWidth="1"/>
    <col min="3" max="3" width="42.42578125" style="1" customWidth="1"/>
    <col min="4" max="16384" width="9.140625" style="1"/>
  </cols>
  <sheetData>
    <row r="1" spans="1:3" ht="18.75" x14ac:dyDescent="0.25">
      <c r="A1" s="6" t="s">
        <v>1013</v>
      </c>
    </row>
    <row r="2" spans="1:3" ht="15.75" x14ac:dyDescent="0.25">
      <c r="A2" s="7" t="s">
        <v>878</v>
      </c>
    </row>
    <row r="3" spans="1:3" ht="15.75" x14ac:dyDescent="0.25">
      <c r="A3" s="7" t="s">
        <v>935</v>
      </c>
    </row>
    <row r="4" spans="1:3" ht="15.75" x14ac:dyDescent="0.25">
      <c r="A4" s="7" t="s">
        <v>1014</v>
      </c>
    </row>
    <row r="5" spans="1:3" ht="15.75" x14ac:dyDescent="0.25">
      <c r="A5" s="7" t="s">
        <v>1019</v>
      </c>
    </row>
    <row r="6" spans="1:3" ht="15.75" x14ac:dyDescent="0.25">
      <c r="A6" s="7"/>
    </row>
    <row r="7" spans="1:3" ht="15.75" x14ac:dyDescent="0.25">
      <c r="A7" s="7" t="s">
        <v>1032</v>
      </c>
    </row>
    <row r="8" spans="1:3" x14ac:dyDescent="0.25">
      <c r="A8" s="1"/>
    </row>
    <row r="9" spans="1:3" x14ac:dyDescent="0.25">
      <c r="A9" s="497" t="s">
        <v>1067</v>
      </c>
    </row>
    <row r="10" spans="1:3" x14ac:dyDescent="0.25">
      <c r="A10" s="5" t="s">
        <v>42</v>
      </c>
      <c r="B10" s="5" t="s">
        <v>41</v>
      </c>
      <c r="C10" s="3"/>
    </row>
    <row r="11" spans="1:3" ht="51" customHeight="1" x14ac:dyDescent="0.25">
      <c r="A11" s="4" t="s">
        <v>44</v>
      </c>
      <c r="B11" s="4" t="s">
        <v>104</v>
      </c>
      <c r="C11" s="3"/>
    </row>
    <row r="12" spans="1:3" ht="33.75" customHeight="1" x14ac:dyDescent="0.25">
      <c r="A12" s="4" t="s">
        <v>50</v>
      </c>
      <c r="B12" s="4" t="s">
        <v>1033</v>
      </c>
    </row>
    <row r="13" spans="1:3" ht="33.75" customHeight="1" x14ac:dyDescent="0.25">
      <c r="A13" s="4" t="s">
        <v>249</v>
      </c>
      <c r="B13" s="4" t="s">
        <v>1034</v>
      </c>
    </row>
    <row r="14" spans="1:3" ht="30" x14ac:dyDescent="0.25">
      <c r="A14" s="4" t="s">
        <v>49</v>
      </c>
      <c r="B14" s="4" t="s">
        <v>248</v>
      </c>
    </row>
    <row r="15" spans="1:3" ht="45" x14ac:dyDescent="0.25">
      <c r="A15" s="4" t="s">
        <v>4</v>
      </c>
      <c r="B15" s="4" t="s">
        <v>875</v>
      </c>
    </row>
    <row r="16" spans="1:3" ht="30" x14ac:dyDescent="0.25">
      <c r="A16" s="4" t="s">
        <v>101</v>
      </c>
      <c r="B16" s="4" t="s">
        <v>102</v>
      </c>
    </row>
    <row r="17" spans="1:2" ht="60" x14ac:dyDescent="0.25">
      <c r="A17" s="4" t="s">
        <v>604</v>
      </c>
      <c r="B17" s="4" t="s">
        <v>1035</v>
      </c>
    </row>
    <row r="18" spans="1:2" ht="45" x14ac:dyDescent="0.25">
      <c r="A18" s="4" t="s">
        <v>56</v>
      </c>
      <c r="B18" s="4" t="s">
        <v>1036</v>
      </c>
    </row>
    <row r="19" spans="1:2" x14ac:dyDescent="0.25">
      <c r="A19" s="4" t="s">
        <v>57</v>
      </c>
      <c r="B19" s="4" t="s">
        <v>451</v>
      </c>
    </row>
    <row r="20" spans="1:2" ht="45" x14ac:dyDescent="0.25">
      <c r="A20" s="4" t="s">
        <v>314</v>
      </c>
      <c r="B20" s="4" t="s">
        <v>315</v>
      </c>
    </row>
    <row r="21" spans="1:2" ht="57" customHeight="1" x14ac:dyDescent="0.25">
      <c r="A21" s="4" t="s">
        <v>48</v>
      </c>
      <c r="B21" s="4" t="s">
        <v>1037</v>
      </c>
    </row>
    <row r="22" spans="1:2" ht="75" x14ac:dyDescent="0.25">
      <c r="A22" s="4" t="s">
        <v>43</v>
      </c>
      <c r="B22" s="4" t="s">
        <v>1038</v>
      </c>
    </row>
    <row r="23" spans="1:2" ht="60" x14ac:dyDescent="0.25">
      <c r="A23" s="4" t="s">
        <v>108</v>
      </c>
      <c r="B23" s="4" t="s">
        <v>1039</v>
      </c>
    </row>
    <row r="24" spans="1:2" ht="75" x14ac:dyDescent="0.25">
      <c r="A24" s="4" t="s">
        <v>45</v>
      </c>
      <c r="B24" s="4" t="s">
        <v>1015</v>
      </c>
    </row>
    <row r="25" spans="1:2" ht="60" x14ac:dyDescent="0.25">
      <c r="A25" s="4" t="s">
        <v>46</v>
      </c>
      <c r="B25" s="4" t="s">
        <v>1040</v>
      </c>
    </row>
    <row r="26" spans="1:2" ht="45" x14ac:dyDescent="0.25">
      <c r="A26" s="4" t="s">
        <v>316</v>
      </c>
      <c r="B26" s="4" t="s">
        <v>452</v>
      </c>
    </row>
    <row r="27" spans="1:2" ht="90" x14ac:dyDescent="0.25">
      <c r="A27" s="4" t="s">
        <v>55</v>
      </c>
      <c r="B27" s="4" t="s">
        <v>1041</v>
      </c>
    </row>
    <row r="28" spans="1:2" ht="30" x14ac:dyDescent="0.25">
      <c r="A28" s="4" t="s">
        <v>105</v>
      </c>
      <c r="B28" s="4" t="s">
        <v>106</v>
      </c>
    </row>
    <row r="29" spans="1:2" ht="30" x14ac:dyDescent="0.25">
      <c r="A29" s="4" t="s">
        <v>54</v>
      </c>
      <c r="B29" s="4" t="s">
        <v>1042</v>
      </c>
    </row>
    <row r="30" spans="1:2" x14ac:dyDescent="0.25">
      <c r="A30" s="4" t="s">
        <v>17</v>
      </c>
      <c r="B30" s="4" t="s">
        <v>103</v>
      </c>
    </row>
    <row r="31" spans="1:2" ht="75" x14ac:dyDescent="0.25">
      <c r="A31" s="4" t="s">
        <v>876</v>
      </c>
      <c r="B31" s="4" t="s">
        <v>1016</v>
      </c>
    </row>
    <row r="32" spans="1:2" ht="30" x14ac:dyDescent="0.25">
      <c r="A32" s="4" t="s">
        <v>622</v>
      </c>
      <c r="B32" s="4" t="s">
        <v>608</v>
      </c>
    </row>
    <row r="33" spans="1:2" ht="45" x14ac:dyDescent="0.25">
      <c r="A33" s="4" t="s">
        <v>869</v>
      </c>
      <c r="B33" s="4" t="s">
        <v>877</v>
      </c>
    </row>
    <row r="34" spans="1:2" ht="90" x14ac:dyDescent="0.25">
      <c r="A34" s="4" t="s">
        <v>40</v>
      </c>
      <c r="B34" s="4" t="s">
        <v>1043</v>
      </c>
    </row>
  </sheetData>
  <sheetProtection algorithmName="SHA-512" hashValue="qK2ardiu7Z+0QlShU1xZ2O8zj6HeYU68e63CW6gsWgQ4LAGr8xkjs2xPpQB8V/sxW+yF8XKaHcmHMTCLmxiNjA==" saltValue="e/ZaR1GNG/G2ocGHNWUgaQ==" spinCount="100000" sheet="1" formatColumns="0" formatRows="0" sort="0"/>
  <sortState xmlns:xlrd2="http://schemas.microsoft.com/office/spreadsheetml/2017/richdata2" ref="A11:B30">
    <sortCondition ref="A10"/>
  </sortState>
  <printOptions gridLines="1"/>
  <pageMargins left="0.70866141732283472" right="0.70866141732283472" top="0.74803149606299213" bottom="0.74803149606299213" header="0.31496062992125984" footer="0.31496062992125984"/>
  <pageSetup paperSize="9" orientation="landscape" horizontalDpi="300" verticalDpi="300" r:id="rId1"/>
  <headerFooter>
    <oddHeader>&amp;C&amp;"Arial"&amp;12&amp;KA80000 OFFICIAL&amp;1#_x000D_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Z179"/>
  <sheetViews>
    <sheetView zoomScaleNormal="100" workbookViewId="0">
      <pane xSplit="1" ySplit="2" topLeftCell="B3" activePane="bottomRight" state="frozen"/>
      <selection pane="topRight" activeCell="B1" sqref="B1"/>
      <selection pane="bottomLeft" activeCell="A2" sqref="A2"/>
      <selection pane="bottomRight"/>
    </sheetView>
  </sheetViews>
  <sheetFormatPr defaultColWidth="9.140625" defaultRowHeight="15" x14ac:dyDescent="0.25"/>
  <cols>
    <col min="1" max="1" width="17.140625" style="55" customWidth="1"/>
    <col min="2" max="2" width="12.7109375" style="55" customWidth="1"/>
    <col min="3" max="3" width="18.85546875" style="55" customWidth="1"/>
    <col min="4" max="4" width="16.28515625" style="55" customWidth="1"/>
    <col min="5" max="5" width="16.5703125" style="55" customWidth="1"/>
    <col min="6" max="6" width="14.5703125" style="55" customWidth="1"/>
    <col min="7" max="7" width="95.42578125" style="55" customWidth="1"/>
    <col min="8" max="8" width="7.140625" style="274" bestFit="1" customWidth="1"/>
    <col min="9" max="9" width="4.28515625" style="274" bestFit="1" customWidth="1"/>
    <col min="10" max="10" width="10.5703125" style="24" bestFit="1" customWidth="1"/>
    <col min="11" max="12" width="10.140625" style="24" bestFit="1" customWidth="1"/>
    <col min="13" max="14" width="10.140625" style="24" customWidth="1"/>
    <col min="15" max="15" width="29.140625" style="55" bestFit="1" customWidth="1"/>
    <col min="16" max="16" width="38.5703125" style="55" customWidth="1"/>
    <col min="17" max="17" width="20.85546875" style="9" customWidth="1"/>
    <col min="18" max="18" width="15.42578125" style="55" customWidth="1"/>
    <col min="19" max="19" width="39.5703125" style="55" customWidth="1"/>
    <col min="20" max="20" width="13.42578125" style="56" customWidth="1"/>
    <col min="21" max="21" width="14.5703125" style="57" customWidth="1"/>
    <col min="22" max="22" width="11" style="58" customWidth="1"/>
    <col min="23" max="23" width="12.5703125" style="55" customWidth="1"/>
    <col min="24" max="24" width="13.28515625" style="55" customWidth="1"/>
    <col min="25" max="25" width="10.140625" style="55" customWidth="1"/>
    <col min="26" max="26" width="9.5703125" style="75" customWidth="1"/>
    <col min="27" max="65" width="9.140625" style="59"/>
    <col min="66" max="16384" width="9.140625" style="43"/>
  </cols>
  <sheetData>
    <row r="1" spans="1:208" ht="15.75" x14ac:dyDescent="0.25">
      <c r="A1" s="70" t="s">
        <v>874</v>
      </c>
      <c r="B1" s="70"/>
      <c r="C1" s="70"/>
      <c r="D1" s="70"/>
      <c r="E1" s="70"/>
      <c r="F1" s="70"/>
      <c r="G1" s="70"/>
      <c r="H1" s="251"/>
      <c r="I1" s="251"/>
      <c r="J1" s="251"/>
      <c r="K1" s="251"/>
      <c r="L1" s="251"/>
      <c r="M1" s="251"/>
      <c r="N1" s="251"/>
      <c r="O1" s="70"/>
      <c r="P1" s="70"/>
      <c r="Q1" s="70"/>
      <c r="R1" s="70"/>
      <c r="S1" s="70"/>
      <c r="T1" s="70"/>
      <c r="U1" s="70"/>
      <c r="V1" s="70"/>
      <c r="W1" s="70"/>
      <c r="X1" s="70"/>
      <c r="Y1" s="70"/>
      <c r="Z1" s="292"/>
    </row>
    <row r="2" spans="1:208" s="69" customFormat="1" ht="88.5" x14ac:dyDescent="0.25">
      <c r="A2" s="13" t="s">
        <v>246</v>
      </c>
      <c r="B2" s="13" t="s">
        <v>108</v>
      </c>
      <c r="C2" s="13" t="s">
        <v>23</v>
      </c>
      <c r="D2" s="13" t="s">
        <v>3</v>
      </c>
      <c r="E2" s="13" t="s">
        <v>24</v>
      </c>
      <c r="F2" s="13" t="s">
        <v>133</v>
      </c>
      <c r="G2" s="11" t="s">
        <v>18</v>
      </c>
      <c r="H2" s="108" t="s">
        <v>314</v>
      </c>
      <c r="I2" s="108" t="s">
        <v>316</v>
      </c>
      <c r="J2" s="108" t="s">
        <v>56</v>
      </c>
      <c r="K2" s="108" t="s">
        <v>57</v>
      </c>
      <c r="L2" s="108" t="s">
        <v>622</v>
      </c>
      <c r="M2" s="108" t="s">
        <v>602</v>
      </c>
      <c r="N2" s="108" t="s">
        <v>603</v>
      </c>
      <c r="O2" s="13" t="s">
        <v>247</v>
      </c>
      <c r="P2" s="13" t="s">
        <v>459</v>
      </c>
      <c r="Q2" s="13" t="s">
        <v>460</v>
      </c>
      <c r="R2" s="13" t="s">
        <v>101</v>
      </c>
      <c r="S2" s="13" t="s">
        <v>118</v>
      </c>
      <c r="T2" s="65" t="s">
        <v>17</v>
      </c>
      <c r="U2" s="66" t="s">
        <v>122</v>
      </c>
      <c r="V2" s="67" t="s">
        <v>20</v>
      </c>
      <c r="W2" s="68" t="s">
        <v>58</v>
      </c>
      <c r="X2" s="68" t="s">
        <v>59</v>
      </c>
      <c r="Y2" s="68" t="s">
        <v>47</v>
      </c>
      <c r="Z2" s="293" t="s">
        <v>2</v>
      </c>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c r="EE2" s="90"/>
      <c r="EF2" s="90"/>
      <c r="EG2" s="90"/>
      <c r="EH2" s="90"/>
      <c r="EI2" s="90"/>
      <c r="EJ2" s="90"/>
      <c r="EK2" s="90"/>
      <c r="EL2" s="90"/>
      <c r="EM2" s="90"/>
      <c r="EN2" s="90"/>
      <c r="EO2" s="90"/>
      <c r="EP2" s="90"/>
      <c r="EQ2" s="90"/>
      <c r="ER2" s="90"/>
      <c r="ES2" s="90"/>
      <c r="ET2" s="90"/>
      <c r="EU2" s="90"/>
      <c r="EV2" s="90"/>
      <c r="EW2" s="90"/>
      <c r="EX2" s="90"/>
      <c r="EY2" s="90"/>
      <c r="EZ2" s="90"/>
      <c r="FA2" s="90"/>
      <c r="FB2" s="90"/>
      <c r="FC2" s="90"/>
      <c r="FD2" s="90"/>
      <c r="FE2" s="90"/>
      <c r="FF2" s="90"/>
      <c r="FG2" s="90"/>
      <c r="FH2" s="90"/>
      <c r="FI2" s="90"/>
      <c r="FJ2" s="90"/>
      <c r="FK2" s="90"/>
      <c r="FL2" s="90"/>
      <c r="FM2" s="90"/>
      <c r="FN2" s="90"/>
      <c r="FO2" s="90"/>
      <c r="FP2" s="90"/>
      <c r="FQ2" s="90"/>
      <c r="FR2" s="90"/>
      <c r="FS2" s="90"/>
      <c r="FT2" s="90"/>
      <c r="FU2" s="90"/>
      <c r="FV2" s="90"/>
      <c r="FW2" s="90"/>
      <c r="FX2" s="90"/>
      <c r="FY2" s="90"/>
      <c r="FZ2" s="90"/>
      <c r="GA2" s="90"/>
      <c r="GB2" s="90"/>
      <c r="GC2" s="90"/>
      <c r="GD2" s="90"/>
      <c r="GE2" s="90"/>
      <c r="GF2" s="90"/>
      <c r="GG2" s="90"/>
      <c r="GH2" s="90"/>
      <c r="GI2" s="90"/>
      <c r="GJ2" s="90"/>
      <c r="GK2" s="90"/>
      <c r="GL2" s="90"/>
      <c r="GM2" s="90"/>
      <c r="GN2" s="90"/>
      <c r="GO2" s="90"/>
      <c r="GP2" s="90"/>
      <c r="GQ2" s="90"/>
      <c r="GR2" s="90"/>
      <c r="GS2" s="90"/>
      <c r="GT2" s="90"/>
      <c r="GU2" s="90"/>
      <c r="GV2" s="90"/>
      <c r="GW2" s="90"/>
      <c r="GX2" s="90"/>
      <c r="GY2" s="90"/>
      <c r="GZ2" s="90"/>
    </row>
    <row r="3" spans="1:208" s="140" customFormat="1" x14ac:dyDescent="0.25">
      <c r="A3" s="680" t="s">
        <v>648</v>
      </c>
      <c r="B3" s="683" t="s">
        <v>5</v>
      </c>
      <c r="C3" s="683" t="s">
        <v>52</v>
      </c>
      <c r="D3" s="683" t="s">
        <v>366</v>
      </c>
      <c r="E3" s="683" t="s">
        <v>134</v>
      </c>
      <c r="F3" s="683" t="s">
        <v>651</v>
      </c>
      <c r="G3" s="147" t="s">
        <v>653</v>
      </c>
      <c r="H3" s="256"/>
      <c r="I3" s="256"/>
      <c r="J3" s="257">
        <v>314.37</v>
      </c>
      <c r="K3" s="400">
        <v>97.19</v>
      </c>
      <c r="L3" s="633">
        <v>174.3</v>
      </c>
      <c r="M3" s="633" t="s">
        <v>66</v>
      </c>
      <c r="N3" s="633" t="s">
        <v>66</v>
      </c>
      <c r="O3" s="615" t="s">
        <v>649</v>
      </c>
      <c r="P3" s="683" t="s">
        <v>959</v>
      </c>
      <c r="Q3" s="683" t="s">
        <v>650</v>
      </c>
      <c r="R3" s="683" t="s">
        <v>651</v>
      </c>
      <c r="S3" s="680" t="s">
        <v>652</v>
      </c>
      <c r="T3" s="683" t="s">
        <v>651</v>
      </c>
      <c r="U3" s="683" t="s">
        <v>6</v>
      </c>
      <c r="V3" s="687" t="s">
        <v>66</v>
      </c>
      <c r="W3" s="615" t="s">
        <v>66</v>
      </c>
      <c r="X3" s="615" t="s">
        <v>66</v>
      </c>
      <c r="Y3" s="609" t="s">
        <v>82</v>
      </c>
      <c r="Z3" s="609" t="s">
        <v>66</v>
      </c>
    </row>
    <row r="4" spans="1:208" s="140" customFormat="1" x14ac:dyDescent="0.25">
      <c r="A4" s="681"/>
      <c r="B4" s="681"/>
      <c r="C4" s="681"/>
      <c r="D4" s="681"/>
      <c r="E4" s="681"/>
      <c r="F4" s="681"/>
      <c r="G4" s="136" t="s">
        <v>654</v>
      </c>
      <c r="H4" s="258"/>
      <c r="I4" s="258"/>
      <c r="J4" s="345">
        <v>165.07</v>
      </c>
      <c r="K4" s="401">
        <v>0</v>
      </c>
      <c r="L4" s="633"/>
      <c r="M4" s="633"/>
      <c r="N4" s="633"/>
      <c r="O4" s="615"/>
      <c r="P4" s="681"/>
      <c r="Q4" s="681"/>
      <c r="R4" s="681"/>
      <c r="S4" s="681"/>
      <c r="T4" s="681"/>
      <c r="U4" s="681"/>
      <c r="V4" s="612"/>
      <c r="W4" s="609"/>
      <c r="X4" s="609"/>
      <c r="Y4" s="609"/>
      <c r="Z4" s="609"/>
    </row>
    <row r="5" spans="1:208" s="140" customFormat="1" x14ac:dyDescent="0.25">
      <c r="A5" s="681"/>
      <c r="B5" s="681"/>
      <c r="C5" s="681"/>
      <c r="D5" s="681"/>
      <c r="E5" s="681"/>
      <c r="F5" s="681"/>
      <c r="G5" s="136" t="s">
        <v>655</v>
      </c>
      <c r="H5" s="258"/>
      <c r="I5" s="258"/>
      <c r="J5" s="345">
        <v>63.15</v>
      </c>
      <c r="K5" s="401">
        <v>43.15</v>
      </c>
      <c r="L5" s="633"/>
      <c r="M5" s="633"/>
      <c r="N5" s="633"/>
      <c r="O5" s="615"/>
      <c r="P5" s="681"/>
      <c r="Q5" s="681"/>
      <c r="R5" s="681"/>
      <c r="S5" s="681"/>
      <c r="T5" s="681"/>
      <c r="U5" s="681"/>
      <c r="V5" s="612"/>
      <c r="W5" s="609"/>
      <c r="X5" s="609"/>
      <c r="Y5" s="609"/>
      <c r="Z5" s="609"/>
    </row>
    <row r="6" spans="1:208" s="140" customFormat="1" x14ac:dyDescent="0.25">
      <c r="A6" s="681"/>
      <c r="B6" s="681"/>
      <c r="C6" s="681"/>
      <c r="D6" s="681"/>
      <c r="E6" s="681"/>
      <c r="F6" s="681"/>
      <c r="G6" s="136" t="s">
        <v>656</v>
      </c>
      <c r="H6" s="258"/>
      <c r="I6" s="258"/>
      <c r="J6" s="345">
        <v>41.68</v>
      </c>
      <c r="K6" s="401">
        <v>31.68</v>
      </c>
      <c r="L6" s="633"/>
      <c r="M6" s="633"/>
      <c r="N6" s="633"/>
      <c r="O6" s="615"/>
      <c r="P6" s="681"/>
      <c r="Q6" s="681"/>
      <c r="R6" s="681"/>
      <c r="S6" s="681"/>
      <c r="T6" s="681"/>
      <c r="U6" s="681"/>
      <c r="V6" s="612"/>
      <c r="W6" s="609"/>
      <c r="X6" s="609"/>
      <c r="Y6" s="609"/>
      <c r="Z6" s="609"/>
    </row>
    <row r="7" spans="1:208" s="140" customFormat="1" x14ac:dyDescent="0.25">
      <c r="A7" s="681"/>
      <c r="B7" s="681"/>
      <c r="C7" s="681"/>
      <c r="D7" s="681"/>
      <c r="E7" s="681"/>
      <c r="F7" s="681"/>
      <c r="G7" s="136" t="s">
        <v>657</v>
      </c>
      <c r="H7" s="258"/>
      <c r="I7" s="258"/>
      <c r="J7" s="345">
        <v>122.34</v>
      </c>
      <c r="K7" s="401">
        <v>21.270000000000003</v>
      </c>
      <c r="L7" s="633"/>
      <c r="M7" s="633"/>
      <c r="N7" s="633"/>
      <c r="O7" s="615"/>
      <c r="P7" s="681"/>
      <c r="Q7" s="681"/>
      <c r="R7" s="681"/>
      <c r="S7" s="681"/>
      <c r="T7" s="681"/>
      <c r="U7" s="681"/>
      <c r="V7" s="612"/>
      <c r="W7" s="609"/>
      <c r="X7" s="609"/>
      <c r="Y7" s="609"/>
      <c r="Z7" s="609"/>
    </row>
    <row r="8" spans="1:208" s="141" customFormat="1" ht="30.75" thickBot="1" x14ac:dyDescent="0.3">
      <c r="A8" s="682"/>
      <c r="B8" s="682"/>
      <c r="C8" s="682"/>
      <c r="D8" s="682"/>
      <c r="E8" s="682"/>
      <c r="F8" s="682"/>
      <c r="G8" s="138" t="s">
        <v>660</v>
      </c>
      <c r="H8" s="259"/>
      <c r="I8" s="259"/>
      <c r="J8" s="346">
        <v>45.15</v>
      </c>
      <c r="K8" s="402">
        <v>0</v>
      </c>
      <c r="L8" s="634"/>
      <c r="M8" s="634"/>
      <c r="N8" s="634"/>
      <c r="O8" s="616"/>
      <c r="P8" s="682"/>
      <c r="Q8" s="682"/>
      <c r="R8" s="682"/>
      <c r="S8" s="682"/>
      <c r="T8" s="682"/>
      <c r="U8" s="682"/>
      <c r="V8" s="613"/>
      <c r="W8" s="610"/>
      <c r="X8" s="610"/>
      <c r="Y8" s="610"/>
      <c r="Z8" s="61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row>
    <row r="9" spans="1:208" s="140" customFormat="1" ht="30.75" customHeight="1" thickTop="1" x14ac:dyDescent="0.25">
      <c r="A9" s="609" t="s">
        <v>905</v>
      </c>
      <c r="B9" s="609" t="s">
        <v>5</v>
      </c>
      <c r="C9" s="609" t="s">
        <v>52</v>
      </c>
      <c r="D9" s="609" t="s">
        <v>366</v>
      </c>
      <c r="E9" s="609" t="s">
        <v>906</v>
      </c>
      <c r="F9" s="609" t="s">
        <v>907</v>
      </c>
      <c r="G9" s="340" t="s">
        <v>909</v>
      </c>
      <c r="H9" s="340"/>
      <c r="I9" s="340"/>
      <c r="J9" s="257">
        <v>176.25</v>
      </c>
      <c r="K9" s="350">
        <v>0</v>
      </c>
      <c r="L9" s="633">
        <v>60.13</v>
      </c>
      <c r="M9" s="633" t="s">
        <v>66</v>
      </c>
      <c r="N9" s="633" t="s">
        <v>66</v>
      </c>
      <c r="O9" s="615" t="s">
        <v>912</v>
      </c>
      <c r="P9" s="609" t="s">
        <v>913</v>
      </c>
      <c r="Q9" s="637">
        <v>45554</v>
      </c>
      <c r="R9" s="609" t="s">
        <v>918</v>
      </c>
      <c r="S9" s="609" t="s">
        <v>919</v>
      </c>
      <c r="T9" s="609" t="s">
        <v>914</v>
      </c>
      <c r="U9" s="609" t="s">
        <v>6</v>
      </c>
      <c r="V9" s="612" t="s">
        <v>66</v>
      </c>
      <c r="W9" s="609" t="s">
        <v>66</v>
      </c>
      <c r="X9" s="609" t="s">
        <v>66</v>
      </c>
      <c r="Y9" s="609" t="s">
        <v>82</v>
      </c>
      <c r="Z9" s="609" t="s">
        <v>920</v>
      </c>
    </row>
    <row r="10" spans="1:208" s="140" customFormat="1" x14ac:dyDescent="0.25">
      <c r="A10" s="609"/>
      <c r="B10" s="609"/>
      <c r="C10" s="609"/>
      <c r="D10" s="609"/>
      <c r="E10" s="609"/>
      <c r="F10" s="609"/>
      <c r="G10" s="142" t="s">
        <v>908</v>
      </c>
      <c r="H10" s="142"/>
      <c r="I10" s="142"/>
      <c r="J10" s="345">
        <v>0.82</v>
      </c>
      <c r="K10" s="351">
        <v>0</v>
      </c>
      <c r="L10" s="633"/>
      <c r="M10" s="633"/>
      <c r="N10" s="633"/>
      <c r="O10" s="615"/>
      <c r="P10" s="609"/>
      <c r="Q10" s="637"/>
      <c r="R10" s="609"/>
      <c r="S10" s="609"/>
      <c r="T10" s="609"/>
      <c r="U10" s="609"/>
      <c r="V10" s="612"/>
      <c r="W10" s="609"/>
      <c r="X10" s="609"/>
      <c r="Y10" s="609"/>
      <c r="Z10" s="609"/>
    </row>
    <row r="11" spans="1:208" s="140" customFormat="1" x14ac:dyDescent="0.25">
      <c r="A11" s="609"/>
      <c r="B11" s="609"/>
      <c r="C11" s="609"/>
      <c r="D11" s="609"/>
      <c r="E11" s="609"/>
      <c r="F11" s="609"/>
      <c r="G11" s="142" t="s">
        <v>909</v>
      </c>
      <c r="H11" s="142"/>
      <c r="I11" s="142"/>
      <c r="J11" s="345">
        <v>132.58000000000001</v>
      </c>
      <c r="K11" s="351">
        <v>111.31</v>
      </c>
      <c r="L11" s="633"/>
      <c r="M11" s="633"/>
      <c r="N11" s="633"/>
      <c r="O11" s="615"/>
      <c r="P11" s="609"/>
      <c r="Q11" s="637"/>
      <c r="R11" s="609"/>
      <c r="S11" s="609"/>
      <c r="T11" s="609"/>
      <c r="U11" s="609"/>
      <c r="V11" s="612"/>
      <c r="W11" s="609"/>
      <c r="X11" s="609"/>
      <c r="Y11" s="609"/>
      <c r="Z11" s="609"/>
    </row>
    <row r="12" spans="1:208" s="140" customFormat="1" x14ac:dyDescent="0.25">
      <c r="A12" s="609"/>
      <c r="B12" s="609"/>
      <c r="C12" s="609"/>
      <c r="D12" s="609"/>
      <c r="E12" s="609"/>
      <c r="F12" s="609"/>
      <c r="G12" s="142" t="s">
        <v>910</v>
      </c>
      <c r="H12" s="142"/>
      <c r="I12" s="142"/>
      <c r="J12" s="345">
        <v>41.82</v>
      </c>
      <c r="K12" s="351">
        <v>41.81</v>
      </c>
      <c r="L12" s="633"/>
      <c r="M12" s="633"/>
      <c r="N12" s="633"/>
      <c r="O12" s="615"/>
      <c r="P12" s="609"/>
      <c r="Q12" s="637"/>
      <c r="R12" s="609"/>
      <c r="S12" s="609"/>
      <c r="T12" s="609"/>
      <c r="U12" s="609"/>
      <c r="V12" s="612"/>
      <c r="W12" s="609"/>
      <c r="X12" s="609"/>
      <c r="Y12" s="609"/>
      <c r="Z12" s="609"/>
    </row>
    <row r="13" spans="1:208" s="140" customFormat="1" ht="15.75" thickBot="1" x14ac:dyDescent="0.3">
      <c r="A13" s="610"/>
      <c r="B13" s="610"/>
      <c r="C13" s="610"/>
      <c r="D13" s="610"/>
      <c r="E13" s="610"/>
      <c r="F13" s="610"/>
      <c r="G13" s="145" t="s">
        <v>911</v>
      </c>
      <c r="H13" s="145"/>
      <c r="I13" s="145"/>
      <c r="J13" s="346">
        <v>20.27</v>
      </c>
      <c r="K13" s="352">
        <v>15.19</v>
      </c>
      <c r="L13" s="634"/>
      <c r="M13" s="634"/>
      <c r="N13" s="634"/>
      <c r="O13" s="616"/>
      <c r="P13" s="610"/>
      <c r="Q13" s="638"/>
      <c r="R13" s="610"/>
      <c r="S13" s="610"/>
      <c r="T13" s="610"/>
      <c r="U13" s="610"/>
      <c r="V13" s="613"/>
      <c r="W13" s="610"/>
      <c r="X13" s="610"/>
      <c r="Y13" s="610"/>
      <c r="Z13" s="610"/>
    </row>
    <row r="14" spans="1:208" ht="76.5" thickTop="1" thickBot="1" x14ac:dyDescent="0.3">
      <c r="A14" s="341" t="s">
        <v>670</v>
      </c>
      <c r="B14" s="341" t="s">
        <v>5</v>
      </c>
      <c r="C14" s="341" t="s">
        <v>52</v>
      </c>
      <c r="D14" s="341" t="s">
        <v>366</v>
      </c>
      <c r="E14" s="341" t="s">
        <v>671</v>
      </c>
      <c r="F14" s="341" t="s">
        <v>672</v>
      </c>
      <c r="G14" s="341" t="s">
        <v>936</v>
      </c>
      <c r="H14" s="347"/>
      <c r="I14" s="347"/>
      <c r="J14" s="339">
        <v>298.81</v>
      </c>
      <c r="K14" s="339">
        <v>298.81</v>
      </c>
      <c r="L14" s="339">
        <v>39</v>
      </c>
      <c r="M14" s="339" t="s">
        <v>66</v>
      </c>
      <c r="N14" s="406" t="s">
        <v>66</v>
      </c>
      <c r="O14" s="338" t="s">
        <v>673</v>
      </c>
      <c r="P14" s="338" t="s">
        <v>674</v>
      </c>
      <c r="Q14" s="337">
        <v>44971</v>
      </c>
      <c r="R14" s="343" t="s">
        <v>675</v>
      </c>
      <c r="S14" s="341" t="s">
        <v>515</v>
      </c>
      <c r="T14" s="341" t="s">
        <v>675</v>
      </c>
      <c r="U14" s="348" t="s">
        <v>6</v>
      </c>
      <c r="V14" s="344" t="s">
        <v>66</v>
      </c>
      <c r="W14" s="342" t="s">
        <v>66</v>
      </c>
      <c r="X14" s="342" t="s">
        <v>66</v>
      </c>
      <c r="Y14" s="342" t="s">
        <v>82</v>
      </c>
      <c r="Z14" s="490" t="s">
        <v>819</v>
      </c>
    </row>
    <row r="15" spans="1:208" s="59" customFormat="1" ht="30.75" thickTop="1" x14ac:dyDescent="0.25">
      <c r="A15" s="557" t="s">
        <v>676</v>
      </c>
      <c r="B15" s="557" t="s">
        <v>5</v>
      </c>
      <c r="C15" s="557" t="s">
        <v>52</v>
      </c>
      <c r="D15" s="557" t="s">
        <v>366</v>
      </c>
      <c r="E15" s="557" t="s">
        <v>677</v>
      </c>
      <c r="F15" s="557" t="s">
        <v>134</v>
      </c>
      <c r="G15" s="410" t="s">
        <v>678</v>
      </c>
      <c r="H15" s="265"/>
      <c r="I15" s="265"/>
      <c r="J15" s="414">
        <v>390.79</v>
      </c>
      <c r="K15" s="414">
        <v>390.79</v>
      </c>
      <c r="L15" s="566">
        <v>105</v>
      </c>
      <c r="M15" s="566" t="s">
        <v>66</v>
      </c>
      <c r="N15" s="566" t="s">
        <v>66</v>
      </c>
      <c r="O15" s="551" t="s">
        <v>681</v>
      </c>
      <c r="P15" s="551" t="s">
        <v>682</v>
      </c>
      <c r="Q15" s="545">
        <v>44971</v>
      </c>
      <c r="R15" s="554" t="s">
        <v>683</v>
      </c>
      <c r="S15" s="557" t="s">
        <v>515</v>
      </c>
      <c r="T15" s="557" t="s">
        <v>683</v>
      </c>
      <c r="U15" s="560" t="s">
        <v>6</v>
      </c>
      <c r="V15" s="563" t="s">
        <v>66</v>
      </c>
      <c r="W15" s="545" t="s">
        <v>66</v>
      </c>
      <c r="X15" s="545" t="s">
        <v>66</v>
      </c>
      <c r="Y15" s="545" t="s">
        <v>82</v>
      </c>
      <c r="Z15" s="548" t="s">
        <v>820</v>
      </c>
    </row>
    <row r="16" spans="1:208" s="59" customFormat="1" ht="30" x14ac:dyDescent="0.25">
      <c r="A16" s="558"/>
      <c r="B16" s="558"/>
      <c r="C16" s="558"/>
      <c r="D16" s="558"/>
      <c r="E16" s="558"/>
      <c r="F16" s="558"/>
      <c r="G16" s="411" t="s">
        <v>680</v>
      </c>
      <c r="H16" s="264"/>
      <c r="I16" s="264"/>
      <c r="J16" s="415">
        <v>50.35</v>
      </c>
      <c r="K16" s="415">
        <v>50.35</v>
      </c>
      <c r="L16" s="567"/>
      <c r="M16" s="567"/>
      <c r="N16" s="567"/>
      <c r="O16" s="552"/>
      <c r="P16" s="552"/>
      <c r="Q16" s="558"/>
      <c r="R16" s="555"/>
      <c r="S16" s="558"/>
      <c r="T16" s="558"/>
      <c r="U16" s="561"/>
      <c r="V16" s="564"/>
      <c r="W16" s="546"/>
      <c r="X16" s="546"/>
      <c r="Y16" s="546"/>
      <c r="Z16" s="549"/>
    </row>
    <row r="17" spans="1:208" s="59" customFormat="1" ht="15.75" thickBot="1" x14ac:dyDescent="0.3">
      <c r="A17" s="559"/>
      <c r="B17" s="559"/>
      <c r="C17" s="559"/>
      <c r="D17" s="559"/>
      <c r="E17" s="559"/>
      <c r="F17" s="559"/>
      <c r="G17" s="412" t="s">
        <v>679</v>
      </c>
      <c r="H17" s="261"/>
      <c r="I17" s="261"/>
      <c r="J17" s="416">
        <v>123.92</v>
      </c>
      <c r="K17" s="416">
        <v>123.92</v>
      </c>
      <c r="L17" s="568"/>
      <c r="M17" s="568"/>
      <c r="N17" s="568"/>
      <c r="O17" s="553"/>
      <c r="P17" s="553"/>
      <c r="Q17" s="559"/>
      <c r="R17" s="556"/>
      <c r="S17" s="559"/>
      <c r="T17" s="559"/>
      <c r="U17" s="562"/>
      <c r="V17" s="565"/>
      <c r="W17" s="547"/>
      <c r="X17" s="547"/>
      <c r="Y17" s="547"/>
      <c r="Z17" s="550"/>
    </row>
    <row r="18" spans="1:208" s="59" customFormat="1" ht="30.75" thickTop="1" x14ac:dyDescent="0.25">
      <c r="A18" s="557" t="s">
        <v>964</v>
      </c>
      <c r="B18" s="557" t="s">
        <v>537</v>
      </c>
      <c r="C18" s="557" t="s">
        <v>67</v>
      </c>
      <c r="D18" s="557" t="s">
        <v>259</v>
      </c>
      <c r="E18" s="557" t="s">
        <v>153</v>
      </c>
      <c r="F18" s="557" t="s">
        <v>538</v>
      </c>
      <c r="G18" s="51" t="s">
        <v>965</v>
      </c>
      <c r="H18" s="263"/>
      <c r="I18" s="263"/>
      <c r="J18" s="420">
        <v>27.65</v>
      </c>
      <c r="K18" s="420">
        <v>0</v>
      </c>
      <c r="L18" s="566">
        <v>21.8</v>
      </c>
      <c r="M18" s="566" t="s">
        <v>66</v>
      </c>
      <c r="N18" s="566" t="s">
        <v>66</v>
      </c>
      <c r="O18" s="551" t="s">
        <v>973</v>
      </c>
      <c r="P18" s="551" t="s">
        <v>974</v>
      </c>
      <c r="Q18" s="545">
        <v>45377</v>
      </c>
      <c r="R18" s="554" t="s">
        <v>538</v>
      </c>
      <c r="S18" s="557" t="s">
        <v>975</v>
      </c>
      <c r="T18" s="557" t="s">
        <v>538</v>
      </c>
      <c r="U18" s="560" t="s">
        <v>6</v>
      </c>
      <c r="V18" s="563" t="s">
        <v>66</v>
      </c>
      <c r="W18" s="545" t="s">
        <v>66</v>
      </c>
      <c r="X18" s="545" t="s">
        <v>66</v>
      </c>
      <c r="Y18" s="545" t="s">
        <v>82</v>
      </c>
      <c r="Z18" s="548" t="s">
        <v>977</v>
      </c>
    </row>
    <row r="19" spans="1:208" s="59" customFormat="1" ht="45" x14ac:dyDescent="0.25">
      <c r="A19" s="558"/>
      <c r="B19" s="558"/>
      <c r="C19" s="558"/>
      <c r="D19" s="558"/>
      <c r="E19" s="558"/>
      <c r="F19" s="558"/>
      <c r="G19" s="411" t="s">
        <v>966</v>
      </c>
      <c r="H19" s="264"/>
      <c r="I19" s="264"/>
      <c r="J19" s="415">
        <v>30.48</v>
      </c>
      <c r="K19" s="415">
        <v>0</v>
      </c>
      <c r="L19" s="567"/>
      <c r="M19" s="567"/>
      <c r="N19" s="567"/>
      <c r="O19" s="552"/>
      <c r="P19" s="552"/>
      <c r="Q19" s="546"/>
      <c r="R19" s="555"/>
      <c r="S19" s="558"/>
      <c r="T19" s="558"/>
      <c r="U19" s="561"/>
      <c r="V19" s="564"/>
      <c r="W19" s="546"/>
      <c r="X19" s="546"/>
      <c r="Y19" s="546"/>
      <c r="Z19" s="549"/>
    </row>
    <row r="20" spans="1:208" s="59" customFormat="1" x14ac:dyDescent="0.25">
      <c r="A20" s="558"/>
      <c r="B20" s="558"/>
      <c r="C20" s="558"/>
      <c r="D20" s="558"/>
      <c r="E20" s="558"/>
      <c r="F20" s="558"/>
      <c r="G20" s="411" t="s">
        <v>967</v>
      </c>
      <c r="H20" s="264"/>
      <c r="I20" s="264"/>
      <c r="J20" s="415">
        <v>3.02</v>
      </c>
      <c r="K20" s="415">
        <v>0</v>
      </c>
      <c r="L20" s="567"/>
      <c r="M20" s="567"/>
      <c r="N20" s="567"/>
      <c r="O20" s="552"/>
      <c r="P20" s="552"/>
      <c r="Q20" s="546"/>
      <c r="R20" s="555"/>
      <c r="S20" s="558"/>
      <c r="T20" s="558"/>
      <c r="U20" s="561"/>
      <c r="V20" s="564"/>
      <c r="W20" s="546"/>
      <c r="X20" s="546"/>
      <c r="Y20" s="546"/>
      <c r="Z20" s="549"/>
    </row>
    <row r="21" spans="1:208" s="59" customFormat="1" ht="30" x14ac:dyDescent="0.25">
      <c r="A21" s="558"/>
      <c r="B21" s="558"/>
      <c r="C21" s="558"/>
      <c r="D21" s="558"/>
      <c r="E21" s="558"/>
      <c r="F21" s="558"/>
      <c r="G21" s="411" t="s">
        <v>968</v>
      </c>
      <c r="H21" s="264"/>
      <c r="I21" s="264"/>
      <c r="J21" s="415">
        <v>23.45</v>
      </c>
      <c r="K21" s="415">
        <v>0</v>
      </c>
      <c r="L21" s="567"/>
      <c r="M21" s="567"/>
      <c r="N21" s="567"/>
      <c r="O21" s="552"/>
      <c r="P21" s="552"/>
      <c r="Q21" s="546"/>
      <c r="R21" s="555"/>
      <c r="S21" s="558"/>
      <c r="T21" s="558"/>
      <c r="U21" s="561"/>
      <c r="V21" s="564"/>
      <c r="W21" s="546"/>
      <c r="X21" s="546"/>
      <c r="Y21" s="546"/>
      <c r="Z21" s="549"/>
    </row>
    <row r="22" spans="1:208" s="59" customFormat="1" ht="30" x14ac:dyDescent="0.25">
      <c r="A22" s="558"/>
      <c r="B22" s="558"/>
      <c r="C22" s="558"/>
      <c r="D22" s="558"/>
      <c r="E22" s="558"/>
      <c r="F22" s="558"/>
      <c r="G22" s="411" t="s">
        <v>969</v>
      </c>
      <c r="H22" s="264"/>
      <c r="I22" s="264"/>
      <c r="J22" s="415">
        <v>1.84</v>
      </c>
      <c r="K22" s="415">
        <v>1.84</v>
      </c>
      <c r="L22" s="567"/>
      <c r="M22" s="567"/>
      <c r="N22" s="567"/>
      <c r="O22" s="552"/>
      <c r="P22" s="552"/>
      <c r="Q22" s="546"/>
      <c r="R22" s="555"/>
      <c r="S22" s="558"/>
      <c r="T22" s="558"/>
      <c r="U22" s="561"/>
      <c r="V22" s="564"/>
      <c r="W22" s="546"/>
      <c r="X22" s="546"/>
      <c r="Y22" s="546"/>
      <c r="Z22" s="549"/>
    </row>
    <row r="23" spans="1:208" s="59" customFormat="1" ht="30" x14ac:dyDescent="0.25">
      <c r="A23" s="558"/>
      <c r="B23" s="558"/>
      <c r="C23" s="558"/>
      <c r="D23" s="558"/>
      <c r="E23" s="558"/>
      <c r="F23" s="558"/>
      <c r="G23" s="411" t="s">
        <v>970</v>
      </c>
      <c r="H23" s="264"/>
      <c r="I23" s="264"/>
      <c r="J23" s="415">
        <v>19.64</v>
      </c>
      <c r="K23" s="415">
        <v>10.56</v>
      </c>
      <c r="L23" s="567"/>
      <c r="M23" s="567"/>
      <c r="N23" s="567"/>
      <c r="O23" s="552"/>
      <c r="P23" s="552"/>
      <c r="Q23" s="546"/>
      <c r="R23" s="555"/>
      <c r="S23" s="558"/>
      <c r="T23" s="558"/>
      <c r="U23" s="561"/>
      <c r="V23" s="564"/>
      <c r="W23" s="546"/>
      <c r="X23" s="546"/>
      <c r="Y23" s="546"/>
      <c r="Z23" s="549"/>
    </row>
    <row r="24" spans="1:208" s="59" customFormat="1" x14ac:dyDescent="0.25">
      <c r="A24" s="558"/>
      <c r="B24" s="558"/>
      <c r="C24" s="558"/>
      <c r="D24" s="558"/>
      <c r="E24" s="558"/>
      <c r="F24" s="558"/>
      <c r="G24" s="411" t="s">
        <v>971</v>
      </c>
      <c r="H24" s="264"/>
      <c r="I24" s="264"/>
      <c r="J24" s="415">
        <v>8.74</v>
      </c>
      <c r="K24" s="415">
        <v>8.74</v>
      </c>
      <c r="L24" s="567"/>
      <c r="M24" s="567"/>
      <c r="N24" s="567"/>
      <c r="O24" s="552"/>
      <c r="P24" s="552"/>
      <c r="Q24" s="546"/>
      <c r="R24" s="555"/>
      <c r="S24" s="558"/>
      <c r="T24" s="558"/>
      <c r="U24" s="561"/>
      <c r="V24" s="564"/>
      <c r="W24" s="546"/>
      <c r="X24" s="546"/>
      <c r="Y24" s="546"/>
      <c r="Z24" s="549"/>
    </row>
    <row r="25" spans="1:208" s="59" customFormat="1" ht="15.75" thickBot="1" x14ac:dyDescent="0.3">
      <c r="A25" s="559"/>
      <c r="B25" s="559"/>
      <c r="C25" s="559"/>
      <c r="D25" s="559"/>
      <c r="E25" s="559"/>
      <c r="F25" s="559"/>
      <c r="G25" s="412" t="s">
        <v>972</v>
      </c>
      <c r="H25" s="261"/>
      <c r="I25" s="261"/>
      <c r="J25" s="416">
        <v>2.36</v>
      </c>
      <c r="K25" s="416">
        <v>2.36</v>
      </c>
      <c r="L25" s="568"/>
      <c r="M25" s="568"/>
      <c r="N25" s="568"/>
      <c r="O25" s="553"/>
      <c r="P25" s="553"/>
      <c r="Q25" s="547"/>
      <c r="R25" s="556"/>
      <c r="S25" s="559"/>
      <c r="T25" s="559"/>
      <c r="U25" s="562"/>
      <c r="V25" s="565"/>
      <c r="W25" s="547"/>
      <c r="X25" s="547"/>
      <c r="Y25" s="547"/>
      <c r="Z25" s="550"/>
    </row>
    <row r="26" spans="1:208" s="86" customFormat="1" ht="181.5" thickTop="1" thickBot="1" x14ac:dyDescent="0.3">
      <c r="A26" s="413" t="s">
        <v>536</v>
      </c>
      <c r="B26" s="413" t="s">
        <v>537</v>
      </c>
      <c r="C26" s="413" t="s">
        <v>67</v>
      </c>
      <c r="D26" s="413" t="s">
        <v>259</v>
      </c>
      <c r="E26" s="413" t="s">
        <v>539</v>
      </c>
      <c r="F26" s="413" t="s">
        <v>538</v>
      </c>
      <c r="G26" s="413" t="s">
        <v>550</v>
      </c>
      <c r="H26" s="417"/>
      <c r="I26" s="417"/>
      <c r="J26" s="417">
        <v>277.74</v>
      </c>
      <c r="K26" s="417">
        <f>189.17-15.6</f>
        <v>173.57</v>
      </c>
      <c r="L26" s="417">
        <v>43</v>
      </c>
      <c r="M26" s="417"/>
      <c r="N26" s="417"/>
      <c r="O26" s="413" t="s">
        <v>540</v>
      </c>
      <c r="P26" s="413" t="s">
        <v>541</v>
      </c>
      <c r="Q26" s="409">
        <v>43301</v>
      </c>
      <c r="R26" s="413" t="s">
        <v>538</v>
      </c>
      <c r="S26" s="413" t="s">
        <v>975</v>
      </c>
      <c r="T26" s="413" t="s">
        <v>538</v>
      </c>
      <c r="U26" s="413" t="s">
        <v>6</v>
      </c>
      <c r="V26" s="413" t="s">
        <v>66</v>
      </c>
      <c r="W26" s="413" t="s">
        <v>66</v>
      </c>
      <c r="X26" s="413" t="s">
        <v>66</v>
      </c>
      <c r="Y26" s="413" t="s">
        <v>82</v>
      </c>
      <c r="Z26" s="491" t="s">
        <v>66</v>
      </c>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91"/>
      <c r="CK26" s="91"/>
      <c r="CL26" s="91"/>
      <c r="CM26" s="91"/>
      <c r="CN26" s="91"/>
      <c r="CO26" s="91"/>
      <c r="CP26" s="91"/>
      <c r="CQ26" s="91"/>
      <c r="CR26" s="91"/>
      <c r="CS26" s="91"/>
      <c r="CT26" s="91"/>
      <c r="CU26" s="91"/>
      <c r="CV26" s="91"/>
      <c r="CW26" s="91"/>
      <c r="CX26" s="91"/>
      <c r="CY26" s="91"/>
      <c r="CZ26" s="91"/>
      <c r="DA26" s="91"/>
      <c r="DB26" s="91"/>
      <c r="DC26" s="91"/>
      <c r="DD26" s="91"/>
      <c r="DE26" s="91"/>
      <c r="DF26" s="91"/>
      <c r="DG26" s="91"/>
      <c r="DH26" s="91"/>
      <c r="DI26" s="91"/>
      <c r="DJ26" s="91"/>
      <c r="DK26" s="91"/>
      <c r="DL26" s="91"/>
      <c r="DM26" s="91"/>
      <c r="DN26" s="91"/>
      <c r="DO26" s="91"/>
      <c r="DP26" s="91"/>
      <c r="DQ26" s="91"/>
      <c r="DR26" s="91"/>
      <c r="DS26" s="91"/>
      <c r="DT26" s="91"/>
      <c r="DU26" s="91"/>
      <c r="DV26" s="91"/>
      <c r="DW26" s="91"/>
      <c r="DX26" s="91"/>
      <c r="DY26" s="91"/>
      <c r="DZ26" s="91"/>
      <c r="EA26" s="91"/>
      <c r="EB26" s="91"/>
      <c r="EC26" s="91"/>
      <c r="ED26" s="91"/>
      <c r="EE26" s="91"/>
      <c r="EF26" s="91"/>
      <c r="EG26" s="91"/>
      <c r="EH26" s="91"/>
      <c r="EI26" s="91"/>
      <c r="EJ26" s="91"/>
      <c r="EK26" s="91"/>
      <c r="EL26" s="91"/>
      <c r="EM26" s="91"/>
      <c r="EN26" s="91"/>
      <c r="EO26" s="91"/>
      <c r="EP26" s="91"/>
      <c r="EQ26" s="91"/>
      <c r="ER26" s="91"/>
      <c r="ES26" s="91"/>
      <c r="ET26" s="91"/>
      <c r="EU26" s="91"/>
      <c r="EV26" s="91"/>
      <c r="EW26" s="91"/>
      <c r="EX26" s="91"/>
      <c r="EY26" s="91"/>
      <c r="EZ26" s="91"/>
      <c r="FA26" s="91"/>
      <c r="FB26" s="91"/>
      <c r="FC26" s="91"/>
      <c r="FD26" s="91"/>
      <c r="FE26" s="91"/>
      <c r="FF26" s="91"/>
      <c r="FG26" s="91"/>
      <c r="FH26" s="91"/>
      <c r="FI26" s="91"/>
      <c r="FJ26" s="91"/>
      <c r="FK26" s="91"/>
      <c r="FL26" s="91"/>
      <c r="FM26" s="91"/>
      <c r="FN26" s="91"/>
      <c r="FO26" s="91"/>
      <c r="FP26" s="91"/>
      <c r="FQ26" s="91"/>
      <c r="FR26" s="91"/>
      <c r="FS26" s="91"/>
      <c r="FT26" s="91"/>
      <c r="FU26" s="91"/>
      <c r="FV26" s="91"/>
      <c r="FW26" s="91"/>
      <c r="FX26" s="91"/>
      <c r="FY26" s="91"/>
      <c r="FZ26" s="91"/>
      <c r="GA26" s="91"/>
      <c r="GB26" s="91"/>
      <c r="GC26" s="91"/>
      <c r="GD26" s="91"/>
      <c r="GE26" s="91"/>
      <c r="GF26" s="91"/>
      <c r="GG26" s="91"/>
      <c r="GH26" s="91"/>
      <c r="GI26" s="91"/>
      <c r="GJ26" s="91"/>
      <c r="GK26" s="91"/>
      <c r="GL26" s="91"/>
      <c r="GM26" s="91"/>
      <c r="GN26" s="91"/>
      <c r="GO26" s="91"/>
      <c r="GP26" s="91"/>
      <c r="GQ26" s="91"/>
      <c r="GR26" s="91"/>
      <c r="GS26" s="91"/>
      <c r="GT26" s="91"/>
      <c r="GU26" s="91"/>
      <c r="GV26" s="91"/>
      <c r="GW26" s="91"/>
      <c r="GX26" s="91"/>
      <c r="GY26" s="91"/>
      <c r="GZ26" s="91"/>
    </row>
    <row r="27" spans="1:208" ht="61.5" thickTop="1" thickBot="1" x14ac:dyDescent="0.3">
      <c r="A27" s="330" t="s">
        <v>898</v>
      </c>
      <c r="B27" s="330" t="s">
        <v>537</v>
      </c>
      <c r="C27" s="330" t="s">
        <v>67</v>
      </c>
      <c r="D27" s="330" t="s">
        <v>259</v>
      </c>
      <c r="E27" s="330" t="s">
        <v>153</v>
      </c>
      <c r="F27" s="330" t="s">
        <v>538</v>
      </c>
      <c r="G27" s="365" t="s">
        <v>892</v>
      </c>
      <c r="H27" s="262"/>
      <c r="I27" s="262"/>
      <c r="J27" s="23">
        <v>23.84</v>
      </c>
      <c r="K27" s="23">
        <f>23.84-4.81</f>
        <v>19.03</v>
      </c>
      <c r="L27" s="329">
        <v>3.45</v>
      </c>
      <c r="M27" s="329" t="s">
        <v>66</v>
      </c>
      <c r="N27" s="23" t="s">
        <v>66</v>
      </c>
      <c r="O27" s="365" t="s">
        <v>893</v>
      </c>
      <c r="P27" s="365" t="s">
        <v>894</v>
      </c>
      <c r="Q27" s="15">
        <v>45278</v>
      </c>
      <c r="R27" s="365" t="s">
        <v>895</v>
      </c>
      <c r="S27" s="365" t="s">
        <v>896</v>
      </c>
      <c r="T27" s="365" t="s">
        <v>897</v>
      </c>
      <c r="U27" s="365" t="s">
        <v>6</v>
      </c>
      <c r="V27" s="366" t="s">
        <v>66</v>
      </c>
      <c r="W27" s="365" t="s">
        <v>66</v>
      </c>
      <c r="X27" s="365" t="s">
        <v>66</v>
      </c>
      <c r="Y27" s="365" t="s">
        <v>82</v>
      </c>
      <c r="Z27" s="367" t="s">
        <v>66</v>
      </c>
    </row>
    <row r="28" spans="1:208" ht="75.75" customHeight="1" thickTop="1" x14ac:dyDescent="0.25">
      <c r="A28" s="557" t="s">
        <v>923</v>
      </c>
      <c r="B28" s="557" t="s">
        <v>537</v>
      </c>
      <c r="C28" s="557" t="s">
        <v>67</v>
      </c>
      <c r="D28" s="557" t="s">
        <v>259</v>
      </c>
      <c r="E28" s="557" t="s">
        <v>153</v>
      </c>
      <c r="F28" s="569" t="s">
        <v>538</v>
      </c>
      <c r="G28" s="358" t="s">
        <v>924</v>
      </c>
      <c r="H28" s="370"/>
      <c r="I28" s="369"/>
      <c r="J28" s="362">
        <v>13.24</v>
      </c>
      <c r="K28" s="368">
        <v>0</v>
      </c>
      <c r="L28" s="570">
        <v>5.98</v>
      </c>
      <c r="M28" s="566" t="s">
        <v>66</v>
      </c>
      <c r="N28" s="566" t="s">
        <v>66</v>
      </c>
      <c r="O28" s="557" t="s">
        <v>929</v>
      </c>
      <c r="P28" s="557" t="s">
        <v>930</v>
      </c>
      <c r="Q28" s="545">
        <v>45618</v>
      </c>
      <c r="R28" s="557" t="s">
        <v>931</v>
      </c>
      <c r="S28" s="557" t="s">
        <v>932</v>
      </c>
      <c r="T28" s="557" t="s">
        <v>931</v>
      </c>
      <c r="U28" s="557" t="s">
        <v>6</v>
      </c>
      <c r="V28" s="563" t="s">
        <v>66</v>
      </c>
      <c r="W28" s="557" t="s">
        <v>66</v>
      </c>
      <c r="X28" s="557" t="s">
        <v>66</v>
      </c>
      <c r="Y28" s="557" t="s">
        <v>82</v>
      </c>
      <c r="Z28" s="548" t="s">
        <v>66</v>
      </c>
    </row>
    <row r="29" spans="1:208" ht="45" x14ac:dyDescent="0.25">
      <c r="A29" s="558"/>
      <c r="B29" s="558"/>
      <c r="C29" s="558"/>
      <c r="D29" s="558"/>
      <c r="E29" s="558"/>
      <c r="F29" s="558"/>
      <c r="G29" s="358" t="s">
        <v>925</v>
      </c>
      <c r="H29" s="360"/>
      <c r="I29" s="360"/>
      <c r="J29" s="363">
        <v>8.56</v>
      </c>
      <c r="K29" s="363">
        <v>8.56</v>
      </c>
      <c r="L29" s="567"/>
      <c r="M29" s="567"/>
      <c r="N29" s="567"/>
      <c r="O29" s="558"/>
      <c r="P29" s="558"/>
      <c r="Q29" s="546"/>
      <c r="R29" s="558"/>
      <c r="S29" s="558"/>
      <c r="T29" s="558"/>
      <c r="U29" s="558"/>
      <c r="V29" s="564"/>
      <c r="W29" s="558"/>
      <c r="X29" s="558"/>
      <c r="Y29" s="558"/>
      <c r="Z29" s="549"/>
    </row>
    <row r="30" spans="1:208" ht="60" x14ac:dyDescent="0.25">
      <c r="A30" s="558"/>
      <c r="B30" s="558"/>
      <c r="C30" s="558"/>
      <c r="D30" s="558"/>
      <c r="E30" s="558"/>
      <c r="F30" s="558"/>
      <c r="G30" s="358" t="s">
        <v>926</v>
      </c>
      <c r="H30" s="360"/>
      <c r="I30" s="360"/>
      <c r="J30" s="363">
        <v>3</v>
      </c>
      <c r="K30" s="363">
        <v>3</v>
      </c>
      <c r="L30" s="567"/>
      <c r="M30" s="567"/>
      <c r="N30" s="567"/>
      <c r="O30" s="558"/>
      <c r="P30" s="558"/>
      <c r="Q30" s="546"/>
      <c r="R30" s="558"/>
      <c r="S30" s="558"/>
      <c r="T30" s="558"/>
      <c r="U30" s="558"/>
      <c r="V30" s="564"/>
      <c r="W30" s="558"/>
      <c r="X30" s="558"/>
      <c r="Y30" s="558"/>
      <c r="Z30" s="549"/>
    </row>
    <row r="31" spans="1:208" ht="45" x14ac:dyDescent="0.25">
      <c r="A31" s="558"/>
      <c r="B31" s="558"/>
      <c r="C31" s="558"/>
      <c r="D31" s="558"/>
      <c r="E31" s="558"/>
      <c r="F31" s="558"/>
      <c r="G31" s="358" t="s">
        <v>927</v>
      </c>
      <c r="H31" s="360"/>
      <c r="I31" s="360"/>
      <c r="J31" s="363">
        <v>9.1999999999999993</v>
      </c>
      <c r="K31" s="363">
        <v>2.0299999999999998</v>
      </c>
      <c r="L31" s="567"/>
      <c r="M31" s="567"/>
      <c r="N31" s="567"/>
      <c r="O31" s="558"/>
      <c r="P31" s="558"/>
      <c r="Q31" s="546"/>
      <c r="R31" s="558"/>
      <c r="S31" s="558"/>
      <c r="T31" s="558"/>
      <c r="U31" s="558"/>
      <c r="V31" s="564"/>
      <c r="W31" s="558"/>
      <c r="X31" s="558"/>
      <c r="Y31" s="558"/>
      <c r="Z31" s="549"/>
    </row>
    <row r="32" spans="1:208" ht="45" x14ac:dyDescent="0.25">
      <c r="A32" s="558"/>
      <c r="B32" s="558"/>
      <c r="C32" s="558"/>
      <c r="D32" s="558"/>
      <c r="E32" s="558"/>
      <c r="F32" s="558"/>
      <c r="G32" s="358" t="s">
        <v>933</v>
      </c>
      <c r="H32" s="360"/>
      <c r="I32" s="360"/>
      <c r="J32" s="363">
        <v>4.5</v>
      </c>
      <c r="K32" s="363">
        <v>4.5</v>
      </c>
      <c r="L32" s="567"/>
      <c r="M32" s="567"/>
      <c r="N32" s="567"/>
      <c r="O32" s="558"/>
      <c r="P32" s="558"/>
      <c r="Q32" s="546"/>
      <c r="R32" s="558"/>
      <c r="S32" s="558"/>
      <c r="T32" s="558"/>
      <c r="U32" s="558"/>
      <c r="V32" s="564"/>
      <c r="W32" s="558"/>
      <c r="X32" s="558"/>
      <c r="Y32" s="558"/>
      <c r="Z32" s="549"/>
    </row>
    <row r="33" spans="1:208" ht="45.75" thickBot="1" x14ac:dyDescent="0.3">
      <c r="A33" s="559"/>
      <c r="B33" s="559"/>
      <c r="C33" s="559"/>
      <c r="D33" s="559"/>
      <c r="E33" s="559"/>
      <c r="F33" s="559"/>
      <c r="G33" s="359" t="s">
        <v>928</v>
      </c>
      <c r="H33" s="361"/>
      <c r="I33" s="361"/>
      <c r="J33" s="364">
        <v>2.59</v>
      </c>
      <c r="K33" s="364">
        <v>2.59</v>
      </c>
      <c r="L33" s="568"/>
      <c r="M33" s="568"/>
      <c r="N33" s="568"/>
      <c r="O33" s="559"/>
      <c r="P33" s="559"/>
      <c r="Q33" s="547"/>
      <c r="R33" s="559"/>
      <c r="S33" s="559"/>
      <c r="T33" s="559"/>
      <c r="U33" s="559"/>
      <c r="V33" s="565"/>
      <c r="W33" s="559"/>
      <c r="X33" s="559"/>
      <c r="Y33" s="559"/>
      <c r="Z33" s="550"/>
    </row>
    <row r="34" spans="1:208" s="166" customFormat="1" ht="16.5" thickTop="1" thickBot="1" x14ac:dyDescent="0.3">
      <c r="A34" s="551" t="s">
        <v>722</v>
      </c>
      <c r="B34" s="551" t="s">
        <v>537</v>
      </c>
      <c r="C34" s="551" t="s">
        <v>67</v>
      </c>
      <c r="D34" s="551" t="s">
        <v>259</v>
      </c>
      <c r="E34" s="551" t="s">
        <v>551</v>
      </c>
      <c r="F34" s="551" t="s">
        <v>723</v>
      </c>
      <c r="G34" s="159" t="s">
        <v>724</v>
      </c>
      <c r="H34" s="252"/>
      <c r="I34" s="252"/>
      <c r="J34" s="252">
        <v>11.01</v>
      </c>
      <c r="K34" s="252">
        <v>7.03</v>
      </c>
      <c r="L34" s="605">
        <v>9.1999999999999993</v>
      </c>
      <c r="M34" s="605" t="s">
        <v>66</v>
      </c>
      <c r="N34" s="605" t="s">
        <v>66</v>
      </c>
      <c r="O34" s="551" t="s">
        <v>729</v>
      </c>
      <c r="P34" s="551" t="s">
        <v>730</v>
      </c>
      <c r="Q34" s="554">
        <v>44362</v>
      </c>
      <c r="R34" s="551" t="s">
        <v>723</v>
      </c>
      <c r="S34" s="551" t="s">
        <v>731</v>
      </c>
      <c r="T34" s="551" t="s">
        <v>723</v>
      </c>
      <c r="U34" s="624" t="s">
        <v>6</v>
      </c>
      <c r="V34" s="624" t="s">
        <v>66</v>
      </c>
      <c r="W34" s="624" t="s">
        <v>66</v>
      </c>
      <c r="X34" s="624" t="s">
        <v>66</v>
      </c>
      <c r="Y34" s="624" t="s">
        <v>82</v>
      </c>
      <c r="Z34" s="551" t="s">
        <v>66</v>
      </c>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c r="CL34" s="91"/>
      <c r="CM34" s="91"/>
      <c r="CN34" s="91"/>
      <c r="CO34" s="91"/>
      <c r="CP34" s="91"/>
      <c r="CQ34" s="91"/>
      <c r="CR34" s="91"/>
      <c r="CS34" s="91"/>
      <c r="CT34" s="91"/>
      <c r="CU34" s="91"/>
      <c r="CV34" s="91"/>
      <c r="CW34" s="91"/>
      <c r="CX34" s="91"/>
      <c r="CY34" s="91"/>
      <c r="CZ34" s="91"/>
      <c r="DA34" s="91"/>
      <c r="DB34" s="91"/>
      <c r="DC34" s="91"/>
      <c r="DD34" s="91"/>
      <c r="DE34" s="91"/>
      <c r="DF34" s="91"/>
      <c r="DG34" s="91"/>
      <c r="DH34" s="91"/>
      <c r="DI34" s="91"/>
      <c r="DJ34" s="91"/>
      <c r="DK34" s="91"/>
      <c r="DL34" s="91"/>
      <c r="DM34" s="91"/>
      <c r="DN34" s="91"/>
      <c r="DO34" s="91"/>
      <c r="DP34" s="91"/>
      <c r="DQ34" s="91"/>
      <c r="DR34" s="91"/>
      <c r="DS34" s="91"/>
      <c r="DT34" s="91"/>
      <c r="DU34" s="91"/>
      <c r="DV34" s="91"/>
      <c r="DW34" s="91"/>
      <c r="DX34" s="91"/>
      <c r="DY34" s="91"/>
      <c r="DZ34" s="91"/>
      <c r="EA34" s="91"/>
      <c r="EB34" s="91"/>
      <c r="EC34" s="91"/>
      <c r="ED34" s="91"/>
      <c r="EE34" s="91"/>
      <c r="EF34" s="91"/>
      <c r="EG34" s="91"/>
      <c r="EH34" s="91"/>
      <c r="EI34" s="91"/>
      <c r="EJ34" s="91"/>
      <c r="EK34" s="91"/>
      <c r="EL34" s="91"/>
      <c r="EM34" s="91"/>
      <c r="EN34" s="91"/>
      <c r="EO34" s="91"/>
      <c r="EP34" s="91"/>
      <c r="EQ34" s="91"/>
      <c r="ER34" s="91"/>
      <c r="ES34" s="91"/>
      <c r="ET34" s="91"/>
      <c r="EU34" s="91"/>
      <c r="EV34" s="91"/>
      <c r="EW34" s="91"/>
      <c r="EX34" s="91"/>
      <c r="EY34" s="91"/>
      <c r="EZ34" s="91"/>
      <c r="FA34" s="91"/>
      <c r="FB34" s="91"/>
      <c r="FC34" s="91"/>
      <c r="FD34" s="91"/>
      <c r="FE34" s="91"/>
      <c r="FF34" s="91"/>
      <c r="FG34" s="91"/>
      <c r="FH34" s="91"/>
      <c r="FI34" s="91"/>
      <c r="FJ34" s="91"/>
      <c r="FK34" s="91"/>
      <c r="FL34" s="91"/>
      <c r="FM34" s="91"/>
      <c r="FN34" s="91"/>
      <c r="FO34" s="91"/>
      <c r="FP34" s="91"/>
      <c r="FQ34" s="91"/>
      <c r="FR34" s="91"/>
      <c r="FS34" s="91"/>
      <c r="FT34" s="91"/>
      <c r="FU34" s="91"/>
      <c r="FV34" s="91"/>
      <c r="FW34" s="91"/>
      <c r="FX34" s="91"/>
      <c r="FY34" s="91"/>
      <c r="FZ34" s="91"/>
      <c r="GA34" s="91"/>
      <c r="GB34" s="91"/>
      <c r="GC34" s="91"/>
      <c r="GD34" s="91"/>
      <c r="GE34" s="91"/>
      <c r="GF34" s="91"/>
      <c r="GG34" s="91"/>
      <c r="GH34" s="91"/>
      <c r="GI34" s="91"/>
      <c r="GJ34" s="91"/>
      <c r="GK34" s="91"/>
      <c r="GL34" s="91"/>
      <c r="GM34" s="91"/>
      <c r="GN34" s="91"/>
      <c r="GO34" s="91"/>
      <c r="GP34" s="91"/>
      <c r="GQ34" s="91"/>
      <c r="GR34" s="91"/>
      <c r="GS34" s="91"/>
      <c r="GT34" s="91"/>
      <c r="GU34" s="91"/>
      <c r="GV34" s="91"/>
      <c r="GW34" s="91"/>
      <c r="GX34" s="91"/>
      <c r="GY34" s="91"/>
      <c r="GZ34" s="91"/>
    </row>
    <row r="35" spans="1:208" s="166" customFormat="1" ht="16.5" thickTop="1" thickBot="1" x14ac:dyDescent="0.3">
      <c r="A35" s="552"/>
      <c r="B35" s="552"/>
      <c r="C35" s="552"/>
      <c r="D35" s="552"/>
      <c r="E35" s="552"/>
      <c r="F35" s="552"/>
      <c r="G35" s="156" t="s">
        <v>725</v>
      </c>
      <c r="H35" s="253"/>
      <c r="I35" s="253"/>
      <c r="J35" s="253">
        <v>21.57</v>
      </c>
      <c r="K35" s="253">
        <v>0</v>
      </c>
      <c r="L35" s="606"/>
      <c r="M35" s="606"/>
      <c r="N35" s="606"/>
      <c r="O35" s="552"/>
      <c r="P35" s="552"/>
      <c r="Q35" s="555"/>
      <c r="R35" s="552"/>
      <c r="S35" s="552"/>
      <c r="T35" s="552"/>
      <c r="U35" s="625"/>
      <c r="V35" s="625"/>
      <c r="W35" s="625"/>
      <c r="X35" s="625"/>
      <c r="Y35" s="625"/>
      <c r="Z35" s="552"/>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91"/>
      <c r="CI35" s="91"/>
      <c r="CJ35" s="91"/>
      <c r="CK35" s="91"/>
      <c r="CL35" s="91"/>
      <c r="CM35" s="91"/>
      <c r="CN35" s="91"/>
      <c r="CO35" s="91"/>
      <c r="CP35" s="91"/>
      <c r="CQ35" s="91"/>
      <c r="CR35" s="91"/>
      <c r="CS35" s="91"/>
      <c r="CT35" s="91"/>
      <c r="CU35" s="91"/>
      <c r="CV35" s="91"/>
      <c r="CW35" s="91"/>
      <c r="CX35" s="91"/>
      <c r="CY35" s="91"/>
      <c r="CZ35" s="91"/>
      <c r="DA35" s="91"/>
      <c r="DB35" s="91"/>
      <c r="DC35" s="91"/>
      <c r="DD35" s="91"/>
      <c r="DE35" s="91"/>
      <c r="DF35" s="91"/>
      <c r="DG35" s="91"/>
      <c r="DH35" s="91"/>
      <c r="DI35" s="91"/>
      <c r="DJ35" s="91"/>
      <c r="DK35" s="91"/>
      <c r="DL35" s="91"/>
      <c r="DM35" s="91"/>
      <c r="DN35" s="91"/>
      <c r="DO35" s="91"/>
      <c r="DP35" s="91"/>
      <c r="DQ35" s="91"/>
      <c r="DR35" s="91"/>
      <c r="DS35" s="91"/>
      <c r="DT35" s="91"/>
      <c r="DU35" s="91"/>
      <c r="DV35" s="91"/>
      <c r="DW35" s="91"/>
      <c r="DX35" s="91"/>
      <c r="DY35" s="91"/>
      <c r="DZ35" s="91"/>
      <c r="EA35" s="91"/>
      <c r="EB35" s="91"/>
      <c r="EC35" s="91"/>
      <c r="ED35" s="91"/>
      <c r="EE35" s="91"/>
      <c r="EF35" s="91"/>
      <c r="EG35" s="91"/>
      <c r="EH35" s="91"/>
      <c r="EI35" s="91"/>
      <c r="EJ35" s="91"/>
      <c r="EK35" s="91"/>
      <c r="EL35" s="91"/>
      <c r="EM35" s="91"/>
      <c r="EN35" s="91"/>
      <c r="EO35" s="91"/>
      <c r="EP35" s="91"/>
      <c r="EQ35" s="91"/>
      <c r="ER35" s="91"/>
      <c r="ES35" s="91"/>
      <c r="ET35" s="91"/>
      <c r="EU35" s="91"/>
      <c r="EV35" s="91"/>
      <c r="EW35" s="91"/>
      <c r="EX35" s="91"/>
      <c r="EY35" s="91"/>
      <c r="EZ35" s="91"/>
      <c r="FA35" s="91"/>
      <c r="FB35" s="91"/>
      <c r="FC35" s="91"/>
      <c r="FD35" s="91"/>
      <c r="FE35" s="91"/>
      <c r="FF35" s="91"/>
      <c r="FG35" s="91"/>
      <c r="FH35" s="91"/>
      <c r="FI35" s="91"/>
      <c r="FJ35" s="91"/>
      <c r="FK35" s="91"/>
      <c r="FL35" s="91"/>
      <c r="FM35" s="91"/>
      <c r="FN35" s="91"/>
      <c r="FO35" s="91"/>
      <c r="FP35" s="91"/>
      <c r="FQ35" s="91"/>
      <c r="FR35" s="91"/>
      <c r="FS35" s="91"/>
      <c r="FT35" s="91"/>
      <c r="FU35" s="91"/>
      <c r="FV35" s="91"/>
      <c r="FW35" s="91"/>
      <c r="FX35" s="91"/>
      <c r="FY35" s="91"/>
      <c r="FZ35" s="91"/>
      <c r="GA35" s="91"/>
      <c r="GB35" s="91"/>
      <c r="GC35" s="91"/>
      <c r="GD35" s="91"/>
      <c r="GE35" s="91"/>
      <c r="GF35" s="91"/>
      <c r="GG35" s="91"/>
      <c r="GH35" s="91"/>
      <c r="GI35" s="91"/>
      <c r="GJ35" s="91"/>
      <c r="GK35" s="91"/>
      <c r="GL35" s="91"/>
      <c r="GM35" s="91"/>
      <c r="GN35" s="91"/>
      <c r="GO35" s="91"/>
      <c r="GP35" s="91"/>
      <c r="GQ35" s="91"/>
      <c r="GR35" s="91"/>
      <c r="GS35" s="91"/>
      <c r="GT35" s="91"/>
      <c r="GU35" s="91"/>
      <c r="GV35" s="91"/>
      <c r="GW35" s="91"/>
      <c r="GX35" s="91"/>
      <c r="GY35" s="91"/>
      <c r="GZ35" s="91"/>
    </row>
    <row r="36" spans="1:208" s="166" customFormat="1" ht="16.5" thickTop="1" thickBot="1" x14ac:dyDescent="0.3">
      <c r="A36" s="552"/>
      <c r="B36" s="552"/>
      <c r="C36" s="552"/>
      <c r="D36" s="552"/>
      <c r="E36" s="552"/>
      <c r="F36" s="552"/>
      <c r="G36" s="167" t="s">
        <v>728</v>
      </c>
      <c r="H36" s="254"/>
      <c r="I36" s="254"/>
      <c r="J36" s="254">
        <v>6.51</v>
      </c>
      <c r="K36" s="254">
        <v>6.51</v>
      </c>
      <c r="L36" s="606"/>
      <c r="M36" s="606"/>
      <c r="N36" s="606"/>
      <c r="O36" s="552"/>
      <c r="P36" s="552"/>
      <c r="Q36" s="555"/>
      <c r="R36" s="552"/>
      <c r="S36" s="552"/>
      <c r="T36" s="552"/>
      <c r="U36" s="625"/>
      <c r="V36" s="625"/>
      <c r="W36" s="625"/>
      <c r="X36" s="625"/>
      <c r="Y36" s="625"/>
      <c r="Z36" s="552"/>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91"/>
      <c r="CQ36" s="91"/>
      <c r="CR36" s="91"/>
      <c r="CS36" s="91"/>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91"/>
      <c r="GE36" s="91"/>
      <c r="GF36" s="91"/>
      <c r="GG36" s="91"/>
      <c r="GH36" s="91"/>
      <c r="GI36" s="91"/>
      <c r="GJ36" s="91"/>
      <c r="GK36" s="91"/>
      <c r="GL36" s="91"/>
      <c r="GM36" s="91"/>
      <c r="GN36" s="91"/>
      <c r="GO36" s="91"/>
      <c r="GP36" s="91"/>
      <c r="GQ36" s="91"/>
      <c r="GR36" s="91"/>
      <c r="GS36" s="91"/>
      <c r="GT36" s="91"/>
      <c r="GU36" s="91"/>
      <c r="GV36" s="91"/>
      <c r="GW36" s="91"/>
      <c r="GX36" s="91"/>
      <c r="GY36" s="91"/>
      <c r="GZ36" s="91"/>
    </row>
    <row r="37" spans="1:208" s="166" customFormat="1" ht="16.5" thickTop="1" thickBot="1" x14ac:dyDescent="0.3">
      <c r="A37" s="552"/>
      <c r="B37" s="552"/>
      <c r="C37" s="552"/>
      <c r="D37" s="552"/>
      <c r="E37" s="552"/>
      <c r="F37" s="552"/>
      <c r="G37" s="167" t="s">
        <v>726</v>
      </c>
      <c r="H37" s="254"/>
      <c r="I37" s="254"/>
      <c r="J37" s="254">
        <v>4.78</v>
      </c>
      <c r="K37" s="254">
        <v>4.78</v>
      </c>
      <c r="L37" s="606"/>
      <c r="M37" s="606"/>
      <c r="N37" s="606"/>
      <c r="O37" s="552"/>
      <c r="P37" s="552"/>
      <c r="Q37" s="555"/>
      <c r="R37" s="552"/>
      <c r="S37" s="552"/>
      <c r="T37" s="552"/>
      <c r="U37" s="625"/>
      <c r="V37" s="625"/>
      <c r="W37" s="625"/>
      <c r="X37" s="625"/>
      <c r="Y37" s="625"/>
      <c r="Z37" s="552"/>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91"/>
      <c r="CQ37" s="91"/>
      <c r="CR37" s="91"/>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91"/>
      <c r="GE37" s="91"/>
      <c r="GF37" s="91"/>
      <c r="GG37" s="91"/>
      <c r="GH37" s="91"/>
      <c r="GI37" s="91"/>
      <c r="GJ37" s="91"/>
      <c r="GK37" s="91"/>
      <c r="GL37" s="91"/>
      <c r="GM37" s="91"/>
      <c r="GN37" s="91"/>
      <c r="GO37" s="91"/>
      <c r="GP37" s="91"/>
      <c r="GQ37" s="91"/>
      <c r="GR37" s="91"/>
      <c r="GS37" s="91"/>
      <c r="GT37" s="91"/>
      <c r="GU37" s="91"/>
      <c r="GV37" s="91"/>
      <c r="GW37" s="91"/>
      <c r="GX37" s="91"/>
      <c r="GY37" s="91"/>
      <c r="GZ37" s="91"/>
    </row>
    <row r="38" spans="1:208" s="169" customFormat="1" ht="16.5" thickTop="1" thickBot="1" x14ac:dyDescent="0.3">
      <c r="A38" s="553"/>
      <c r="B38" s="553"/>
      <c r="C38" s="553"/>
      <c r="D38" s="553"/>
      <c r="E38" s="553"/>
      <c r="F38" s="553"/>
      <c r="G38" s="157" t="s">
        <v>727</v>
      </c>
      <c r="H38" s="255"/>
      <c r="I38" s="255"/>
      <c r="J38" s="255">
        <v>13.41</v>
      </c>
      <c r="K38" s="255">
        <v>13.41</v>
      </c>
      <c r="L38" s="607"/>
      <c r="M38" s="607"/>
      <c r="N38" s="607"/>
      <c r="O38" s="553"/>
      <c r="P38" s="553"/>
      <c r="Q38" s="556"/>
      <c r="R38" s="553"/>
      <c r="S38" s="553"/>
      <c r="T38" s="553"/>
      <c r="U38" s="626"/>
      <c r="V38" s="626"/>
      <c r="W38" s="626"/>
      <c r="X38" s="626"/>
      <c r="Y38" s="626"/>
      <c r="Z38" s="553"/>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168"/>
      <c r="BO38" s="168"/>
      <c r="BP38" s="168"/>
      <c r="BQ38" s="168"/>
      <c r="BR38" s="168"/>
      <c r="BS38" s="168"/>
      <c r="BT38" s="168"/>
      <c r="BU38" s="168"/>
      <c r="BV38" s="168"/>
      <c r="BW38" s="168"/>
      <c r="BX38" s="168"/>
      <c r="BY38" s="168"/>
      <c r="BZ38" s="168"/>
      <c r="CA38" s="168"/>
      <c r="CB38" s="168"/>
      <c r="CC38" s="168"/>
      <c r="CD38" s="168"/>
      <c r="CE38" s="168"/>
      <c r="CF38" s="168"/>
      <c r="CG38" s="168"/>
      <c r="CH38" s="168"/>
      <c r="CI38" s="168"/>
      <c r="CJ38" s="168"/>
      <c r="CK38" s="168"/>
      <c r="CL38" s="168"/>
      <c r="CM38" s="168"/>
      <c r="CN38" s="168"/>
      <c r="CO38" s="168"/>
      <c r="CP38" s="168"/>
      <c r="CQ38" s="168"/>
      <c r="CR38" s="168"/>
      <c r="CS38" s="168"/>
      <c r="CT38" s="168"/>
      <c r="CU38" s="168"/>
      <c r="CV38" s="168"/>
      <c r="CW38" s="168"/>
      <c r="CX38" s="168"/>
      <c r="CY38" s="168"/>
      <c r="CZ38" s="168"/>
      <c r="DA38" s="168"/>
      <c r="DB38" s="168"/>
      <c r="DC38" s="168"/>
      <c r="DD38" s="168"/>
      <c r="DE38" s="168"/>
      <c r="DF38" s="168"/>
      <c r="DG38" s="168"/>
      <c r="DH38" s="168"/>
      <c r="DI38" s="168"/>
      <c r="DJ38" s="168"/>
      <c r="DK38" s="168"/>
      <c r="DL38" s="168"/>
      <c r="DM38" s="168"/>
      <c r="DN38" s="168"/>
      <c r="DO38" s="168"/>
      <c r="DP38" s="168"/>
      <c r="DQ38" s="168"/>
      <c r="DR38" s="168"/>
      <c r="DS38" s="168"/>
      <c r="DT38" s="168"/>
      <c r="DU38" s="168"/>
      <c r="DV38" s="168"/>
      <c r="DW38" s="168"/>
      <c r="DX38" s="168"/>
      <c r="DY38" s="168"/>
      <c r="DZ38" s="168"/>
      <c r="EA38" s="168"/>
      <c r="EB38" s="168"/>
      <c r="EC38" s="168"/>
      <c r="ED38" s="168"/>
      <c r="EE38" s="168"/>
      <c r="EF38" s="168"/>
      <c r="EG38" s="168"/>
      <c r="EH38" s="168"/>
      <c r="EI38" s="168"/>
      <c r="EJ38" s="168"/>
      <c r="EK38" s="168"/>
      <c r="EL38" s="168"/>
      <c r="EM38" s="168"/>
      <c r="EN38" s="168"/>
      <c r="EO38" s="168"/>
      <c r="EP38" s="168"/>
      <c r="EQ38" s="168"/>
      <c r="ER38" s="168"/>
      <c r="ES38" s="168"/>
      <c r="ET38" s="168"/>
      <c r="EU38" s="168"/>
      <c r="EV38" s="168"/>
      <c r="EW38" s="168"/>
      <c r="EX38" s="168"/>
      <c r="EY38" s="168"/>
      <c r="EZ38" s="168"/>
      <c r="FA38" s="168"/>
      <c r="FB38" s="168"/>
      <c r="FC38" s="168"/>
      <c r="FD38" s="168"/>
      <c r="FE38" s="168"/>
      <c r="FF38" s="168"/>
      <c r="FG38" s="168"/>
      <c r="FH38" s="168"/>
      <c r="FI38" s="168"/>
      <c r="FJ38" s="168"/>
      <c r="FK38" s="168"/>
      <c r="FL38" s="168"/>
      <c r="FM38" s="168"/>
      <c r="FN38" s="168"/>
      <c r="FO38" s="168"/>
      <c r="FP38" s="168"/>
      <c r="FQ38" s="168"/>
      <c r="FR38" s="168"/>
      <c r="FS38" s="168"/>
      <c r="FT38" s="168"/>
      <c r="FU38" s="168"/>
      <c r="FV38" s="168"/>
      <c r="FW38" s="168"/>
      <c r="FX38" s="168"/>
      <c r="FY38" s="168"/>
      <c r="FZ38" s="168"/>
      <c r="GA38" s="168"/>
      <c r="GB38" s="168"/>
      <c r="GC38" s="168"/>
      <c r="GD38" s="168"/>
      <c r="GE38" s="168"/>
      <c r="GF38" s="168"/>
      <c r="GG38" s="168"/>
      <c r="GH38" s="168"/>
      <c r="GI38" s="168"/>
      <c r="GJ38" s="168"/>
      <c r="GK38" s="168"/>
      <c r="GL38" s="168"/>
      <c r="GM38" s="168"/>
      <c r="GN38" s="168"/>
      <c r="GO38" s="168"/>
      <c r="GP38" s="168"/>
      <c r="GQ38" s="168"/>
      <c r="GR38" s="168"/>
      <c r="GS38" s="168"/>
      <c r="GT38" s="168"/>
      <c r="GU38" s="168"/>
      <c r="GV38" s="168"/>
      <c r="GW38" s="168"/>
      <c r="GX38" s="168"/>
      <c r="GY38" s="168"/>
      <c r="GZ38" s="168"/>
    </row>
    <row r="39" spans="1:208" ht="15.75" thickTop="1" x14ac:dyDescent="0.25">
      <c r="A39" s="623" t="s">
        <v>554</v>
      </c>
      <c r="B39" s="623" t="s">
        <v>155</v>
      </c>
      <c r="C39" s="623" t="s">
        <v>67</v>
      </c>
      <c r="D39" s="623" t="s">
        <v>259</v>
      </c>
      <c r="E39" s="623" t="s">
        <v>153</v>
      </c>
      <c r="F39" s="623" t="s">
        <v>154</v>
      </c>
      <c r="G39" s="46" t="s">
        <v>151</v>
      </c>
      <c r="H39" s="252"/>
      <c r="I39" s="252"/>
      <c r="J39" s="150">
        <v>53.69</v>
      </c>
      <c r="K39" s="150">
        <v>53.69</v>
      </c>
      <c r="L39" s="566">
        <v>17.3</v>
      </c>
      <c r="M39" s="566"/>
      <c r="N39" s="566"/>
      <c r="O39" s="623" t="s">
        <v>148</v>
      </c>
      <c r="P39" s="623" t="s">
        <v>194</v>
      </c>
      <c r="Q39" s="545">
        <v>43913</v>
      </c>
      <c r="R39" s="623" t="s">
        <v>149</v>
      </c>
      <c r="S39" s="623" t="s">
        <v>150</v>
      </c>
      <c r="T39" s="623" t="s">
        <v>149</v>
      </c>
      <c r="U39" s="617" t="s">
        <v>14</v>
      </c>
      <c r="V39" s="629" t="s">
        <v>66</v>
      </c>
      <c r="W39" s="623" t="s">
        <v>66</v>
      </c>
      <c r="X39" s="623" t="s">
        <v>66</v>
      </c>
      <c r="Y39" s="623" t="s">
        <v>82</v>
      </c>
      <c r="Z39" s="642" t="s">
        <v>171</v>
      </c>
    </row>
    <row r="40" spans="1:208" ht="51.75" customHeight="1" thickBot="1" x14ac:dyDescent="0.3">
      <c r="A40" s="582"/>
      <c r="B40" s="579"/>
      <c r="C40" s="579"/>
      <c r="D40" s="579"/>
      <c r="E40" s="579"/>
      <c r="F40" s="579"/>
      <c r="G40" s="42" t="s">
        <v>152</v>
      </c>
      <c r="H40" s="255"/>
      <c r="I40" s="255"/>
      <c r="J40" s="154">
        <v>59.38</v>
      </c>
      <c r="K40" s="154">
        <f>44.02-9.08</f>
        <v>34.940000000000005</v>
      </c>
      <c r="L40" s="568"/>
      <c r="M40" s="568"/>
      <c r="N40" s="568"/>
      <c r="O40" s="582"/>
      <c r="P40" s="582"/>
      <c r="Q40" s="547"/>
      <c r="R40" s="582"/>
      <c r="S40" s="582"/>
      <c r="T40" s="582"/>
      <c r="U40" s="619"/>
      <c r="V40" s="631"/>
      <c r="W40" s="579"/>
      <c r="X40" s="579"/>
      <c r="Y40" s="579"/>
      <c r="Z40" s="550"/>
    </row>
    <row r="41" spans="1:208" ht="61.5" thickTop="1" thickBot="1" x14ac:dyDescent="0.3">
      <c r="A41" s="131" t="s">
        <v>619</v>
      </c>
      <c r="B41" s="130" t="s">
        <v>155</v>
      </c>
      <c r="C41" s="130" t="s">
        <v>67</v>
      </c>
      <c r="D41" s="130" t="s">
        <v>259</v>
      </c>
      <c r="E41" s="130" t="s">
        <v>153</v>
      </c>
      <c r="F41" s="130" t="s">
        <v>154</v>
      </c>
      <c r="G41" s="131" t="s">
        <v>621</v>
      </c>
      <c r="H41" s="127"/>
      <c r="I41" s="127"/>
      <c r="J41" s="155"/>
      <c r="K41" s="155"/>
      <c r="L41" s="155">
        <v>4.8899999999999997</v>
      </c>
      <c r="M41" s="155">
        <v>4.01</v>
      </c>
      <c r="N41" s="155">
        <v>1.5680000000000001</v>
      </c>
      <c r="O41" s="131" t="s">
        <v>623</v>
      </c>
      <c r="P41" s="131" t="s">
        <v>624</v>
      </c>
      <c r="Q41" s="129">
        <v>36934</v>
      </c>
      <c r="R41" s="131" t="s">
        <v>149</v>
      </c>
      <c r="S41" s="153" t="s">
        <v>150</v>
      </c>
      <c r="T41" s="131" t="s">
        <v>149</v>
      </c>
      <c r="U41" s="132" t="s">
        <v>14</v>
      </c>
      <c r="V41" s="133" t="s">
        <v>66</v>
      </c>
      <c r="W41" s="130" t="s">
        <v>66</v>
      </c>
      <c r="X41" s="130" t="s">
        <v>66</v>
      </c>
      <c r="Y41" s="130" t="s">
        <v>82</v>
      </c>
      <c r="Z41" s="490" t="s">
        <v>625</v>
      </c>
    </row>
    <row r="42" spans="1:208" ht="46.5" thickTop="1" thickBot="1" x14ac:dyDescent="0.3">
      <c r="A42" s="60" t="s">
        <v>443</v>
      </c>
      <c r="B42" s="60" t="s">
        <v>155</v>
      </c>
      <c r="C42" s="60" t="s">
        <v>67</v>
      </c>
      <c r="D42" s="60" t="s">
        <v>259</v>
      </c>
      <c r="E42" s="60" t="s">
        <v>153</v>
      </c>
      <c r="F42" s="60" t="s">
        <v>154</v>
      </c>
      <c r="G42" s="60" t="s">
        <v>448</v>
      </c>
      <c r="H42" s="127"/>
      <c r="I42" s="127"/>
      <c r="J42" s="155">
        <v>24.19</v>
      </c>
      <c r="K42" s="155">
        <f>J42-18.43</f>
        <v>5.7600000000000016</v>
      </c>
      <c r="L42" s="155">
        <v>3.52</v>
      </c>
      <c r="M42" s="155" t="s">
        <v>66</v>
      </c>
      <c r="N42" s="155"/>
      <c r="O42" s="60" t="s">
        <v>444</v>
      </c>
      <c r="P42" s="60" t="s">
        <v>445</v>
      </c>
      <c r="Q42" s="87">
        <v>44707</v>
      </c>
      <c r="R42" s="60" t="s">
        <v>446</v>
      </c>
      <c r="S42" s="60" t="s">
        <v>447</v>
      </c>
      <c r="T42" s="60" t="s">
        <v>446</v>
      </c>
      <c r="U42" s="61" t="s">
        <v>6</v>
      </c>
      <c r="V42" s="62" t="s">
        <v>66</v>
      </c>
      <c r="W42" s="63" t="s">
        <v>66</v>
      </c>
      <c r="X42" s="60" t="s">
        <v>66</v>
      </c>
      <c r="Y42" s="60" t="s">
        <v>82</v>
      </c>
      <c r="Z42" s="494" t="s">
        <v>66</v>
      </c>
      <c r="AA42" s="192"/>
    </row>
    <row r="43" spans="1:208" ht="30.75" customHeight="1" thickTop="1" x14ac:dyDescent="0.25">
      <c r="A43" s="557" t="s">
        <v>879</v>
      </c>
      <c r="B43" s="557" t="s">
        <v>155</v>
      </c>
      <c r="C43" s="557" t="s">
        <v>67</v>
      </c>
      <c r="D43" s="557" t="s">
        <v>259</v>
      </c>
      <c r="E43" s="557" t="s">
        <v>880</v>
      </c>
      <c r="F43" s="557" t="s">
        <v>154</v>
      </c>
      <c r="G43" s="51" t="s">
        <v>881</v>
      </c>
      <c r="H43" s="263"/>
      <c r="I43" s="263"/>
      <c r="J43" s="263">
        <v>20.149999999999999</v>
      </c>
      <c r="K43" s="331">
        <v>20.149999999999999</v>
      </c>
      <c r="L43" s="566">
        <v>25.08</v>
      </c>
      <c r="M43" s="566" t="s">
        <v>66</v>
      </c>
      <c r="N43" s="566"/>
      <c r="O43" s="557" t="s">
        <v>886</v>
      </c>
      <c r="P43" s="557" t="s">
        <v>887</v>
      </c>
      <c r="Q43" s="545">
        <v>45406</v>
      </c>
      <c r="R43" s="557" t="s">
        <v>888</v>
      </c>
      <c r="S43" s="557" t="s">
        <v>889</v>
      </c>
      <c r="T43" s="557" t="s">
        <v>888</v>
      </c>
      <c r="U43" s="557" t="s">
        <v>6</v>
      </c>
      <c r="V43" s="563" t="s">
        <v>66</v>
      </c>
      <c r="W43" s="557" t="s">
        <v>66</v>
      </c>
      <c r="X43" s="557" t="s">
        <v>66</v>
      </c>
      <c r="Y43" s="557" t="s">
        <v>82</v>
      </c>
      <c r="Z43" s="548" t="s">
        <v>66</v>
      </c>
    </row>
    <row r="44" spans="1:208" x14ac:dyDescent="0.25">
      <c r="A44" s="558"/>
      <c r="B44" s="558"/>
      <c r="C44" s="558"/>
      <c r="D44" s="558"/>
      <c r="E44" s="558"/>
      <c r="F44" s="558"/>
      <c r="G44" s="334" t="s">
        <v>885</v>
      </c>
      <c r="H44" s="264"/>
      <c r="I44" s="264"/>
      <c r="J44" s="264">
        <v>50.46</v>
      </c>
      <c r="K44" s="332">
        <v>22.77</v>
      </c>
      <c r="L44" s="567"/>
      <c r="M44" s="567"/>
      <c r="N44" s="567"/>
      <c r="O44" s="558"/>
      <c r="P44" s="558"/>
      <c r="Q44" s="546"/>
      <c r="R44" s="558"/>
      <c r="S44" s="558"/>
      <c r="T44" s="558"/>
      <c r="U44" s="558"/>
      <c r="V44" s="564"/>
      <c r="W44" s="558"/>
      <c r="X44" s="558"/>
      <c r="Y44" s="558"/>
      <c r="Z44" s="549"/>
    </row>
    <row r="45" spans="1:208" x14ac:dyDescent="0.25">
      <c r="A45" s="558"/>
      <c r="B45" s="558"/>
      <c r="C45" s="558"/>
      <c r="D45" s="558"/>
      <c r="E45" s="558"/>
      <c r="F45" s="558"/>
      <c r="G45" s="334" t="s">
        <v>882</v>
      </c>
      <c r="H45" s="264"/>
      <c r="I45" s="264"/>
      <c r="J45" s="264">
        <v>38.86</v>
      </c>
      <c r="K45" s="332">
        <v>0</v>
      </c>
      <c r="L45" s="567"/>
      <c r="M45" s="567"/>
      <c r="N45" s="567"/>
      <c r="O45" s="558"/>
      <c r="P45" s="558"/>
      <c r="Q45" s="546"/>
      <c r="R45" s="558"/>
      <c r="S45" s="558"/>
      <c r="T45" s="558"/>
      <c r="U45" s="558"/>
      <c r="V45" s="564"/>
      <c r="W45" s="558"/>
      <c r="X45" s="558"/>
      <c r="Y45" s="558"/>
      <c r="Z45" s="549"/>
    </row>
    <row r="46" spans="1:208" x14ac:dyDescent="0.25">
      <c r="A46" s="558"/>
      <c r="B46" s="558"/>
      <c r="C46" s="558"/>
      <c r="D46" s="558"/>
      <c r="E46" s="558"/>
      <c r="F46" s="558"/>
      <c r="G46" s="334" t="s">
        <v>883</v>
      </c>
      <c r="H46" s="264"/>
      <c r="I46" s="264"/>
      <c r="J46" s="264">
        <v>41.14</v>
      </c>
      <c r="K46" s="332">
        <v>41.14</v>
      </c>
      <c r="L46" s="567"/>
      <c r="M46" s="567"/>
      <c r="N46" s="567"/>
      <c r="O46" s="558"/>
      <c r="P46" s="558"/>
      <c r="Q46" s="546"/>
      <c r="R46" s="558"/>
      <c r="S46" s="558"/>
      <c r="T46" s="558"/>
      <c r="U46" s="558"/>
      <c r="V46" s="564"/>
      <c r="W46" s="558"/>
      <c r="X46" s="558"/>
      <c r="Y46" s="558"/>
      <c r="Z46" s="549"/>
    </row>
    <row r="47" spans="1:208" ht="15.75" thickBot="1" x14ac:dyDescent="0.3">
      <c r="A47" s="559"/>
      <c r="B47" s="559"/>
      <c r="C47" s="559"/>
      <c r="D47" s="559"/>
      <c r="E47" s="559"/>
      <c r="F47" s="559"/>
      <c r="G47" s="335" t="s">
        <v>884</v>
      </c>
      <c r="H47" s="261"/>
      <c r="I47" s="261"/>
      <c r="J47" s="261">
        <v>24.86</v>
      </c>
      <c r="K47" s="333">
        <v>24.86</v>
      </c>
      <c r="L47" s="568"/>
      <c r="M47" s="568"/>
      <c r="N47" s="568"/>
      <c r="O47" s="559"/>
      <c r="P47" s="559"/>
      <c r="Q47" s="547"/>
      <c r="R47" s="559"/>
      <c r="S47" s="559"/>
      <c r="T47" s="559"/>
      <c r="U47" s="559"/>
      <c r="V47" s="565"/>
      <c r="W47" s="559"/>
      <c r="X47" s="559"/>
      <c r="Y47" s="559"/>
      <c r="Z47" s="550"/>
    </row>
    <row r="48" spans="1:208" ht="46.5" thickTop="1" thickBot="1" x14ac:dyDescent="0.3">
      <c r="A48" s="228" t="s">
        <v>787</v>
      </c>
      <c r="B48" s="228" t="s">
        <v>155</v>
      </c>
      <c r="C48" s="228" t="s">
        <v>353</v>
      </c>
      <c r="D48" s="228" t="s">
        <v>257</v>
      </c>
      <c r="E48" s="228" t="s">
        <v>788</v>
      </c>
      <c r="F48" s="228" t="s">
        <v>579</v>
      </c>
      <c r="G48" s="229" t="s">
        <v>789</v>
      </c>
      <c r="H48" s="127"/>
      <c r="I48" s="127"/>
      <c r="J48" s="155" t="s">
        <v>66</v>
      </c>
      <c r="K48" s="155" t="s">
        <v>66</v>
      </c>
      <c r="L48" s="149">
        <v>4.5</v>
      </c>
      <c r="M48" s="275">
        <v>4.5</v>
      </c>
      <c r="N48" s="275">
        <v>1.63</v>
      </c>
      <c r="O48" s="228" t="s">
        <v>786</v>
      </c>
      <c r="P48" s="228" t="s">
        <v>792</v>
      </c>
      <c r="Q48" s="222">
        <v>41458</v>
      </c>
      <c r="R48" s="228" t="s">
        <v>576</v>
      </c>
      <c r="S48" s="228" t="s">
        <v>583</v>
      </c>
      <c r="T48" s="228" t="s">
        <v>576</v>
      </c>
      <c r="U48" s="230" t="s">
        <v>6</v>
      </c>
      <c r="V48" s="235" t="s">
        <v>66</v>
      </c>
      <c r="W48" s="234" t="s">
        <v>66</v>
      </c>
      <c r="X48" s="228" t="s">
        <v>66</v>
      </c>
      <c r="Y48" s="228" t="s">
        <v>82</v>
      </c>
      <c r="Z48" s="493" t="s">
        <v>66</v>
      </c>
      <c r="AA48" s="192"/>
    </row>
    <row r="49" spans="1:27" ht="46.5" thickTop="1" thickBot="1" x14ac:dyDescent="0.3">
      <c r="A49" s="49" t="s">
        <v>784</v>
      </c>
      <c r="B49" s="49" t="s">
        <v>155</v>
      </c>
      <c r="C49" s="49" t="s">
        <v>353</v>
      </c>
      <c r="D49" s="49" t="s">
        <v>257</v>
      </c>
      <c r="E49" s="49" t="s">
        <v>779</v>
      </c>
      <c r="F49" s="49" t="s">
        <v>579</v>
      </c>
      <c r="G49" s="49" t="s">
        <v>780</v>
      </c>
      <c r="H49" s="21"/>
      <c r="I49" s="21"/>
      <c r="J49" s="23" t="s">
        <v>66</v>
      </c>
      <c r="K49" s="23" t="s">
        <v>66</v>
      </c>
      <c r="L49" s="23">
        <v>4.8</v>
      </c>
      <c r="M49" s="30">
        <v>4.8</v>
      </c>
      <c r="N49" s="30">
        <v>1.51</v>
      </c>
      <c r="O49" s="49" t="s">
        <v>781</v>
      </c>
      <c r="P49" s="49" t="s">
        <v>782</v>
      </c>
      <c r="Q49" s="15">
        <v>41192</v>
      </c>
      <c r="R49" s="49" t="s">
        <v>576</v>
      </c>
      <c r="S49" s="49" t="s">
        <v>583</v>
      </c>
      <c r="T49" s="49" t="s">
        <v>576</v>
      </c>
      <c r="U49" s="52" t="s">
        <v>6</v>
      </c>
      <c r="V49" s="53" t="s">
        <v>66</v>
      </c>
      <c r="W49" s="54" t="s">
        <v>66</v>
      </c>
      <c r="X49" s="49" t="s">
        <v>66</v>
      </c>
      <c r="Y49" s="49" t="s">
        <v>82</v>
      </c>
      <c r="Z49" s="294" t="s">
        <v>790</v>
      </c>
      <c r="AA49" s="192"/>
    </row>
    <row r="50" spans="1:27" ht="46.5" thickTop="1" thickBot="1" x14ac:dyDescent="0.3">
      <c r="A50" s="14" t="s">
        <v>609</v>
      </c>
      <c r="B50" s="14" t="s">
        <v>155</v>
      </c>
      <c r="C50" s="14" t="s">
        <v>353</v>
      </c>
      <c r="D50" s="14" t="s">
        <v>257</v>
      </c>
      <c r="E50" s="14" t="s">
        <v>571</v>
      </c>
      <c r="F50" s="14" t="s">
        <v>579</v>
      </c>
      <c r="G50" s="49" t="s">
        <v>775</v>
      </c>
      <c r="H50" s="21"/>
      <c r="I50" s="21" t="s">
        <v>776</v>
      </c>
      <c r="J50" s="23" t="s">
        <v>66</v>
      </c>
      <c r="K50" s="23" t="s">
        <v>66</v>
      </c>
      <c r="L50" s="23">
        <v>4.9000000000000004</v>
      </c>
      <c r="M50" s="23">
        <v>4.9000000000000004</v>
      </c>
      <c r="N50" s="23">
        <v>2.41</v>
      </c>
      <c r="O50" s="14" t="s">
        <v>777</v>
      </c>
      <c r="P50" s="14" t="s">
        <v>778</v>
      </c>
      <c r="Q50" s="15">
        <v>39666</v>
      </c>
      <c r="R50" s="14" t="s">
        <v>576</v>
      </c>
      <c r="S50" s="49" t="s">
        <v>583</v>
      </c>
      <c r="T50" s="14" t="s">
        <v>576</v>
      </c>
      <c r="U50" s="163" t="s">
        <v>6</v>
      </c>
      <c r="V50" s="164" t="s">
        <v>66</v>
      </c>
      <c r="W50" s="165" t="s">
        <v>66</v>
      </c>
      <c r="X50" s="14" t="s">
        <v>66</v>
      </c>
      <c r="Y50" s="14" t="s">
        <v>82</v>
      </c>
      <c r="Z50" s="294" t="s">
        <v>66</v>
      </c>
      <c r="AA50" s="192"/>
    </row>
    <row r="51" spans="1:27" ht="46.5" thickTop="1" thickBot="1" x14ac:dyDescent="0.3">
      <c r="A51" s="225" t="s">
        <v>785</v>
      </c>
      <c r="B51" s="225" t="s">
        <v>155</v>
      </c>
      <c r="C51" s="225" t="s">
        <v>353</v>
      </c>
      <c r="D51" s="225" t="s">
        <v>257</v>
      </c>
      <c r="E51" s="225" t="s">
        <v>571</v>
      </c>
      <c r="F51" s="225" t="s">
        <v>579</v>
      </c>
      <c r="G51" s="229" t="s">
        <v>793</v>
      </c>
      <c r="H51" s="127"/>
      <c r="I51" s="127"/>
      <c r="J51" s="155" t="s">
        <v>66</v>
      </c>
      <c r="K51" s="155" t="s">
        <v>66</v>
      </c>
      <c r="L51" s="149">
        <v>4.16</v>
      </c>
      <c r="M51" s="149">
        <v>4.16</v>
      </c>
      <c r="N51" s="149">
        <v>0</v>
      </c>
      <c r="O51" s="225" t="s">
        <v>794</v>
      </c>
      <c r="P51" s="225" t="s">
        <v>795</v>
      </c>
      <c r="Q51" s="222">
        <v>41192</v>
      </c>
      <c r="R51" s="225" t="s">
        <v>576</v>
      </c>
      <c r="S51" s="229" t="s">
        <v>583</v>
      </c>
      <c r="T51" s="225" t="s">
        <v>576</v>
      </c>
      <c r="U51" s="232" t="s">
        <v>6</v>
      </c>
      <c r="V51" s="233" t="s">
        <v>66</v>
      </c>
      <c r="W51" s="227" t="s">
        <v>66</v>
      </c>
      <c r="X51" s="225" t="s">
        <v>66</v>
      </c>
      <c r="Y51" s="225" t="s">
        <v>82</v>
      </c>
      <c r="Z51" s="493" t="s">
        <v>66</v>
      </c>
      <c r="AA51" s="192"/>
    </row>
    <row r="52" spans="1:27" ht="60.75" thickTop="1" x14ac:dyDescent="0.25">
      <c r="A52" s="623" t="s">
        <v>251</v>
      </c>
      <c r="B52" s="623" t="s">
        <v>155</v>
      </c>
      <c r="C52" s="623" t="s">
        <v>353</v>
      </c>
      <c r="D52" s="623" t="s">
        <v>257</v>
      </c>
      <c r="E52" s="623" t="s">
        <v>264</v>
      </c>
      <c r="F52" s="623" t="s">
        <v>256</v>
      </c>
      <c r="G52" s="50" t="s">
        <v>265</v>
      </c>
      <c r="H52" s="260"/>
      <c r="I52" s="260"/>
      <c r="J52" s="151">
        <v>43.72</v>
      </c>
      <c r="K52" s="151">
        <v>0</v>
      </c>
      <c r="L52" s="566">
        <v>48.155999999999999</v>
      </c>
      <c r="M52" s="566" t="s">
        <v>66</v>
      </c>
      <c r="N52" s="566"/>
      <c r="O52" s="623" t="s">
        <v>252</v>
      </c>
      <c r="P52" s="623" t="s">
        <v>254</v>
      </c>
      <c r="Q52" s="545">
        <v>43914</v>
      </c>
      <c r="R52" s="623" t="s">
        <v>253</v>
      </c>
      <c r="S52" s="623" t="s">
        <v>287</v>
      </c>
      <c r="T52" s="623" t="s">
        <v>255</v>
      </c>
      <c r="U52" s="617" t="s">
        <v>6</v>
      </c>
      <c r="V52" s="629" t="s">
        <v>66</v>
      </c>
      <c r="W52" s="653" t="s">
        <v>66</v>
      </c>
      <c r="X52" s="623" t="s">
        <v>66</v>
      </c>
      <c r="Y52" s="623" t="s">
        <v>82</v>
      </c>
      <c r="Z52" s="642" t="s">
        <v>66</v>
      </c>
    </row>
    <row r="53" spans="1:27" ht="45" x14ac:dyDescent="0.25">
      <c r="A53" s="581"/>
      <c r="B53" s="581"/>
      <c r="C53" s="581"/>
      <c r="D53" s="581"/>
      <c r="E53" s="581"/>
      <c r="F53" s="581"/>
      <c r="G53" s="47" t="s">
        <v>266</v>
      </c>
      <c r="H53" s="253"/>
      <c r="I53" s="253" t="s">
        <v>317</v>
      </c>
      <c r="J53" s="158">
        <v>58.71</v>
      </c>
      <c r="K53" s="158">
        <v>2.15</v>
      </c>
      <c r="L53" s="567"/>
      <c r="M53" s="567"/>
      <c r="N53" s="567"/>
      <c r="O53" s="581"/>
      <c r="P53" s="581"/>
      <c r="Q53" s="546"/>
      <c r="R53" s="581"/>
      <c r="S53" s="581"/>
      <c r="T53" s="581"/>
      <c r="U53" s="618"/>
      <c r="V53" s="627"/>
      <c r="W53" s="654"/>
      <c r="X53" s="581"/>
      <c r="Y53" s="581"/>
      <c r="Z53" s="643"/>
    </row>
    <row r="54" spans="1:27" ht="30" x14ac:dyDescent="0.25">
      <c r="A54" s="581"/>
      <c r="B54" s="581"/>
      <c r="C54" s="581"/>
      <c r="D54" s="581"/>
      <c r="E54" s="581"/>
      <c r="F54" s="581"/>
      <c r="G54" s="47" t="s">
        <v>267</v>
      </c>
      <c r="H54" s="253"/>
      <c r="I54" s="253"/>
      <c r="J54" s="158">
        <v>41.37</v>
      </c>
      <c r="K54" s="158">
        <v>6.72</v>
      </c>
      <c r="L54" s="567"/>
      <c r="M54" s="567"/>
      <c r="N54" s="567"/>
      <c r="O54" s="581"/>
      <c r="P54" s="581"/>
      <c r="Q54" s="546"/>
      <c r="R54" s="581"/>
      <c r="S54" s="581"/>
      <c r="T54" s="581"/>
      <c r="U54" s="618"/>
      <c r="V54" s="627"/>
      <c r="W54" s="654"/>
      <c r="X54" s="581"/>
      <c r="Y54" s="581"/>
      <c r="Z54" s="643"/>
    </row>
    <row r="55" spans="1:27" ht="45" x14ac:dyDescent="0.25">
      <c r="A55" s="581"/>
      <c r="B55" s="581"/>
      <c r="C55" s="581"/>
      <c r="D55" s="581"/>
      <c r="E55" s="581"/>
      <c r="F55" s="581"/>
      <c r="G55" s="47" t="s">
        <v>268</v>
      </c>
      <c r="H55" s="253"/>
      <c r="I55" s="253" t="s">
        <v>317</v>
      </c>
      <c r="J55" s="158">
        <v>21.54</v>
      </c>
      <c r="K55" s="158">
        <v>10.46</v>
      </c>
      <c r="L55" s="567"/>
      <c r="M55" s="567"/>
      <c r="N55" s="567"/>
      <c r="O55" s="581"/>
      <c r="P55" s="581"/>
      <c r="Q55" s="546"/>
      <c r="R55" s="581"/>
      <c r="S55" s="581"/>
      <c r="T55" s="581"/>
      <c r="U55" s="618"/>
      <c r="V55" s="627"/>
      <c r="W55" s="654"/>
      <c r="X55" s="581"/>
      <c r="Y55" s="581"/>
      <c r="Z55" s="643"/>
    </row>
    <row r="56" spans="1:27" ht="30" x14ac:dyDescent="0.25">
      <c r="A56" s="581"/>
      <c r="B56" s="581"/>
      <c r="C56" s="581"/>
      <c r="D56" s="581"/>
      <c r="E56" s="581"/>
      <c r="F56" s="581"/>
      <c r="G56" s="47" t="s">
        <v>269</v>
      </c>
      <c r="H56" s="253"/>
      <c r="I56" s="253"/>
      <c r="J56" s="158">
        <v>39.479999999999997</v>
      </c>
      <c r="K56" s="158">
        <v>39.479999999999997</v>
      </c>
      <c r="L56" s="567"/>
      <c r="M56" s="567"/>
      <c r="N56" s="567"/>
      <c r="O56" s="581"/>
      <c r="P56" s="581"/>
      <c r="Q56" s="546"/>
      <c r="R56" s="581"/>
      <c r="S56" s="581"/>
      <c r="T56" s="581"/>
      <c r="U56" s="618"/>
      <c r="V56" s="627"/>
      <c r="W56" s="654"/>
      <c r="X56" s="581"/>
      <c r="Y56" s="581"/>
      <c r="Z56" s="643"/>
    </row>
    <row r="57" spans="1:27" ht="45" x14ac:dyDescent="0.25">
      <c r="A57" s="581"/>
      <c r="B57" s="581"/>
      <c r="C57" s="581"/>
      <c r="D57" s="581"/>
      <c r="E57" s="581"/>
      <c r="F57" s="581"/>
      <c r="G57" s="47" t="s">
        <v>270</v>
      </c>
      <c r="H57" s="253"/>
      <c r="I57" s="253" t="s">
        <v>317</v>
      </c>
      <c r="J57" s="158">
        <v>25.65</v>
      </c>
      <c r="K57" s="158">
        <v>25.65</v>
      </c>
      <c r="L57" s="567"/>
      <c r="M57" s="567"/>
      <c r="N57" s="567"/>
      <c r="O57" s="581"/>
      <c r="P57" s="581"/>
      <c r="Q57" s="546"/>
      <c r="R57" s="581"/>
      <c r="S57" s="581"/>
      <c r="T57" s="581"/>
      <c r="U57" s="618"/>
      <c r="V57" s="627"/>
      <c r="W57" s="654"/>
      <c r="X57" s="581"/>
      <c r="Y57" s="581"/>
      <c r="Z57" s="643"/>
    </row>
    <row r="58" spans="1:27" ht="30" x14ac:dyDescent="0.25">
      <c r="A58" s="581"/>
      <c r="B58" s="581"/>
      <c r="C58" s="581"/>
      <c r="D58" s="581"/>
      <c r="E58" s="581"/>
      <c r="F58" s="581"/>
      <c r="G58" s="47" t="s">
        <v>271</v>
      </c>
      <c r="H58" s="253"/>
      <c r="I58" s="253"/>
      <c r="J58" s="158">
        <v>10.57</v>
      </c>
      <c r="K58" s="158">
        <v>0</v>
      </c>
      <c r="L58" s="567"/>
      <c r="M58" s="567"/>
      <c r="N58" s="567"/>
      <c r="O58" s="581"/>
      <c r="P58" s="581"/>
      <c r="Q58" s="546"/>
      <c r="R58" s="581"/>
      <c r="S58" s="581"/>
      <c r="T58" s="581"/>
      <c r="U58" s="618"/>
      <c r="V58" s="627"/>
      <c r="W58" s="654"/>
      <c r="X58" s="581"/>
      <c r="Y58" s="581"/>
      <c r="Z58" s="643"/>
    </row>
    <row r="59" spans="1:27" ht="45.75" thickBot="1" x14ac:dyDescent="0.3">
      <c r="A59" s="582"/>
      <c r="B59" s="582"/>
      <c r="C59" s="582"/>
      <c r="D59" s="582"/>
      <c r="E59" s="582"/>
      <c r="F59" s="582"/>
      <c r="G59" s="105" t="s">
        <v>272</v>
      </c>
      <c r="H59" s="255"/>
      <c r="I59" s="255"/>
      <c r="J59" s="154">
        <v>18.13</v>
      </c>
      <c r="K59" s="154">
        <v>18.13</v>
      </c>
      <c r="L59" s="568"/>
      <c r="M59" s="568"/>
      <c r="N59" s="568"/>
      <c r="O59" s="582"/>
      <c r="P59" s="582"/>
      <c r="Q59" s="547"/>
      <c r="R59" s="582"/>
      <c r="S59" s="582"/>
      <c r="T59" s="582"/>
      <c r="U59" s="619"/>
      <c r="V59" s="628"/>
      <c r="W59" s="655"/>
      <c r="X59" s="582"/>
      <c r="Y59" s="582"/>
      <c r="Z59" s="644"/>
    </row>
    <row r="60" spans="1:27" ht="31.5" thickTop="1" thickBot="1" x14ac:dyDescent="0.3">
      <c r="A60" s="49" t="s">
        <v>575</v>
      </c>
      <c r="B60" s="49" t="s">
        <v>155</v>
      </c>
      <c r="C60" s="49" t="s">
        <v>494</v>
      </c>
      <c r="D60" s="49" t="s">
        <v>261</v>
      </c>
      <c r="E60" s="49" t="s">
        <v>578</v>
      </c>
      <c r="F60" s="49" t="s">
        <v>579</v>
      </c>
      <c r="G60" s="49" t="s">
        <v>580</v>
      </c>
      <c r="H60" s="21"/>
      <c r="I60" s="21"/>
      <c r="J60" s="23" t="s">
        <v>66</v>
      </c>
      <c r="K60" s="23" t="s">
        <v>66</v>
      </c>
      <c r="L60" s="23">
        <v>0.86</v>
      </c>
      <c r="M60" s="23">
        <v>0.86</v>
      </c>
      <c r="N60" s="172">
        <v>0</v>
      </c>
      <c r="O60" s="109" t="s">
        <v>581</v>
      </c>
      <c r="P60" s="49" t="s">
        <v>582</v>
      </c>
      <c r="Q60" s="15">
        <v>39906</v>
      </c>
      <c r="R60" s="49" t="s">
        <v>576</v>
      </c>
      <c r="S60" s="49" t="s">
        <v>583</v>
      </c>
      <c r="T60" s="49" t="s">
        <v>576</v>
      </c>
      <c r="U60" s="52" t="s">
        <v>6</v>
      </c>
      <c r="V60" s="53" t="s">
        <v>66</v>
      </c>
      <c r="W60" s="101" t="s">
        <v>66</v>
      </c>
      <c r="X60" s="49" t="s">
        <v>66</v>
      </c>
      <c r="Y60" s="49" t="s">
        <v>82</v>
      </c>
      <c r="Z60" s="294" t="s">
        <v>66</v>
      </c>
    </row>
    <row r="61" spans="1:27" ht="31.5" thickTop="1" thickBot="1" x14ac:dyDescent="0.3">
      <c r="A61" s="100" t="s">
        <v>594</v>
      </c>
      <c r="B61" s="100" t="s">
        <v>155</v>
      </c>
      <c r="C61" s="100" t="s">
        <v>494</v>
      </c>
      <c r="D61" s="100" t="s">
        <v>261</v>
      </c>
      <c r="E61" s="100" t="s">
        <v>578</v>
      </c>
      <c r="F61" s="100" t="s">
        <v>579</v>
      </c>
      <c r="G61" s="103" t="s">
        <v>580</v>
      </c>
      <c r="H61" s="21"/>
      <c r="I61" s="21"/>
      <c r="J61" s="23" t="s">
        <v>66</v>
      </c>
      <c r="K61" s="172" t="s">
        <v>66</v>
      </c>
      <c r="L61" s="23">
        <v>2.8</v>
      </c>
      <c r="M61" s="23">
        <v>2.8</v>
      </c>
      <c r="N61" s="172">
        <v>0.3</v>
      </c>
      <c r="O61" s="49" t="s">
        <v>595</v>
      </c>
      <c r="P61" s="49" t="s">
        <v>596</v>
      </c>
      <c r="Q61" s="15">
        <v>39651</v>
      </c>
      <c r="R61" s="49" t="s">
        <v>576</v>
      </c>
      <c r="S61" s="102" t="s">
        <v>583</v>
      </c>
      <c r="T61" s="102" t="s">
        <v>576</v>
      </c>
      <c r="U61" s="106" t="s">
        <v>6</v>
      </c>
      <c r="V61" s="104" t="s">
        <v>66</v>
      </c>
      <c r="W61" s="107" t="s">
        <v>66</v>
      </c>
      <c r="X61" s="102" t="s">
        <v>66</v>
      </c>
      <c r="Y61" s="102" t="s">
        <v>82</v>
      </c>
      <c r="Z61" s="492" t="s">
        <v>66</v>
      </c>
    </row>
    <row r="62" spans="1:27" ht="46.5" thickTop="1" thickBot="1" x14ac:dyDescent="0.3">
      <c r="A62" s="100" t="s">
        <v>590</v>
      </c>
      <c r="B62" s="100" t="s">
        <v>155</v>
      </c>
      <c r="C62" s="100" t="s">
        <v>494</v>
      </c>
      <c r="D62" s="100" t="s">
        <v>261</v>
      </c>
      <c r="E62" s="100" t="s">
        <v>578</v>
      </c>
      <c r="F62" s="100" t="s">
        <v>579</v>
      </c>
      <c r="G62" s="49" t="s">
        <v>592</v>
      </c>
      <c r="H62" s="21"/>
      <c r="I62" s="21"/>
      <c r="J62" s="23" t="s">
        <v>66</v>
      </c>
      <c r="K62" s="23" t="s">
        <v>66</v>
      </c>
      <c r="L62" s="23">
        <v>6.7</v>
      </c>
      <c r="M62" s="23">
        <v>6.7</v>
      </c>
      <c r="N62" s="172">
        <v>0.9</v>
      </c>
      <c r="O62" s="49" t="s">
        <v>591</v>
      </c>
      <c r="P62" s="49" t="s">
        <v>593</v>
      </c>
      <c r="Q62" s="15">
        <v>39542</v>
      </c>
      <c r="R62" s="49" t="s">
        <v>576</v>
      </c>
      <c r="S62" s="49" t="s">
        <v>583</v>
      </c>
      <c r="T62" s="49" t="s">
        <v>576</v>
      </c>
      <c r="U62" s="52" t="s">
        <v>6</v>
      </c>
      <c r="V62" s="53" t="s">
        <v>66</v>
      </c>
      <c r="W62" s="101" t="s">
        <v>66</v>
      </c>
      <c r="X62" s="49" t="s">
        <v>66</v>
      </c>
      <c r="Y62" s="49" t="s">
        <v>82</v>
      </c>
      <c r="Z62" s="294" t="s">
        <v>66</v>
      </c>
    </row>
    <row r="63" spans="1:27" ht="46.5" thickTop="1" thickBot="1" x14ac:dyDescent="0.3">
      <c r="A63" s="224" t="s">
        <v>599</v>
      </c>
      <c r="B63" s="224" t="s">
        <v>155</v>
      </c>
      <c r="C63" s="224" t="s">
        <v>494</v>
      </c>
      <c r="D63" s="224" t="s">
        <v>261</v>
      </c>
      <c r="E63" s="224" t="s">
        <v>578</v>
      </c>
      <c r="F63" s="224" t="s">
        <v>579</v>
      </c>
      <c r="G63" s="49" t="s">
        <v>796</v>
      </c>
      <c r="H63" s="21"/>
      <c r="I63" s="21"/>
      <c r="J63" s="23" t="s">
        <v>66</v>
      </c>
      <c r="K63" s="23" t="s">
        <v>66</v>
      </c>
      <c r="L63" s="23">
        <v>1.3</v>
      </c>
      <c r="M63" s="23">
        <v>1.3</v>
      </c>
      <c r="N63" s="172">
        <v>1.1299999999999999</v>
      </c>
      <c r="O63" s="49" t="s">
        <v>797</v>
      </c>
      <c r="P63" s="49" t="s">
        <v>798</v>
      </c>
      <c r="Q63" s="15">
        <v>41396</v>
      </c>
      <c r="R63" s="49" t="s">
        <v>576</v>
      </c>
      <c r="S63" s="49" t="s">
        <v>583</v>
      </c>
      <c r="T63" s="49" t="s">
        <v>576</v>
      </c>
      <c r="U63" s="52" t="s">
        <v>6</v>
      </c>
      <c r="V63" s="53" t="s">
        <v>66</v>
      </c>
      <c r="W63" s="101" t="s">
        <v>66</v>
      </c>
      <c r="X63" s="49" t="s">
        <v>66</v>
      </c>
      <c r="Y63" s="49" t="s">
        <v>82</v>
      </c>
      <c r="Z63" s="294" t="s">
        <v>66</v>
      </c>
    </row>
    <row r="64" spans="1:27" ht="61.5" thickTop="1" thickBot="1" x14ac:dyDescent="0.3">
      <c r="A64" s="224" t="s">
        <v>801</v>
      </c>
      <c r="B64" s="224" t="s">
        <v>155</v>
      </c>
      <c r="C64" s="224" t="s">
        <v>494</v>
      </c>
      <c r="D64" s="224" t="s">
        <v>164</v>
      </c>
      <c r="E64" s="224" t="s">
        <v>799</v>
      </c>
      <c r="F64" s="224" t="s">
        <v>579</v>
      </c>
      <c r="G64" s="49" t="s">
        <v>800</v>
      </c>
      <c r="H64" s="21"/>
      <c r="I64" s="21"/>
      <c r="J64" s="23" t="s">
        <v>66</v>
      </c>
      <c r="K64" s="23" t="s">
        <v>66</v>
      </c>
      <c r="L64" s="23">
        <v>5.5</v>
      </c>
      <c r="M64" s="23">
        <v>5.5</v>
      </c>
      <c r="N64" s="172">
        <v>0</v>
      </c>
      <c r="O64" s="49" t="s">
        <v>806</v>
      </c>
      <c r="P64" s="49" t="s">
        <v>808</v>
      </c>
      <c r="Q64" s="15">
        <v>42745</v>
      </c>
      <c r="R64" s="49" t="s">
        <v>576</v>
      </c>
      <c r="S64" s="49" t="s">
        <v>583</v>
      </c>
      <c r="T64" s="49" t="s">
        <v>576</v>
      </c>
      <c r="U64" s="52" t="s">
        <v>6</v>
      </c>
      <c r="V64" s="53" t="s">
        <v>66</v>
      </c>
      <c r="W64" s="101" t="s">
        <v>66</v>
      </c>
      <c r="X64" s="49" t="s">
        <v>66</v>
      </c>
      <c r="Y64" s="49" t="s">
        <v>82</v>
      </c>
      <c r="Z64" s="294" t="s">
        <v>66</v>
      </c>
    </row>
    <row r="65" spans="1:26" ht="76.5" thickTop="1" thickBot="1" x14ac:dyDescent="0.3">
      <c r="A65" s="224" t="s">
        <v>803</v>
      </c>
      <c r="B65" s="224" t="s">
        <v>155</v>
      </c>
      <c r="C65" s="224" t="s">
        <v>494</v>
      </c>
      <c r="D65" s="224" t="s">
        <v>164</v>
      </c>
      <c r="E65" s="224" t="s">
        <v>799</v>
      </c>
      <c r="F65" s="224" t="s">
        <v>579</v>
      </c>
      <c r="G65" s="49" t="s">
        <v>804</v>
      </c>
      <c r="H65" s="21"/>
      <c r="I65" s="21"/>
      <c r="J65" s="23" t="s">
        <v>66</v>
      </c>
      <c r="K65" s="23" t="s">
        <v>66</v>
      </c>
      <c r="L65" s="23">
        <v>6.7</v>
      </c>
      <c r="M65" s="23">
        <v>6.7</v>
      </c>
      <c r="N65" s="172">
        <v>4.2</v>
      </c>
      <c r="O65" s="49" t="s">
        <v>805</v>
      </c>
      <c r="P65" s="49" t="s">
        <v>807</v>
      </c>
      <c r="Q65" s="15">
        <v>42745</v>
      </c>
      <c r="R65" s="49" t="s">
        <v>576</v>
      </c>
      <c r="S65" s="49" t="s">
        <v>583</v>
      </c>
      <c r="T65" s="49" t="s">
        <v>576</v>
      </c>
      <c r="U65" s="52" t="s">
        <v>6</v>
      </c>
      <c r="V65" s="53" t="s">
        <v>66</v>
      </c>
      <c r="W65" s="101" t="s">
        <v>66</v>
      </c>
      <c r="X65" s="49" t="s">
        <v>66</v>
      </c>
      <c r="Y65" s="49" t="s">
        <v>82</v>
      </c>
      <c r="Z65" s="294" t="s">
        <v>66</v>
      </c>
    </row>
    <row r="66" spans="1:26" ht="46.5" thickTop="1" thickBot="1" x14ac:dyDescent="0.3">
      <c r="A66" s="49" t="s">
        <v>584</v>
      </c>
      <c r="B66" s="49" t="s">
        <v>155</v>
      </c>
      <c r="C66" s="49" t="s">
        <v>494</v>
      </c>
      <c r="D66" s="49" t="s">
        <v>164</v>
      </c>
      <c r="E66" s="49" t="s">
        <v>585</v>
      </c>
      <c r="F66" s="49" t="s">
        <v>579</v>
      </c>
      <c r="G66" s="49" t="s">
        <v>586</v>
      </c>
      <c r="H66" s="21"/>
      <c r="I66" s="21"/>
      <c r="J66" s="23" t="s">
        <v>66</v>
      </c>
      <c r="K66" s="23" t="s">
        <v>66</v>
      </c>
      <c r="L66" s="23">
        <v>6.7</v>
      </c>
      <c r="M66" s="23">
        <v>6.7</v>
      </c>
      <c r="N66" s="172">
        <v>1.03</v>
      </c>
      <c r="O66" s="49" t="s">
        <v>587</v>
      </c>
      <c r="P66" s="49" t="s">
        <v>588</v>
      </c>
      <c r="Q66" s="15">
        <v>39227</v>
      </c>
      <c r="R66" s="49" t="s">
        <v>576</v>
      </c>
      <c r="S66" s="49" t="s">
        <v>583</v>
      </c>
      <c r="T66" s="49" t="s">
        <v>576</v>
      </c>
      <c r="U66" s="52" t="s">
        <v>6</v>
      </c>
      <c r="V66" s="53" t="s">
        <v>66</v>
      </c>
      <c r="W66" s="101" t="s">
        <v>66</v>
      </c>
      <c r="X66" s="49" t="s">
        <v>66</v>
      </c>
      <c r="Y66" s="49" t="s">
        <v>82</v>
      </c>
      <c r="Z66" s="294" t="s">
        <v>66</v>
      </c>
    </row>
    <row r="67" spans="1:26" ht="45.75" thickTop="1" x14ac:dyDescent="0.25">
      <c r="A67" s="581" t="s">
        <v>822</v>
      </c>
      <c r="B67" s="581" t="s">
        <v>211</v>
      </c>
      <c r="C67" s="581" t="s">
        <v>353</v>
      </c>
      <c r="D67" s="581" t="s">
        <v>212</v>
      </c>
      <c r="E67" s="581" t="s">
        <v>215</v>
      </c>
      <c r="F67" s="581" t="s">
        <v>212</v>
      </c>
      <c r="G67" s="46" t="s">
        <v>354</v>
      </c>
      <c r="H67" s="252"/>
      <c r="I67" s="252"/>
      <c r="J67" s="150">
        <v>59.85</v>
      </c>
      <c r="K67" s="150">
        <v>15.35</v>
      </c>
      <c r="L67" s="567">
        <v>48.18</v>
      </c>
      <c r="M67" s="567" t="s">
        <v>66</v>
      </c>
      <c r="N67" s="567" t="s">
        <v>66</v>
      </c>
      <c r="O67" s="581" t="s">
        <v>821</v>
      </c>
      <c r="P67" s="581" t="s">
        <v>348</v>
      </c>
      <c r="Q67" s="546">
        <v>44743</v>
      </c>
      <c r="R67" s="645" t="s">
        <v>351</v>
      </c>
      <c r="S67" s="581" t="s">
        <v>349</v>
      </c>
      <c r="T67" s="581" t="s">
        <v>352</v>
      </c>
      <c r="U67" s="618" t="s">
        <v>6</v>
      </c>
      <c r="V67" s="627" t="s">
        <v>66</v>
      </c>
      <c r="W67" s="632" t="s">
        <v>66</v>
      </c>
      <c r="X67" s="581" t="s">
        <v>66</v>
      </c>
      <c r="Y67" s="581" t="s">
        <v>82</v>
      </c>
      <c r="Z67" s="643" t="s">
        <v>66</v>
      </c>
    </row>
    <row r="68" spans="1:26" ht="60" x14ac:dyDescent="0.25">
      <c r="A68" s="581"/>
      <c r="B68" s="581"/>
      <c r="C68" s="581"/>
      <c r="D68" s="581"/>
      <c r="E68" s="581"/>
      <c r="F68" s="581"/>
      <c r="G68" s="47" t="s">
        <v>355</v>
      </c>
      <c r="H68" s="253"/>
      <c r="I68" s="253"/>
      <c r="J68" s="158">
        <v>11.82</v>
      </c>
      <c r="K68" s="158">
        <v>3.49</v>
      </c>
      <c r="L68" s="567"/>
      <c r="M68" s="567"/>
      <c r="N68" s="567"/>
      <c r="O68" s="581"/>
      <c r="P68" s="581"/>
      <c r="Q68" s="546"/>
      <c r="R68" s="645"/>
      <c r="S68" s="581"/>
      <c r="T68" s="581"/>
      <c r="U68" s="618"/>
      <c r="V68" s="627"/>
      <c r="W68" s="632"/>
      <c r="X68" s="581"/>
      <c r="Y68" s="581"/>
      <c r="Z68" s="643"/>
    </row>
    <row r="69" spans="1:26" ht="45.75" thickBot="1" x14ac:dyDescent="0.3">
      <c r="A69" s="582"/>
      <c r="B69" s="582"/>
      <c r="C69" s="582"/>
      <c r="D69" s="582"/>
      <c r="E69" s="582"/>
      <c r="F69" s="582"/>
      <c r="G69" s="42" t="s">
        <v>356</v>
      </c>
      <c r="H69" s="255"/>
      <c r="I69" s="255"/>
      <c r="J69" s="154">
        <v>102.94</v>
      </c>
      <c r="K69" s="154">
        <v>11.25</v>
      </c>
      <c r="L69" s="568"/>
      <c r="M69" s="568"/>
      <c r="N69" s="568"/>
      <c r="O69" s="582"/>
      <c r="P69" s="582"/>
      <c r="Q69" s="547"/>
      <c r="R69" s="646"/>
      <c r="S69" s="582"/>
      <c r="T69" s="582"/>
      <c r="U69" s="619"/>
      <c r="V69" s="628"/>
      <c r="W69" s="665"/>
      <c r="X69" s="582"/>
      <c r="Y69" s="582"/>
      <c r="Z69" s="644"/>
    </row>
    <row r="70" spans="1:26" ht="61.5" thickTop="1" thickBot="1" x14ac:dyDescent="0.3">
      <c r="A70" s="49" t="s">
        <v>435</v>
      </c>
      <c r="B70" s="49" t="s">
        <v>211</v>
      </c>
      <c r="C70" s="49" t="s">
        <v>353</v>
      </c>
      <c r="D70" s="49" t="s">
        <v>212</v>
      </c>
      <c r="E70" s="49" t="s">
        <v>215</v>
      </c>
      <c r="F70" s="49" t="s">
        <v>212</v>
      </c>
      <c r="G70" s="49" t="s">
        <v>440</v>
      </c>
      <c r="H70" s="262"/>
      <c r="I70" s="262"/>
      <c r="J70" s="23">
        <v>122.73</v>
      </c>
      <c r="K70" s="489">
        <v>71.510000000000005</v>
      </c>
      <c r="L70" s="23">
        <v>18.68</v>
      </c>
      <c r="M70" s="23" t="s">
        <v>66</v>
      </c>
      <c r="N70" s="23" t="s">
        <v>66</v>
      </c>
      <c r="O70" s="49" t="s">
        <v>434</v>
      </c>
      <c r="P70" s="49" t="s">
        <v>436</v>
      </c>
      <c r="Q70" s="15">
        <v>44726</v>
      </c>
      <c r="R70" s="49" t="s">
        <v>437</v>
      </c>
      <c r="S70" s="49" t="s">
        <v>438</v>
      </c>
      <c r="T70" s="49" t="s">
        <v>439</v>
      </c>
      <c r="U70" s="49" t="s">
        <v>6</v>
      </c>
      <c r="V70" s="53" t="s">
        <v>66</v>
      </c>
      <c r="W70" s="49" t="s">
        <v>66</v>
      </c>
      <c r="X70" s="49" t="s">
        <v>66</v>
      </c>
      <c r="Y70" s="49" t="s">
        <v>82</v>
      </c>
      <c r="Z70" s="294" t="s">
        <v>66</v>
      </c>
    </row>
    <row r="71" spans="1:26" ht="30.75" thickTop="1" x14ac:dyDescent="0.25">
      <c r="A71" s="623" t="s">
        <v>467</v>
      </c>
      <c r="B71" s="623" t="s">
        <v>211</v>
      </c>
      <c r="C71" s="623" t="s">
        <v>353</v>
      </c>
      <c r="D71" s="623" t="s">
        <v>212</v>
      </c>
      <c r="E71" s="623" t="s">
        <v>215</v>
      </c>
      <c r="F71" s="623" t="s">
        <v>212</v>
      </c>
      <c r="G71" s="46" t="s">
        <v>217</v>
      </c>
      <c r="H71" s="252"/>
      <c r="I71" s="252"/>
      <c r="J71" s="150">
        <v>50.15</v>
      </c>
      <c r="K71" s="150">
        <v>0</v>
      </c>
      <c r="L71" s="566">
        <v>36.1</v>
      </c>
      <c r="M71" s="566" t="s">
        <v>66</v>
      </c>
      <c r="N71" s="566" t="s">
        <v>66</v>
      </c>
      <c r="O71" s="623" t="s">
        <v>208</v>
      </c>
      <c r="P71" s="623" t="s">
        <v>214</v>
      </c>
      <c r="Q71" s="545">
        <v>43874</v>
      </c>
      <c r="R71" s="623" t="s">
        <v>209</v>
      </c>
      <c r="S71" s="623" t="s">
        <v>210</v>
      </c>
      <c r="T71" s="623" t="s">
        <v>209</v>
      </c>
      <c r="U71" s="617" t="s">
        <v>6</v>
      </c>
      <c r="V71" s="629" t="s">
        <v>220</v>
      </c>
      <c r="W71" s="554">
        <v>44699</v>
      </c>
      <c r="X71" s="623" t="s">
        <v>7</v>
      </c>
      <c r="Y71" s="623" t="s">
        <v>82</v>
      </c>
      <c r="Z71" s="642" t="s">
        <v>66</v>
      </c>
    </row>
    <row r="72" spans="1:26" ht="30" x14ac:dyDescent="0.25">
      <c r="A72" s="581"/>
      <c r="B72" s="581"/>
      <c r="C72" s="581"/>
      <c r="D72" s="581"/>
      <c r="E72" s="581"/>
      <c r="F72" s="581"/>
      <c r="G72" s="47" t="s">
        <v>219</v>
      </c>
      <c r="H72" s="253"/>
      <c r="I72" s="253"/>
      <c r="J72" s="158">
        <v>10.54</v>
      </c>
      <c r="K72" s="158">
        <v>0</v>
      </c>
      <c r="L72" s="567"/>
      <c r="M72" s="567"/>
      <c r="N72" s="567"/>
      <c r="O72" s="581"/>
      <c r="P72" s="581"/>
      <c r="Q72" s="546"/>
      <c r="R72" s="581"/>
      <c r="S72" s="581"/>
      <c r="T72" s="581"/>
      <c r="U72" s="618"/>
      <c r="V72" s="627"/>
      <c r="W72" s="546"/>
      <c r="X72" s="581"/>
      <c r="Y72" s="581"/>
      <c r="Z72" s="643"/>
    </row>
    <row r="73" spans="1:26" ht="30.75" thickBot="1" x14ac:dyDescent="0.3">
      <c r="A73" s="582"/>
      <c r="B73" s="582"/>
      <c r="C73" s="582"/>
      <c r="D73" s="582"/>
      <c r="E73" s="582"/>
      <c r="F73" s="582"/>
      <c r="G73" s="42" t="s">
        <v>218</v>
      </c>
      <c r="H73" s="255"/>
      <c r="I73" s="255"/>
      <c r="J73" s="154">
        <v>155.94</v>
      </c>
      <c r="K73" s="154">
        <v>101.18</v>
      </c>
      <c r="L73" s="568"/>
      <c r="M73" s="568"/>
      <c r="N73" s="568"/>
      <c r="O73" s="582"/>
      <c r="P73" s="582"/>
      <c r="Q73" s="547"/>
      <c r="R73" s="582"/>
      <c r="S73" s="582"/>
      <c r="T73" s="582"/>
      <c r="U73" s="619"/>
      <c r="V73" s="628"/>
      <c r="W73" s="547"/>
      <c r="X73" s="582"/>
      <c r="Y73" s="582"/>
      <c r="Z73" s="644"/>
    </row>
    <row r="74" spans="1:26" ht="60.75" thickTop="1" x14ac:dyDescent="0.25">
      <c r="A74" s="551" t="s">
        <v>466</v>
      </c>
      <c r="B74" s="551" t="s">
        <v>211</v>
      </c>
      <c r="C74" s="551" t="s">
        <v>493</v>
      </c>
      <c r="D74" s="551" t="s">
        <v>212</v>
      </c>
      <c r="E74" s="551" t="s">
        <v>215</v>
      </c>
      <c r="F74" s="551" t="s">
        <v>212</v>
      </c>
      <c r="G74" s="64" t="s">
        <v>471</v>
      </c>
      <c r="H74" s="260"/>
      <c r="I74" s="260"/>
      <c r="J74" s="151">
        <v>242.23</v>
      </c>
      <c r="K74" s="392">
        <v>120.87</v>
      </c>
      <c r="L74" s="566">
        <v>374.45</v>
      </c>
      <c r="M74" s="566" t="s">
        <v>66</v>
      </c>
      <c r="N74" s="566" t="s">
        <v>66</v>
      </c>
      <c r="O74" s="551" t="s">
        <v>468</v>
      </c>
      <c r="P74" s="551" t="s">
        <v>469</v>
      </c>
      <c r="Q74" s="545">
        <v>43210</v>
      </c>
      <c r="R74" s="677" t="s">
        <v>470</v>
      </c>
      <c r="S74" s="551" t="s">
        <v>947</v>
      </c>
      <c r="T74" s="551" t="s">
        <v>470</v>
      </c>
      <c r="U74" s="620" t="s">
        <v>6</v>
      </c>
      <c r="V74" s="659" t="s">
        <v>66</v>
      </c>
      <c r="W74" s="554" t="s">
        <v>66</v>
      </c>
      <c r="X74" s="551" t="s">
        <v>66</v>
      </c>
      <c r="Y74" s="551" t="s">
        <v>82</v>
      </c>
      <c r="Z74" s="642" t="s">
        <v>66</v>
      </c>
    </row>
    <row r="75" spans="1:26" ht="60" x14ac:dyDescent="0.25">
      <c r="A75" s="552"/>
      <c r="B75" s="552"/>
      <c r="C75" s="552"/>
      <c r="D75" s="552"/>
      <c r="E75" s="552"/>
      <c r="F75" s="552"/>
      <c r="G75" s="71" t="s">
        <v>472</v>
      </c>
      <c r="H75" s="253"/>
      <c r="I75" s="253"/>
      <c r="J75" s="158">
        <v>1901.89</v>
      </c>
      <c r="K75" s="393">
        <v>1243.3699999999999</v>
      </c>
      <c r="L75" s="567"/>
      <c r="M75" s="567"/>
      <c r="N75" s="567"/>
      <c r="O75" s="552"/>
      <c r="P75" s="552"/>
      <c r="Q75" s="546"/>
      <c r="R75" s="678"/>
      <c r="S75" s="552"/>
      <c r="T75" s="552"/>
      <c r="U75" s="621"/>
      <c r="V75" s="660"/>
      <c r="W75" s="555"/>
      <c r="X75" s="552"/>
      <c r="Y75" s="552"/>
      <c r="Z75" s="643"/>
    </row>
    <row r="76" spans="1:26" ht="45" x14ac:dyDescent="0.25">
      <c r="A76" s="552"/>
      <c r="B76" s="552"/>
      <c r="C76" s="552"/>
      <c r="D76" s="552"/>
      <c r="E76" s="552"/>
      <c r="F76" s="552"/>
      <c r="G76" s="71" t="s">
        <v>473</v>
      </c>
      <c r="H76" s="253"/>
      <c r="I76" s="253"/>
      <c r="J76" s="158">
        <v>316.95</v>
      </c>
      <c r="K76" s="393">
        <v>133.43</v>
      </c>
      <c r="L76" s="567"/>
      <c r="M76" s="567"/>
      <c r="N76" s="567"/>
      <c r="O76" s="552"/>
      <c r="P76" s="552"/>
      <c r="Q76" s="546"/>
      <c r="R76" s="678"/>
      <c r="S76" s="552"/>
      <c r="T76" s="552"/>
      <c r="U76" s="621"/>
      <c r="V76" s="660"/>
      <c r="W76" s="555"/>
      <c r="X76" s="552"/>
      <c r="Y76" s="552"/>
      <c r="Z76" s="643"/>
    </row>
    <row r="77" spans="1:26" ht="45" x14ac:dyDescent="0.25">
      <c r="A77" s="552"/>
      <c r="B77" s="552"/>
      <c r="C77" s="552"/>
      <c r="D77" s="552"/>
      <c r="E77" s="552"/>
      <c r="F77" s="552"/>
      <c r="G77" s="72" t="s">
        <v>474</v>
      </c>
      <c r="H77" s="253"/>
      <c r="I77" s="253" t="s">
        <v>317</v>
      </c>
      <c r="J77" s="158">
        <v>29.31</v>
      </c>
      <c r="K77" s="393">
        <v>0</v>
      </c>
      <c r="L77" s="567"/>
      <c r="M77" s="567"/>
      <c r="N77" s="567"/>
      <c r="O77" s="552"/>
      <c r="P77" s="552"/>
      <c r="Q77" s="546"/>
      <c r="R77" s="678"/>
      <c r="S77" s="552"/>
      <c r="T77" s="552"/>
      <c r="U77" s="621"/>
      <c r="V77" s="660"/>
      <c r="W77" s="555"/>
      <c r="X77" s="552"/>
      <c r="Y77" s="552"/>
      <c r="Z77" s="643"/>
    </row>
    <row r="78" spans="1:26" ht="45.75" thickBot="1" x14ac:dyDescent="0.3">
      <c r="A78" s="553"/>
      <c r="B78" s="553"/>
      <c r="C78" s="553"/>
      <c r="D78" s="553"/>
      <c r="E78" s="553"/>
      <c r="F78" s="553"/>
      <c r="G78" s="73" t="s">
        <v>475</v>
      </c>
      <c r="H78" s="127"/>
      <c r="I78" s="127"/>
      <c r="J78" s="155">
        <v>60.45</v>
      </c>
      <c r="K78" s="394">
        <v>0</v>
      </c>
      <c r="L78" s="568"/>
      <c r="M78" s="568"/>
      <c r="N78" s="568"/>
      <c r="O78" s="553"/>
      <c r="P78" s="553"/>
      <c r="Q78" s="547"/>
      <c r="R78" s="679"/>
      <c r="S78" s="553"/>
      <c r="T78" s="553"/>
      <c r="U78" s="622"/>
      <c r="V78" s="661"/>
      <c r="W78" s="556"/>
      <c r="X78" s="553"/>
      <c r="Y78" s="553"/>
      <c r="Z78" s="644"/>
    </row>
    <row r="79" spans="1:26" ht="91.5" thickTop="1" thickBot="1" x14ac:dyDescent="0.3">
      <c r="A79" s="14" t="s">
        <v>715</v>
      </c>
      <c r="B79" s="14" t="s">
        <v>211</v>
      </c>
      <c r="C79" s="14" t="s">
        <v>353</v>
      </c>
      <c r="D79" s="14" t="s">
        <v>212</v>
      </c>
      <c r="E79" s="14" t="s">
        <v>215</v>
      </c>
      <c r="F79" s="14" t="s">
        <v>212</v>
      </c>
      <c r="G79" s="162" t="s">
        <v>716</v>
      </c>
      <c r="H79" s="21"/>
      <c r="I79" s="21"/>
      <c r="J79" s="23">
        <v>272.69</v>
      </c>
      <c r="K79" s="23">
        <v>272.69</v>
      </c>
      <c r="L79" s="23">
        <v>228.64</v>
      </c>
      <c r="M79" s="23" t="s">
        <v>66</v>
      </c>
      <c r="N79" s="23" t="s">
        <v>66</v>
      </c>
      <c r="O79" s="14" t="s">
        <v>717</v>
      </c>
      <c r="P79" s="14" t="s">
        <v>718</v>
      </c>
      <c r="Q79" s="15">
        <v>43895</v>
      </c>
      <c r="R79" s="14" t="s">
        <v>719</v>
      </c>
      <c r="S79" s="14" t="s">
        <v>720</v>
      </c>
      <c r="T79" s="14" t="s">
        <v>721</v>
      </c>
      <c r="U79" s="163" t="s">
        <v>6</v>
      </c>
      <c r="V79" s="164" t="s">
        <v>66</v>
      </c>
      <c r="W79" s="165" t="s">
        <v>66</v>
      </c>
      <c r="X79" s="14" t="s">
        <v>66</v>
      </c>
      <c r="Y79" s="14" t="s">
        <v>82</v>
      </c>
      <c r="Z79" s="294" t="s">
        <v>1056</v>
      </c>
    </row>
    <row r="80" spans="1:26" s="59" customFormat="1" ht="30.75" thickTop="1" x14ac:dyDescent="0.25">
      <c r="A80" s="650" t="s">
        <v>230</v>
      </c>
      <c r="B80" s="650" t="s">
        <v>211</v>
      </c>
      <c r="C80" s="650" t="s">
        <v>493</v>
      </c>
      <c r="D80" s="650" t="s">
        <v>212</v>
      </c>
      <c r="E80" s="650" t="s">
        <v>235</v>
      </c>
      <c r="F80" s="650" t="s">
        <v>212</v>
      </c>
      <c r="G80" s="46" t="s">
        <v>236</v>
      </c>
      <c r="H80" s="252"/>
      <c r="I80" s="252"/>
      <c r="J80" s="150">
        <v>30.11</v>
      </c>
      <c r="K80" s="150">
        <v>0</v>
      </c>
      <c r="L80" s="672">
        <v>48.18</v>
      </c>
      <c r="M80" s="567" t="s">
        <v>66</v>
      </c>
      <c r="N80" s="567" t="s">
        <v>66</v>
      </c>
      <c r="O80" s="650" t="s">
        <v>231</v>
      </c>
      <c r="P80" s="623" t="s">
        <v>232</v>
      </c>
      <c r="Q80" s="684">
        <v>44447</v>
      </c>
      <c r="R80" s="650" t="s">
        <v>233</v>
      </c>
      <c r="S80" s="650" t="s">
        <v>901</v>
      </c>
      <c r="T80" s="650" t="s">
        <v>233</v>
      </c>
      <c r="U80" s="669" t="s">
        <v>6</v>
      </c>
      <c r="V80" s="662" t="s">
        <v>461</v>
      </c>
      <c r="W80" s="666">
        <v>44760</v>
      </c>
      <c r="X80" s="650" t="s">
        <v>7</v>
      </c>
      <c r="Y80" s="650" t="s">
        <v>82</v>
      </c>
      <c r="Z80" s="647" t="s">
        <v>66</v>
      </c>
    </row>
    <row r="81" spans="1:27" s="59" customFormat="1" ht="30" x14ac:dyDescent="0.25">
      <c r="A81" s="651"/>
      <c r="B81" s="651"/>
      <c r="C81" s="651"/>
      <c r="D81" s="651"/>
      <c r="E81" s="651"/>
      <c r="F81" s="651"/>
      <c r="G81" s="47" t="s">
        <v>237</v>
      </c>
      <c r="H81" s="253"/>
      <c r="I81" s="253"/>
      <c r="J81" s="158">
        <v>25.91</v>
      </c>
      <c r="K81" s="158">
        <v>25.91</v>
      </c>
      <c r="L81" s="588"/>
      <c r="M81" s="567"/>
      <c r="N81" s="567"/>
      <c r="O81" s="651"/>
      <c r="P81" s="581"/>
      <c r="Q81" s="685"/>
      <c r="R81" s="651"/>
      <c r="S81" s="651"/>
      <c r="T81" s="651"/>
      <c r="U81" s="670"/>
      <c r="V81" s="663"/>
      <c r="W81" s="667"/>
      <c r="X81" s="651"/>
      <c r="Y81" s="651"/>
      <c r="Z81" s="648"/>
    </row>
    <row r="82" spans="1:27" s="59" customFormat="1" ht="45" x14ac:dyDescent="0.25">
      <c r="A82" s="651"/>
      <c r="B82" s="651"/>
      <c r="C82" s="651"/>
      <c r="D82" s="651"/>
      <c r="E82" s="651"/>
      <c r="F82" s="651"/>
      <c r="G82" s="47" t="s">
        <v>238</v>
      </c>
      <c r="H82" s="253"/>
      <c r="I82" s="253"/>
      <c r="J82" s="158">
        <v>103.94</v>
      </c>
      <c r="K82" s="158">
        <v>0</v>
      </c>
      <c r="L82" s="588"/>
      <c r="M82" s="567"/>
      <c r="N82" s="567"/>
      <c r="O82" s="651"/>
      <c r="P82" s="581"/>
      <c r="Q82" s="685"/>
      <c r="R82" s="651"/>
      <c r="S82" s="651"/>
      <c r="T82" s="651"/>
      <c r="U82" s="670"/>
      <c r="V82" s="663"/>
      <c r="W82" s="667"/>
      <c r="X82" s="651"/>
      <c r="Y82" s="651"/>
      <c r="Z82" s="648"/>
    </row>
    <row r="83" spans="1:27" s="59" customFormat="1" ht="45.75" thickBot="1" x14ac:dyDescent="0.3">
      <c r="A83" s="652"/>
      <c r="B83" s="652"/>
      <c r="C83" s="652"/>
      <c r="D83" s="652"/>
      <c r="E83" s="652"/>
      <c r="F83" s="652"/>
      <c r="G83" s="42" t="s">
        <v>238</v>
      </c>
      <c r="H83" s="255"/>
      <c r="I83" s="255"/>
      <c r="J83" s="154">
        <v>101.14</v>
      </c>
      <c r="K83" s="154">
        <f>79.14-34.36</f>
        <v>44.78</v>
      </c>
      <c r="L83" s="589"/>
      <c r="M83" s="568"/>
      <c r="N83" s="568"/>
      <c r="O83" s="652"/>
      <c r="P83" s="582"/>
      <c r="Q83" s="686"/>
      <c r="R83" s="652"/>
      <c r="S83" s="652"/>
      <c r="T83" s="652"/>
      <c r="U83" s="671"/>
      <c r="V83" s="664"/>
      <c r="W83" s="668"/>
      <c r="X83" s="652"/>
      <c r="Y83" s="652"/>
      <c r="Z83" s="649"/>
    </row>
    <row r="84" spans="1:27" s="59" customFormat="1" ht="46.5" thickTop="1" thickBot="1" x14ac:dyDescent="0.3">
      <c r="A84" s="49" t="s">
        <v>636</v>
      </c>
      <c r="B84" s="49" t="s">
        <v>453</v>
      </c>
      <c r="C84" s="49" t="s">
        <v>637</v>
      </c>
      <c r="D84" s="49" t="s">
        <v>638</v>
      </c>
      <c r="E84" s="49" t="s">
        <v>639</v>
      </c>
      <c r="F84" s="49" t="s">
        <v>640</v>
      </c>
      <c r="G84" s="49" t="s">
        <v>641</v>
      </c>
      <c r="H84" s="21"/>
      <c r="I84" s="21" t="s">
        <v>317</v>
      </c>
      <c r="J84" s="23">
        <v>131.31</v>
      </c>
      <c r="K84" s="23">
        <v>24.55</v>
      </c>
      <c r="L84" s="23">
        <v>32.880000000000003</v>
      </c>
      <c r="M84" s="23" t="s">
        <v>66</v>
      </c>
      <c r="N84" s="23" t="s">
        <v>66</v>
      </c>
      <c r="O84" s="49" t="s">
        <v>642</v>
      </c>
      <c r="P84" s="49" t="s">
        <v>643</v>
      </c>
      <c r="Q84" s="15">
        <v>44985</v>
      </c>
      <c r="R84" s="49" t="s">
        <v>644</v>
      </c>
      <c r="S84" s="49" t="s">
        <v>645</v>
      </c>
      <c r="T84" s="49" t="s">
        <v>646</v>
      </c>
      <c r="U84" s="52" t="s">
        <v>6</v>
      </c>
      <c r="V84" s="53" t="s">
        <v>66</v>
      </c>
      <c r="W84" s="54" t="s">
        <v>66</v>
      </c>
      <c r="X84" s="49" t="s">
        <v>66</v>
      </c>
      <c r="Y84" s="49" t="s">
        <v>82</v>
      </c>
      <c r="Z84" s="294" t="s">
        <v>1055</v>
      </c>
    </row>
    <row r="85" spans="1:27" s="510" customFormat="1" ht="30.75" customHeight="1" thickTop="1" x14ac:dyDescent="0.25">
      <c r="A85" s="530" t="s">
        <v>1044</v>
      </c>
      <c r="B85" s="530" t="s">
        <v>453</v>
      </c>
      <c r="C85" s="530" t="s">
        <v>637</v>
      </c>
      <c r="D85" s="530" t="s">
        <v>638</v>
      </c>
      <c r="E85" s="530" t="s">
        <v>1045</v>
      </c>
      <c r="F85" s="530" t="s">
        <v>1046</v>
      </c>
      <c r="G85" s="508" t="s">
        <v>1047</v>
      </c>
      <c r="H85" s="509"/>
      <c r="I85" s="509"/>
      <c r="J85" s="506">
        <v>26.02</v>
      </c>
      <c r="K85" s="506">
        <v>0</v>
      </c>
      <c r="L85" s="539">
        <v>10.39</v>
      </c>
      <c r="M85" s="539" t="s">
        <v>66</v>
      </c>
      <c r="N85" s="539" t="s">
        <v>66</v>
      </c>
      <c r="O85" s="542" t="s">
        <v>1050</v>
      </c>
      <c r="P85" s="542" t="s">
        <v>1051</v>
      </c>
      <c r="Q85" s="527">
        <v>45833</v>
      </c>
      <c r="R85" s="530" t="s">
        <v>1052</v>
      </c>
      <c r="S85" s="530" t="s">
        <v>1061</v>
      </c>
      <c r="T85" s="530" t="s">
        <v>1053</v>
      </c>
      <c r="U85" s="530" t="s">
        <v>6</v>
      </c>
      <c r="V85" s="533" t="s">
        <v>66</v>
      </c>
      <c r="W85" s="536" t="s">
        <v>66</v>
      </c>
      <c r="X85" s="530" t="s">
        <v>66</v>
      </c>
      <c r="Y85" s="530" t="s">
        <v>82</v>
      </c>
      <c r="Z85" s="524" t="s">
        <v>1054</v>
      </c>
    </row>
    <row r="86" spans="1:27" s="510" customFormat="1" x14ac:dyDescent="0.25">
      <c r="A86" s="531"/>
      <c r="B86" s="531"/>
      <c r="C86" s="531"/>
      <c r="D86" s="531"/>
      <c r="E86" s="531"/>
      <c r="F86" s="531"/>
      <c r="G86" s="511" t="s">
        <v>1048</v>
      </c>
      <c r="H86" s="509"/>
      <c r="I86" s="509"/>
      <c r="J86" s="506">
        <v>21.32</v>
      </c>
      <c r="K86" s="506">
        <v>7.86</v>
      </c>
      <c r="L86" s="540"/>
      <c r="M86" s="540"/>
      <c r="N86" s="540"/>
      <c r="O86" s="543"/>
      <c r="P86" s="543"/>
      <c r="Q86" s="528"/>
      <c r="R86" s="531"/>
      <c r="S86" s="531"/>
      <c r="T86" s="531"/>
      <c r="U86" s="531"/>
      <c r="V86" s="534"/>
      <c r="W86" s="537"/>
      <c r="X86" s="531"/>
      <c r="Y86" s="531"/>
      <c r="Z86" s="525"/>
    </row>
    <row r="87" spans="1:27" s="510" customFormat="1" ht="15.75" thickBot="1" x14ac:dyDescent="0.3">
      <c r="A87" s="532"/>
      <c r="B87" s="532"/>
      <c r="C87" s="532"/>
      <c r="D87" s="512"/>
      <c r="E87" s="532"/>
      <c r="F87" s="532"/>
      <c r="G87" s="513" t="s">
        <v>1049</v>
      </c>
      <c r="H87" s="514"/>
      <c r="I87" s="514"/>
      <c r="J87" s="507">
        <v>11.57</v>
      </c>
      <c r="K87" s="507">
        <v>11.57</v>
      </c>
      <c r="L87" s="541"/>
      <c r="M87" s="541"/>
      <c r="N87" s="541"/>
      <c r="O87" s="544"/>
      <c r="P87" s="544"/>
      <c r="Q87" s="529"/>
      <c r="R87" s="532"/>
      <c r="S87" s="532"/>
      <c r="T87" s="532"/>
      <c r="U87" s="532"/>
      <c r="V87" s="535"/>
      <c r="W87" s="538"/>
      <c r="X87" s="532"/>
      <c r="Y87" s="532"/>
      <c r="Z87" s="526"/>
    </row>
    <row r="88" spans="1:27" ht="15.75" thickTop="1" x14ac:dyDescent="0.25">
      <c r="A88" s="581" t="s">
        <v>388</v>
      </c>
      <c r="B88" s="581" t="s">
        <v>109</v>
      </c>
      <c r="C88" s="581" t="s">
        <v>494</v>
      </c>
      <c r="D88" s="581" t="s">
        <v>261</v>
      </c>
      <c r="E88" s="581" t="s">
        <v>26</v>
      </c>
      <c r="F88" s="581" t="s">
        <v>136</v>
      </c>
      <c r="G88" s="46" t="s">
        <v>391</v>
      </c>
      <c r="H88" s="252"/>
      <c r="I88" s="252"/>
      <c r="J88" s="150">
        <v>252.78</v>
      </c>
      <c r="K88" s="150">
        <v>0</v>
      </c>
      <c r="L88" s="567">
        <v>156.57</v>
      </c>
      <c r="M88" s="567" t="s">
        <v>66</v>
      </c>
      <c r="N88" s="567" t="s">
        <v>66</v>
      </c>
      <c r="O88" s="581" t="s">
        <v>943</v>
      </c>
      <c r="P88" s="581" t="s">
        <v>389</v>
      </c>
      <c r="Q88" s="546">
        <v>44770</v>
      </c>
      <c r="R88" s="581" t="s">
        <v>16</v>
      </c>
      <c r="S88" s="581" t="s">
        <v>390</v>
      </c>
      <c r="T88" s="581" t="s">
        <v>903</v>
      </c>
      <c r="U88" s="618" t="s">
        <v>6</v>
      </c>
      <c r="V88" s="627" t="s">
        <v>647</v>
      </c>
      <c r="W88" s="632">
        <v>44880</v>
      </c>
      <c r="X88" s="581" t="s">
        <v>7</v>
      </c>
      <c r="Y88" s="581" t="s">
        <v>82</v>
      </c>
      <c r="Z88" s="643" t="s">
        <v>66</v>
      </c>
      <c r="AA88" s="192"/>
    </row>
    <row r="89" spans="1:27" x14ac:dyDescent="0.25">
      <c r="A89" s="581"/>
      <c r="B89" s="581"/>
      <c r="C89" s="581"/>
      <c r="D89" s="581"/>
      <c r="E89" s="581"/>
      <c r="F89" s="581"/>
      <c r="G89" s="47" t="s">
        <v>392</v>
      </c>
      <c r="H89" s="253"/>
      <c r="I89" s="253"/>
      <c r="J89" s="158">
        <v>117.49</v>
      </c>
      <c r="K89" s="158">
        <f>117.49-13.53-23.68</f>
        <v>80.28</v>
      </c>
      <c r="L89" s="567"/>
      <c r="M89" s="567"/>
      <c r="N89" s="567"/>
      <c r="O89" s="581"/>
      <c r="P89" s="581"/>
      <c r="Q89" s="546"/>
      <c r="R89" s="581"/>
      <c r="S89" s="581"/>
      <c r="T89" s="581"/>
      <c r="U89" s="618"/>
      <c r="V89" s="627"/>
      <c r="W89" s="632"/>
      <c r="X89" s="581"/>
      <c r="Y89" s="581"/>
      <c r="Z89" s="643"/>
      <c r="AA89" s="192"/>
    </row>
    <row r="90" spans="1:27" x14ac:dyDescent="0.25">
      <c r="A90" s="581"/>
      <c r="B90" s="581"/>
      <c r="C90" s="581"/>
      <c r="D90" s="581"/>
      <c r="E90" s="581"/>
      <c r="F90" s="581"/>
      <c r="G90" s="47" t="s">
        <v>393</v>
      </c>
      <c r="H90" s="253"/>
      <c r="I90" s="253"/>
      <c r="J90" s="158">
        <v>42.12</v>
      </c>
      <c r="K90" s="158">
        <f>21.86-1.91-19.95</f>
        <v>0</v>
      </c>
      <c r="L90" s="567"/>
      <c r="M90" s="567"/>
      <c r="N90" s="567"/>
      <c r="O90" s="581"/>
      <c r="P90" s="581"/>
      <c r="Q90" s="546"/>
      <c r="R90" s="581"/>
      <c r="S90" s="581"/>
      <c r="T90" s="581"/>
      <c r="U90" s="618"/>
      <c r="V90" s="627"/>
      <c r="W90" s="632"/>
      <c r="X90" s="581"/>
      <c r="Y90" s="581"/>
      <c r="Z90" s="643"/>
      <c r="AA90" s="192"/>
    </row>
    <row r="91" spans="1:27" x14ac:dyDescent="0.25">
      <c r="A91" s="581"/>
      <c r="B91" s="581"/>
      <c r="C91" s="581"/>
      <c r="D91" s="581"/>
      <c r="E91" s="581"/>
      <c r="F91" s="581"/>
      <c r="G91" s="47" t="s">
        <v>394</v>
      </c>
      <c r="H91" s="253"/>
      <c r="I91" s="253"/>
      <c r="J91" s="158">
        <v>13.93</v>
      </c>
      <c r="K91" s="158">
        <v>7.96</v>
      </c>
      <c r="L91" s="567"/>
      <c r="M91" s="567"/>
      <c r="N91" s="567"/>
      <c r="O91" s="581"/>
      <c r="P91" s="581"/>
      <c r="Q91" s="546"/>
      <c r="R91" s="581"/>
      <c r="S91" s="581"/>
      <c r="T91" s="581"/>
      <c r="U91" s="618"/>
      <c r="V91" s="627"/>
      <c r="W91" s="632"/>
      <c r="X91" s="581"/>
      <c r="Y91" s="581"/>
      <c r="Z91" s="643"/>
      <c r="AA91" s="192"/>
    </row>
    <row r="92" spans="1:27" ht="43.5" customHeight="1" thickBot="1" x14ac:dyDescent="0.3">
      <c r="A92" s="582"/>
      <c r="B92" s="582"/>
      <c r="C92" s="582"/>
      <c r="D92" s="582"/>
      <c r="E92" s="582"/>
      <c r="F92" s="582"/>
      <c r="G92" s="42" t="s">
        <v>395</v>
      </c>
      <c r="H92" s="255"/>
      <c r="I92" s="255"/>
      <c r="J92" s="154">
        <v>4.32</v>
      </c>
      <c r="K92" s="154">
        <f>4.32-4.32</f>
        <v>0</v>
      </c>
      <c r="L92" s="568"/>
      <c r="M92" s="568"/>
      <c r="N92" s="568"/>
      <c r="O92" s="582"/>
      <c r="P92" s="582"/>
      <c r="Q92" s="547"/>
      <c r="R92" s="582"/>
      <c r="S92" s="582"/>
      <c r="T92" s="582"/>
      <c r="U92" s="619"/>
      <c r="V92" s="628"/>
      <c r="W92" s="665"/>
      <c r="X92" s="582"/>
      <c r="Y92" s="582"/>
      <c r="Z92" s="644"/>
      <c r="AA92" s="192"/>
    </row>
    <row r="93" spans="1:27" s="59" customFormat="1" ht="15.75" thickTop="1" x14ac:dyDescent="0.25">
      <c r="A93" s="623" t="s">
        <v>422</v>
      </c>
      <c r="B93" s="623" t="s">
        <v>109</v>
      </c>
      <c r="C93" s="623" t="s">
        <v>425</v>
      </c>
      <c r="D93" s="623" t="s">
        <v>258</v>
      </c>
      <c r="E93" s="623" t="s">
        <v>179</v>
      </c>
      <c r="F93" s="623" t="s">
        <v>178</v>
      </c>
      <c r="G93" s="46" t="s">
        <v>426</v>
      </c>
      <c r="H93" s="263"/>
      <c r="I93" s="263"/>
      <c r="J93" s="150">
        <v>21.92</v>
      </c>
      <c r="K93" s="150">
        <v>0</v>
      </c>
      <c r="L93" s="566">
        <v>7.44</v>
      </c>
      <c r="M93" s="566" t="s">
        <v>66</v>
      </c>
      <c r="N93" s="566" t="s">
        <v>66</v>
      </c>
      <c r="O93" s="623" t="s">
        <v>424</v>
      </c>
      <c r="P93" s="623" t="s">
        <v>517</v>
      </c>
      <c r="Q93" s="545">
        <v>44698</v>
      </c>
      <c r="R93" s="623" t="s">
        <v>423</v>
      </c>
      <c r="S93" s="623" t="s">
        <v>870</v>
      </c>
      <c r="T93" s="623" t="s">
        <v>423</v>
      </c>
      <c r="U93" s="617" t="s">
        <v>6</v>
      </c>
      <c r="V93" s="629" t="s">
        <v>66</v>
      </c>
      <c r="W93" s="623" t="s">
        <v>66</v>
      </c>
      <c r="X93" s="623" t="s">
        <v>66</v>
      </c>
      <c r="Y93" s="623" t="s">
        <v>82</v>
      </c>
      <c r="Z93" s="642" t="s">
        <v>66</v>
      </c>
    </row>
    <row r="94" spans="1:27" s="59" customFormat="1" ht="30" x14ac:dyDescent="0.25">
      <c r="A94" s="581"/>
      <c r="B94" s="581"/>
      <c r="C94" s="581"/>
      <c r="D94" s="581"/>
      <c r="E94" s="581"/>
      <c r="F94" s="581"/>
      <c r="G94" s="47" t="s">
        <v>427</v>
      </c>
      <c r="H94" s="264"/>
      <c r="I94" s="264"/>
      <c r="J94" s="158">
        <v>9.06</v>
      </c>
      <c r="K94" s="158">
        <v>4.13</v>
      </c>
      <c r="L94" s="567"/>
      <c r="M94" s="567"/>
      <c r="N94" s="567"/>
      <c r="O94" s="581"/>
      <c r="P94" s="581"/>
      <c r="Q94" s="546"/>
      <c r="R94" s="581"/>
      <c r="S94" s="581"/>
      <c r="T94" s="581"/>
      <c r="U94" s="618"/>
      <c r="V94" s="627"/>
      <c r="W94" s="581"/>
      <c r="X94" s="581"/>
      <c r="Y94" s="581"/>
      <c r="Z94" s="643"/>
    </row>
    <row r="95" spans="1:27" s="59" customFormat="1" ht="15.75" thickBot="1" x14ac:dyDescent="0.3">
      <c r="A95" s="582"/>
      <c r="B95" s="582"/>
      <c r="C95" s="582"/>
      <c r="D95" s="582"/>
      <c r="E95" s="582"/>
      <c r="F95" s="582"/>
      <c r="G95" s="42" t="s">
        <v>428</v>
      </c>
      <c r="H95" s="261"/>
      <c r="I95" s="261"/>
      <c r="J95" s="154">
        <v>12.87</v>
      </c>
      <c r="K95" s="154">
        <v>12.87</v>
      </c>
      <c r="L95" s="568"/>
      <c r="M95" s="568"/>
      <c r="N95" s="568"/>
      <c r="O95" s="582"/>
      <c r="P95" s="582"/>
      <c r="Q95" s="547"/>
      <c r="R95" s="582"/>
      <c r="S95" s="582"/>
      <c r="T95" s="582"/>
      <c r="U95" s="619"/>
      <c r="V95" s="628"/>
      <c r="W95" s="582"/>
      <c r="X95" s="582"/>
      <c r="Y95" s="582"/>
      <c r="Z95" s="644"/>
    </row>
    <row r="96" spans="1:27" ht="45.75" thickTop="1" x14ac:dyDescent="0.25">
      <c r="A96" s="581" t="s">
        <v>330</v>
      </c>
      <c r="B96" s="581" t="s">
        <v>109</v>
      </c>
      <c r="C96" s="581" t="s">
        <v>495</v>
      </c>
      <c r="D96" s="581" t="s">
        <v>258</v>
      </c>
      <c r="E96" s="581" t="s">
        <v>179</v>
      </c>
      <c r="F96" s="581" t="s">
        <v>178</v>
      </c>
      <c r="G96" s="46" t="s">
        <v>180</v>
      </c>
      <c r="H96" s="252"/>
      <c r="I96" s="252"/>
      <c r="J96" s="150">
        <v>279.51</v>
      </c>
      <c r="K96" s="150">
        <v>0</v>
      </c>
      <c r="L96" s="674">
        <v>324.61</v>
      </c>
      <c r="M96" s="673" t="s">
        <v>66</v>
      </c>
      <c r="N96" s="673" t="s">
        <v>66</v>
      </c>
      <c r="O96" s="581" t="s">
        <v>176</v>
      </c>
      <c r="P96" s="581" t="s">
        <v>213</v>
      </c>
      <c r="Q96" s="546">
        <v>44397</v>
      </c>
      <c r="R96" s="581" t="s">
        <v>177</v>
      </c>
      <c r="S96" s="581" t="s">
        <v>618</v>
      </c>
      <c r="T96" s="581" t="s">
        <v>177</v>
      </c>
      <c r="U96" s="618" t="s">
        <v>6</v>
      </c>
      <c r="V96" s="627" t="s">
        <v>690</v>
      </c>
      <c r="W96" s="632">
        <v>44991</v>
      </c>
      <c r="X96" s="581" t="s">
        <v>7</v>
      </c>
      <c r="Y96" s="581" t="s">
        <v>82</v>
      </c>
      <c r="Z96" s="643" t="s">
        <v>66</v>
      </c>
    </row>
    <row r="97" spans="1:65" ht="30" x14ac:dyDescent="0.25">
      <c r="A97" s="581"/>
      <c r="B97" s="581"/>
      <c r="C97" s="581"/>
      <c r="D97" s="581"/>
      <c r="E97" s="581"/>
      <c r="F97" s="581"/>
      <c r="G97" s="47" t="s">
        <v>181</v>
      </c>
      <c r="H97" s="253"/>
      <c r="I97" s="253"/>
      <c r="J97" s="158">
        <v>15.88</v>
      </c>
      <c r="K97" s="158">
        <v>15.88</v>
      </c>
      <c r="L97" s="567"/>
      <c r="M97" s="674"/>
      <c r="N97" s="674"/>
      <c r="O97" s="581"/>
      <c r="P97" s="581"/>
      <c r="Q97" s="546"/>
      <c r="R97" s="581"/>
      <c r="S97" s="581"/>
      <c r="T97" s="581"/>
      <c r="U97" s="618"/>
      <c r="V97" s="627"/>
      <c r="W97" s="632"/>
      <c r="X97" s="581"/>
      <c r="Y97" s="581"/>
      <c r="Z97" s="643"/>
    </row>
    <row r="98" spans="1:65" ht="30" x14ac:dyDescent="0.25">
      <c r="A98" s="581"/>
      <c r="B98" s="581"/>
      <c r="C98" s="581"/>
      <c r="D98" s="581"/>
      <c r="E98" s="581"/>
      <c r="F98" s="581"/>
      <c r="G98" s="47" t="s">
        <v>182</v>
      </c>
      <c r="H98" s="253"/>
      <c r="I98" s="253"/>
      <c r="J98" s="158">
        <v>173.37</v>
      </c>
      <c r="K98" s="158">
        <v>173.37</v>
      </c>
      <c r="L98" s="567"/>
      <c r="M98" s="674"/>
      <c r="N98" s="674"/>
      <c r="O98" s="581"/>
      <c r="P98" s="581"/>
      <c r="Q98" s="546"/>
      <c r="R98" s="581"/>
      <c r="S98" s="581"/>
      <c r="T98" s="581"/>
      <c r="U98" s="618"/>
      <c r="V98" s="627"/>
      <c r="W98" s="632"/>
      <c r="X98" s="581"/>
      <c r="Y98" s="581"/>
      <c r="Z98" s="643"/>
    </row>
    <row r="99" spans="1:65" ht="30" x14ac:dyDescent="0.25">
      <c r="A99" s="581"/>
      <c r="B99" s="581"/>
      <c r="C99" s="581"/>
      <c r="D99" s="581"/>
      <c r="E99" s="581"/>
      <c r="F99" s="581"/>
      <c r="G99" s="47" t="s">
        <v>183</v>
      </c>
      <c r="H99" s="253"/>
      <c r="I99" s="253"/>
      <c r="J99" s="158">
        <v>493.05</v>
      </c>
      <c r="K99" s="158">
        <v>147.08000000000001</v>
      </c>
      <c r="L99" s="567"/>
      <c r="M99" s="674"/>
      <c r="N99" s="674"/>
      <c r="O99" s="581"/>
      <c r="P99" s="581"/>
      <c r="Q99" s="546"/>
      <c r="R99" s="581"/>
      <c r="S99" s="581"/>
      <c r="T99" s="581"/>
      <c r="U99" s="618"/>
      <c r="V99" s="627"/>
      <c r="W99" s="632"/>
      <c r="X99" s="581"/>
      <c r="Y99" s="581"/>
      <c r="Z99" s="643"/>
    </row>
    <row r="100" spans="1:65" ht="30.75" thickBot="1" x14ac:dyDescent="0.3">
      <c r="A100" s="582"/>
      <c r="B100" s="582"/>
      <c r="C100" s="582"/>
      <c r="D100" s="582"/>
      <c r="E100" s="582"/>
      <c r="F100" s="582"/>
      <c r="G100" s="460" t="s">
        <v>184</v>
      </c>
      <c r="H100" s="255"/>
      <c r="I100" s="255"/>
      <c r="J100" s="461">
        <v>471.24</v>
      </c>
      <c r="K100" s="461">
        <f>J100-10.75</f>
        <v>460.49</v>
      </c>
      <c r="L100" s="568"/>
      <c r="M100" s="675"/>
      <c r="N100" s="675"/>
      <c r="O100" s="582"/>
      <c r="P100" s="582"/>
      <c r="Q100" s="547"/>
      <c r="R100" s="582"/>
      <c r="S100" s="582"/>
      <c r="T100" s="582"/>
      <c r="U100" s="619"/>
      <c r="V100" s="628"/>
      <c r="W100" s="665"/>
      <c r="X100" s="582"/>
      <c r="Y100" s="582"/>
      <c r="Z100" s="644"/>
      <c r="AA100" s="192"/>
    </row>
    <row r="101" spans="1:65" s="519" customFormat="1" ht="30.75" thickTop="1" x14ac:dyDescent="0.25">
      <c r="A101" s="542" t="s">
        <v>564</v>
      </c>
      <c r="B101" s="542" t="s">
        <v>109</v>
      </c>
      <c r="C101" s="542" t="s">
        <v>353</v>
      </c>
      <c r="D101" s="542" t="s">
        <v>257</v>
      </c>
      <c r="E101" s="542" t="s">
        <v>264</v>
      </c>
      <c r="F101" s="542" t="s">
        <v>163</v>
      </c>
      <c r="G101" s="515" t="s">
        <v>1008</v>
      </c>
      <c r="H101" s="516"/>
      <c r="I101" s="516"/>
      <c r="J101" s="517">
        <v>135.24</v>
      </c>
      <c r="K101" s="517">
        <v>135.24</v>
      </c>
      <c r="L101" s="539">
        <v>29.42</v>
      </c>
      <c r="M101" s="539" t="s">
        <v>66</v>
      </c>
      <c r="N101" s="539" t="s">
        <v>66</v>
      </c>
      <c r="O101" s="542" t="s">
        <v>566</v>
      </c>
      <c r="P101" s="542" t="s">
        <v>567</v>
      </c>
      <c r="Q101" s="527">
        <v>44734</v>
      </c>
      <c r="R101" s="542" t="s">
        <v>568</v>
      </c>
      <c r="S101" s="542" t="s">
        <v>1066</v>
      </c>
      <c r="T101" s="542" t="s">
        <v>568</v>
      </c>
      <c r="U101" s="542" t="s">
        <v>6</v>
      </c>
      <c r="V101" s="656" t="s">
        <v>66</v>
      </c>
      <c r="W101" s="527" t="s">
        <v>66</v>
      </c>
      <c r="X101" s="542" t="s">
        <v>66</v>
      </c>
      <c r="Y101" s="542" t="s">
        <v>82</v>
      </c>
      <c r="Z101" s="524" t="s">
        <v>628</v>
      </c>
      <c r="AA101" s="518"/>
      <c r="AB101" s="510"/>
      <c r="AC101" s="510"/>
      <c r="AD101" s="510"/>
      <c r="AE101" s="510"/>
      <c r="AF101" s="510"/>
      <c r="AG101" s="510"/>
      <c r="AH101" s="510"/>
      <c r="AI101" s="510"/>
      <c r="AJ101" s="510"/>
      <c r="AK101" s="510"/>
      <c r="AL101" s="510"/>
      <c r="AM101" s="510"/>
      <c r="AN101" s="510"/>
      <c r="AO101" s="510"/>
      <c r="AP101" s="510"/>
      <c r="AQ101" s="510"/>
      <c r="AR101" s="510"/>
      <c r="AS101" s="510"/>
      <c r="AT101" s="510"/>
      <c r="AU101" s="510"/>
      <c r="AV101" s="510"/>
      <c r="AW101" s="510"/>
      <c r="AX101" s="510"/>
      <c r="AY101" s="510"/>
      <c r="AZ101" s="510"/>
      <c r="BA101" s="510"/>
      <c r="BB101" s="510"/>
      <c r="BC101" s="510"/>
      <c r="BD101" s="510"/>
      <c r="BE101" s="510"/>
      <c r="BF101" s="510"/>
      <c r="BG101" s="510"/>
      <c r="BH101" s="510"/>
      <c r="BI101" s="510"/>
      <c r="BJ101" s="510"/>
      <c r="BK101" s="510"/>
      <c r="BL101" s="510"/>
      <c r="BM101" s="510"/>
    </row>
    <row r="102" spans="1:65" s="519" customFormat="1" ht="45" x14ac:dyDescent="0.25">
      <c r="A102" s="543"/>
      <c r="B102" s="543"/>
      <c r="C102" s="543"/>
      <c r="D102" s="543"/>
      <c r="E102" s="543"/>
      <c r="F102" s="543"/>
      <c r="G102" s="511" t="s">
        <v>1009</v>
      </c>
      <c r="H102" s="520"/>
      <c r="I102" s="520"/>
      <c r="J102" s="521">
        <v>5.45</v>
      </c>
      <c r="K102" s="521">
        <v>5.45</v>
      </c>
      <c r="L102" s="540"/>
      <c r="M102" s="540"/>
      <c r="N102" s="540"/>
      <c r="O102" s="543"/>
      <c r="P102" s="543"/>
      <c r="Q102" s="528"/>
      <c r="R102" s="543"/>
      <c r="S102" s="543"/>
      <c r="T102" s="543"/>
      <c r="U102" s="543"/>
      <c r="V102" s="657"/>
      <c r="W102" s="528"/>
      <c r="X102" s="543"/>
      <c r="Y102" s="543"/>
      <c r="Z102" s="525"/>
      <c r="AA102" s="518"/>
      <c r="AB102" s="510"/>
      <c r="AC102" s="510"/>
      <c r="AD102" s="510"/>
      <c r="AE102" s="510"/>
      <c r="AF102" s="510"/>
      <c r="AG102" s="510"/>
      <c r="AH102" s="510"/>
      <c r="AI102" s="510"/>
      <c r="AJ102" s="510"/>
      <c r="AK102" s="510"/>
      <c r="AL102" s="510"/>
      <c r="AM102" s="510"/>
      <c r="AN102" s="510"/>
      <c r="AO102" s="510"/>
      <c r="AP102" s="510"/>
      <c r="AQ102" s="510"/>
      <c r="AR102" s="510"/>
      <c r="AS102" s="510"/>
      <c r="AT102" s="510"/>
      <c r="AU102" s="510"/>
      <c r="AV102" s="510"/>
      <c r="AW102" s="510"/>
      <c r="AX102" s="510"/>
      <c r="AY102" s="510"/>
      <c r="AZ102" s="510"/>
      <c r="BA102" s="510"/>
      <c r="BB102" s="510"/>
      <c r="BC102" s="510"/>
      <c r="BD102" s="510"/>
      <c r="BE102" s="510"/>
      <c r="BF102" s="510"/>
      <c r="BG102" s="510"/>
      <c r="BH102" s="510"/>
      <c r="BI102" s="510"/>
      <c r="BJ102" s="510"/>
      <c r="BK102" s="510"/>
      <c r="BL102" s="510"/>
      <c r="BM102" s="510"/>
    </row>
    <row r="103" spans="1:65" s="519" customFormat="1" ht="30" x14ac:dyDescent="0.25">
      <c r="A103" s="543"/>
      <c r="B103" s="543"/>
      <c r="C103" s="543"/>
      <c r="D103" s="543"/>
      <c r="E103" s="543"/>
      <c r="F103" s="543"/>
      <c r="G103" s="511" t="s">
        <v>565</v>
      </c>
      <c r="H103" s="520"/>
      <c r="I103" s="520"/>
      <c r="J103" s="521">
        <v>48.66</v>
      </c>
      <c r="K103" s="521">
        <v>48.66</v>
      </c>
      <c r="L103" s="540"/>
      <c r="M103" s="540"/>
      <c r="N103" s="540"/>
      <c r="O103" s="543"/>
      <c r="P103" s="543"/>
      <c r="Q103" s="528"/>
      <c r="R103" s="543"/>
      <c r="S103" s="543"/>
      <c r="T103" s="543"/>
      <c r="U103" s="543"/>
      <c r="V103" s="657"/>
      <c r="W103" s="528"/>
      <c r="X103" s="543"/>
      <c r="Y103" s="543"/>
      <c r="Z103" s="525"/>
      <c r="AA103" s="518"/>
      <c r="AB103" s="510"/>
      <c r="AC103" s="510"/>
      <c r="AD103" s="510"/>
      <c r="AE103" s="510"/>
      <c r="AF103" s="510"/>
      <c r="AG103" s="510"/>
      <c r="AH103" s="510"/>
      <c r="AI103" s="510"/>
      <c r="AJ103" s="510"/>
      <c r="AK103" s="510"/>
      <c r="AL103" s="510"/>
      <c r="AM103" s="510"/>
      <c r="AN103" s="510"/>
      <c r="AO103" s="510"/>
      <c r="AP103" s="510"/>
      <c r="AQ103" s="510"/>
      <c r="AR103" s="510"/>
      <c r="AS103" s="510"/>
      <c r="AT103" s="510"/>
      <c r="AU103" s="510"/>
      <c r="AV103" s="510"/>
      <c r="AW103" s="510"/>
      <c r="AX103" s="510"/>
      <c r="AY103" s="510"/>
      <c r="AZ103" s="510"/>
      <c r="BA103" s="510"/>
      <c r="BB103" s="510"/>
      <c r="BC103" s="510"/>
      <c r="BD103" s="510"/>
      <c r="BE103" s="510"/>
      <c r="BF103" s="510"/>
      <c r="BG103" s="510"/>
      <c r="BH103" s="510"/>
      <c r="BI103" s="510"/>
      <c r="BJ103" s="510"/>
      <c r="BK103" s="510"/>
      <c r="BL103" s="510"/>
      <c r="BM103" s="510"/>
    </row>
    <row r="104" spans="1:65" s="519" customFormat="1" ht="45.75" thickBot="1" x14ac:dyDescent="0.3">
      <c r="A104" s="544"/>
      <c r="B104" s="544"/>
      <c r="C104" s="544"/>
      <c r="D104" s="544"/>
      <c r="E104" s="544"/>
      <c r="F104" s="544"/>
      <c r="G104" s="513" t="s">
        <v>1010</v>
      </c>
      <c r="H104" s="522"/>
      <c r="I104" s="522"/>
      <c r="J104" s="523">
        <v>9.58</v>
      </c>
      <c r="K104" s="523">
        <v>9.58</v>
      </c>
      <c r="L104" s="541"/>
      <c r="M104" s="541"/>
      <c r="N104" s="541"/>
      <c r="O104" s="544"/>
      <c r="P104" s="544"/>
      <c r="Q104" s="529"/>
      <c r="R104" s="544"/>
      <c r="S104" s="544"/>
      <c r="T104" s="544"/>
      <c r="U104" s="544"/>
      <c r="V104" s="658"/>
      <c r="W104" s="529"/>
      <c r="X104" s="544"/>
      <c r="Y104" s="544"/>
      <c r="Z104" s="526"/>
      <c r="AA104" s="518"/>
      <c r="AB104" s="510"/>
      <c r="AC104" s="510"/>
      <c r="AD104" s="510"/>
      <c r="AE104" s="510"/>
      <c r="AF104" s="510"/>
      <c r="AG104" s="510"/>
      <c r="AH104" s="510"/>
      <c r="AI104" s="510"/>
      <c r="AJ104" s="510"/>
      <c r="AK104" s="510"/>
      <c r="AL104" s="510"/>
      <c r="AM104" s="510"/>
      <c r="AN104" s="510"/>
      <c r="AO104" s="510"/>
      <c r="AP104" s="510"/>
      <c r="AQ104" s="510"/>
      <c r="AR104" s="510"/>
      <c r="AS104" s="510"/>
      <c r="AT104" s="510"/>
      <c r="AU104" s="510"/>
      <c r="AV104" s="510"/>
      <c r="AW104" s="510"/>
      <c r="AX104" s="510"/>
      <c r="AY104" s="510"/>
      <c r="AZ104" s="510"/>
      <c r="BA104" s="510"/>
      <c r="BB104" s="510"/>
      <c r="BC104" s="510"/>
      <c r="BD104" s="510"/>
      <c r="BE104" s="510"/>
      <c r="BF104" s="510"/>
      <c r="BG104" s="510"/>
      <c r="BH104" s="510"/>
      <c r="BI104" s="510"/>
      <c r="BJ104" s="510"/>
      <c r="BK104" s="510"/>
      <c r="BL104" s="510"/>
      <c r="BM104" s="510"/>
    </row>
    <row r="105" spans="1:65" ht="46.5" thickTop="1" thickBot="1" x14ac:dyDescent="0.3">
      <c r="A105" s="551" t="s">
        <v>569</v>
      </c>
      <c r="B105" s="551" t="s">
        <v>109</v>
      </c>
      <c r="C105" s="551" t="s">
        <v>353</v>
      </c>
      <c r="D105" s="551" t="s">
        <v>257</v>
      </c>
      <c r="E105" s="551" t="s">
        <v>571</v>
      </c>
      <c r="F105" s="551" t="s">
        <v>570</v>
      </c>
      <c r="G105" s="229" t="s">
        <v>572</v>
      </c>
      <c r="H105" s="127"/>
      <c r="I105" s="127"/>
      <c r="J105" s="155">
        <v>75.38</v>
      </c>
      <c r="K105" s="155">
        <v>75.38</v>
      </c>
      <c r="L105" s="566">
        <v>35.25</v>
      </c>
      <c r="M105" s="566" t="s">
        <v>66</v>
      </c>
      <c r="N105" s="566" t="s">
        <v>66</v>
      </c>
      <c r="O105" s="551" t="s">
        <v>699</v>
      </c>
      <c r="P105" s="551" t="s">
        <v>573</v>
      </c>
      <c r="Q105" s="545">
        <v>44734</v>
      </c>
      <c r="R105" s="551" t="s">
        <v>698</v>
      </c>
      <c r="S105" s="551" t="s">
        <v>515</v>
      </c>
      <c r="T105" s="551" t="s">
        <v>574</v>
      </c>
      <c r="U105" s="620" t="s">
        <v>6</v>
      </c>
      <c r="V105" s="659" t="s">
        <v>66</v>
      </c>
      <c r="W105" s="554" t="s">
        <v>66</v>
      </c>
      <c r="X105" s="551" t="s">
        <v>66</v>
      </c>
      <c r="Y105" s="551" t="s">
        <v>82</v>
      </c>
      <c r="Z105" s="642" t="s">
        <v>629</v>
      </c>
      <c r="AA105" s="192"/>
    </row>
    <row r="106" spans="1:65" ht="61.5" thickTop="1" thickBot="1" x14ac:dyDescent="0.3">
      <c r="A106" s="552"/>
      <c r="B106" s="552"/>
      <c r="C106" s="552"/>
      <c r="D106" s="552"/>
      <c r="E106" s="552"/>
      <c r="F106" s="552"/>
      <c r="G106" s="229" t="s">
        <v>1011</v>
      </c>
      <c r="H106" s="127"/>
      <c r="I106" s="127"/>
      <c r="J106" s="155">
        <v>48.31</v>
      </c>
      <c r="K106" s="155">
        <v>48.31</v>
      </c>
      <c r="L106" s="567"/>
      <c r="M106" s="567"/>
      <c r="N106" s="567"/>
      <c r="O106" s="552"/>
      <c r="P106" s="552"/>
      <c r="Q106" s="546"/>
      <c r="R106" s="552"/>
      <c r="S106" s="552"/>
      <c r="T106" s="552"/>
      <c r="U106" s="621"/>
      <c r="V106" s="660"/>
      <c r="W106" s="555"/>
      <c r="X106" s="552"/>
      <c r="Y106" s="552"/>
      <c r="Z106" s="643"/>
      <c r="AA106" s="192"/>
    </row>
    <row r="107" spans="1:65" ht="46.5" thickTop="1" thickBot="1" x14ac:dyDescent="0.3">
      <c r="A107" s="553"/>
      <c r="B107" s="553"/>
      <c r="C107" s="553"/>
      <c r="D107" s="553"/>
      <c r="E107" s="553"/>
      <c r="F107" s="553"/>
      <c r="G107" s="92" t="s">
        <v>1012</v>
      </c>
      <c r="H107" s="127"/>
      <c r="I107" s="127"/>
      <c r="J107" s="155">
        <v>89.38</v>
      </c>
      <c r="K107" s="155">
        <v>89.38</v>
      </c>
      <c r="L107" s="568"/>
      <c r="M107" s="568"/>
      <c r="N107" s="568"/>
      <c r="O107" s="553"/>
      <c r="P107" s="553"/>
      <c r="Q107" s="547"/>
      <c r="R107" s="553"/>
      <c r="S107" s="553"/>
      <c r="T107" s="553"/>
      <c r="U107" s="622"/>
      <c r="V107" s="661"/>
      <c r="W107" s="556"/>
      <c r="X107" s="553"/>
      <c r="Y107" s="553"/>
      <c r="Z107" s="644"/>
      <c r="AA107" s="192"/>
    </row>
    <row r="108" spans="1:65" ht="76.5" thickTop="1" thickBot="1" x14ac:dyDescent="0.3">
      <c r="A108" s="42" t="s">
        <v>332</v>
      </c>
      <c r="B108" s="42" t="s">
        <v>109</v>
      </c>
      <c r="C108" s="42" t="s">
        <v>496</v>
      </c>
      <c r="D108" s="42" t="s">
        <v>164</v>
      </c>
      <c r="E108" s="42" t="s">
        <v>165</v>
      </c>
      <c r="F108" s="42" t="s">
        <v>163</v>
      </c>
      <c r="G108" s="49" t="s">
        <v>216</v>
      </c>
      <c r="H108" s="21"/>
      <c r="I108" s="21"/>
      <c r="J108" s="23">
        <v>2113.16</v>
      </c>
      <c r="K108" s="23">
        <v>86.82</v>
      </c>
      <c r="L108" s="154">
        <v>358.81</v>
      </c>
      <c r="M108" s="154" t="s">
        <v>66</v>
      </c>
      <c r="N108" s="154" t="s">
        <v>66</v>
      </c>
      <c r="O108" s="42" t="s">
        <v>162</v>
      </c>
      <c r="P108" s="42" t="s">
        <v>193</v>
      </c>
      <c r="Q108" s="89">
        <v>44015</v>
      </c>
      <c r="R108" s="42" t="s">
        <v>160</v>
      </c>
      <c r="S108" s="42" t="s">
        <v>387</v>
      </c>
      <c r="T108" s="42" t="s">
        <v>113</v>
      </c>
      <c r="U108" s="48" t="s">
        <v>14</v>
      </c>
      <c r="V108" s="45" t="s">
        <v>166</v>
      </c>
      <c r="W108" s="44">
        <v>44322</v>
      </c>
      <c r="X108" s="42" t="s">
        <v>7</v>
      </c>
      <c r="Y108" s="42" t="s">
        <v>82</v>
      </c>
      <c r="Z108" s="495" t="s">
        <v>66</v>
      </c>
    </row>
    <row r="109" spans="1:65" ht="30.75" thickTop="1" x14ac:dyDescent="0.25">
      <c r="A109" s="551" t="s">
        <v>518</v>
      </c>
      <c r="B109" s="551" t="s">
        <v>109</v>
      </c>
      <c r="C109" s="551" t="s">
        <v>494</v>
      </c>
      <c r="D109" s="551" t="s">
        <v>164</v>
      </c>
      <c r="E109" s="551" t="s">
        <v>417</v>
      </c>
      <c r="F109" s="551" t="s">
        <v>163</v>
      </c>
      <c r="G109" s="41" t="s">
        <v>519</v>
      </c>
      <c r="H109" s="252"/>
      <c r="I109" s="252"/>
      <c r="J109" s="150">
        <v>27.85</v>
      </c>
      <c r="K109" s="150">
        <v>27.85</v>
      </c>
      <c r="L109" s="566">
        <v>9</v>
      </c>
      <c r="M109" s="566" t="s">
        <v>66</v>
      </c>
      <c r="N109" s="566" t="s">
        <v>66</v>
      </c>
      <c r="O109" s="551" t="s">
        <v>520</v>
      </c>
      <c r="P109" s="551" t="s">
        <v>521</v>
      </c>
      <c r="Q109" s="545">
        <v>44734</v>
      </c>
      <c r="R109" s="551" t="s">
        <v>522</v>
      </c>
      <c r="S109" s="551" t="s">
        <v>515</v>
      </c>
      <c r="T109" s="551" t="s">
        <v>522</v>
      </c>
      <c r="U109" s="620" t="s">
        <v>6</v>
      </c>
      <c r="V109" s="659" t="s">
        <v>66</v>
      </c>
      <c r="W109" s="554" t="s">
        <v>66</v>
      </c>
      <c r="X109" s="551" t="s">
        <v>66</v>
      </c>
      <c r="Y109" s="551" t="s">
        <v>82</v>
      </c>
      <c r="Z109" s="642" t="s">
        <v>630</v>
      </c>
    </row>
    <row r="110" spans="1:65" x14ac:dyDescent="0.25">
      <c r="A110" s="552"/>
      <c r="B110" s="552"/>
      <c r="C110" s="552"/>
      <c r="D110" s="552"/>
      <c r="E110" s="552"/>
      <c r="F110" s="552"/>
      <c r="G110" s="74" t="s">
        <v>523</v>
      </c>
      <c r="H110" s="253"/>
      <c r="I110" s="253"/>
      <c r="J110" s="158">
        <v>9.42</v>
      </c>
      <c r="K110" s="158">
        <v>9.42</v>
      </c>
      <c r="L110" s="567"/>
      <c r="M110" s="567"/>
      <c r="N110" s="567"/>
      <c r="O110" s="552"/>
      <c r="P110" s="552"/>
      <c r="Q110" s="546"/>
      <c r="R110" s="552"/>
      <c r="S110" s="552"/>
      <c r="T110" s="552"/>
      <c r="U110" s="621"/>
      <c r="V110" s="660"/>
      <c r="W110" s="555"/>
      <c r="X110" s="552"/>
      <c r="Y110" s="552"/>
      <c r="Z110" s="643"/>
    </row>
    <row r="111" spans="1:65" ht="30" x14ac:dyDescent="0.25">
      <c r="A111" s="552"/>
      <c r="B111" s="552"/>
      <c r="C111" s="552"/>
      <c r="D111" s="552"/>
      <c r="E111" s="552"/>
      <c r="F111" s="552"/>
      <c r="G111" s="74" t="s">
        <v>524</v>
      </c>
      <c r="H111" s="253"/>
      <c r="I111" s="253"/>
      <c r="J111" s="158">
        <v>9.11</v>
      </c>
      <c r="K111" s="158">
        <v>9.11</v>
      </c>
      <c r="L111" s="567"/>
      <c r="M111" s="567"/>
      <c r="N111" s="567"/>
      <c r="O111" s="552"/>
      <c r="P111" s="552"/>
      <c r="Q111" s="546"/>
      <c r="R111" s="552"/>
      <c r="S111" s="552"/>
      <c r="T111" s="552"/>
      <c r="U111" s="621"/>
      <c r="V111" s="660"/>
      <c r="W111" s="555"/>
      <c r="X111" s="552"/>
      <c r="Y111" s="552"/>
      <c r="Z111" s="643"/>
    </row>
    <row r="112" spans="1:65" ht="15.75" thickBot="1" x14ac:dyDescent="0.3">
      <c r="A112" s="553"/>
      <c r="B112" s="553"/>
      <c r="C112" s="553"/>
      <c r="D112" s="553"/>
      <c r="E112" s="553"/>
      <c r="F112" s="553"/>
      <c r="G112" s="76" t="s">
        <v>525</v>
      </c>
      <c r="H112" s="255"/>
      <c r="I112" s="255"/>
      <c r="J112" s="154">
        <v>11.4</v>
      </c>
      <c r="K112" s="154">
        <v>11.4</v>
      </c>
      <c r="L112" s="568"/>
      <c r="M112" s="568"/>
      <c r="N112" s="568"/>
      <c r="O112" s="553"/>
      <c r="P112" s="553"/>
      <c r="Q112" s="547"/>
      <c r="R112" s="553"/>
      <c r="S112" s="553"/>
      <c r="T112" s="553"/>
      <c r="U112" s="622"/>
      <c r="V112" s="661"/>
      <c r="W112" s="556"/>
      <c r="X112" s="553"/>
      <c r="Y112" s="553"/>
      <c r="Z112" s="644"/>
    </row>
    <row r="113" spans="1:26" ht="45.75" thickTop="1" x14ac:dyDescent="0.25">
      <c r="A113" s="581" t="s">
        <v>416</v>
      </c>
      <c r="B113" s="581" t="s">
        <v>109</v>
      </c>
      <c r="C113" s="581" t="s">
        <v>494</v>
      </c>
      <c r="D113" s="581" t="s">
        <v>164</v>
      </c>
      <c r="E113" s="581" t="s">
        <v>417</v>
      </c>
      <c r="F113" s="581" t="s">
        <v>163</v>
      </c>
      <c r="G113" s="46" t="s">
        <v>418</v>
      </c>
      <c r="H113" s="263"/>
      <c r="I113" s="263"/>
      <c r="J113" s="150">
        <v>29.61</v>
      </c>
      <c r="K113" s="150">
        <v>29.61</v>
      </c>
      <c r="L113" s="567">
        <v>35.950000000000003</v>
      </c>
      <c r="M113" s="566" t="s">
        <v>66</v>
      </c>
      <c r="N113" s="566" t="s">
        <v>66</v>
      </c>
      <c r="O113" s="581" t="s">
        <v>413</v>
      </c>
      <c r="P113" s="581" t="s">
        <v>414</v>
      </c>
      <c r="Q113" s="546">
        <v>44734</v>
      </c>
      <c r="R113" s="581" t="s">
        <v>415</v>
      </c>
      <c r="S113" s="581" t="s">
        <v>515</v>
      </c>
      <c r="T113" s="581" t="s">
        <v>415</v>
      </c>
      <c r="U113" s="581" t="s">
        <v>6</v>
      </c>
      <c r="V113" s="627" t="s">
        <v>66</v>
      </c>
      <c r="W113" s="581" t="s">
        <v>66</v>
      </c>
      <c r="X113" s="581" t="s">
        <v>66</v>
      </c>
      <c r="Y113" s="581" t="s">
        <v>82</v>
      </c>
      <c r="Z113" s="643" t="s">
        <v>631</v>
      </c>
    </row>
    <row r="114" spans="1:26" ht="30" x14ac:dyDescent="0.25">
      <c r="A114" s="581"/>
      <c r="B114" s="581"/>
      <c r="C114" s="581"/>
      <c r="D114" s="581"/>
      <c r="E114" s="581"/>
      <c r="F114" s="581"/>
      <c r="G114" s="47" t="s">
        <v>419</v>
      </c>
      <c r="H114" s="264"/>
      <c r="I114" s="264"/>
      <c r="J114" s="158">
        <v>93.51</v>
      </c>
      <c r="K114" s="158">
        <v>93.51</v>
      </c>
      <c r="L114" s="567"/>
      <c r="M114" s="567"/>
      <c r="N114" s="567"/>
      <c r="O114" s="581"/>
      <c r="P114" s="581"/>
      <c r="Q114" s="546"/>
      <c r="R114" s="581"/>
      <c r="S114" s="581"/>
      <c r="T114" s="581"/>
      <c r="U114" s="581"/>
      <c r="V114" s="627"/>
      <c r="W114" s="581"/>
      <c r="X114" s="581"/>
      <c r="Y114" s="581"/>
      <c r="Z114" s="643"/>
    </row>
    <row r="115" spans="1:26" ht="45.75" thickBot="1" x14ac:dyDescent="0.3">
      <c r="A115" s="582"/>
      <c r="B115" s="582"/>
      <c r="C115" s="582"/>
      <c r="D115" s="582"/>
      <c r="E115" s="582"/>
      <c r="F115" s="582"/>
      <c r="G115" s="42" t="s">
        <v>420</v>
      </c>
      <c r="H115" s="261"/>
      <c r="I115" s="261"/>
      <c r="J115" s="154">
        <v>96.57</v>
      </c>
      <c r="K115" s="154">
        <v>96.57</v>
      </c>
      <c r="L115" s="568"/>
      <c r="M115" s="568"/>
      <c r="N115" s="568"/>
      <c r="O115" s="582"/>
      <c r="P115" s="582"/>
      <c r="Q115" s="547"/>
      <c r="R115" s="582"/>
      <c r="S115" s="582"/>
      <c r="T115" s="582"/>
      <c r="U115" s="582"/>
      <c r="V115" s="628"/>
      <c r="W115" s="582"/>
      <c r="X115" s="582"/>
      <c r="Y115" s="582"/>
      <c r="Z115" s="644"/>
    </row>
    <row r="116" spans="1:26" ht="46.5" thickTop="1" thickBot="1" x14ac:dyDescent="0.3">
      <c r="A116" s="42" t="s">
        <v>403</v>
      </c>
      <c r="B116" s="42" t="s">
        <v>111</v>
      </c>
      <c r="C116" s="42" t="s">
        <v>67</v>
      </c>
      <c r="D116" s="42" t="s">
        <v>499</v>
      </c>
      <c r="E116" s="42" t="s">
        <v>408</v>
      </c>
      <c r="F116" s="42" t="s">
        <v>144</v>
      </c>
      <c r="G116" s="42" t="s">
        <v>409</v>
      </c>
      <c r="H116" s="261"/>
      <c r="I116" s="261"/>
      <c r="J116" s="154">
        <v>21.76</v>
      </c>
      <c r="K116" s="154">
        <v>13.28</v>
      </c>
      <c r="L116" s="154">
        <v>3</v>
      </c>
      <c r="M116" s="154" t="s">
        <v>66</v>
      </c>
      <c r="N116" s="154" t="s">
        <v>66</v>
      </c>
      <c r="O116" s="42" t="s">
        <v>404</v>
      </c>
      <c r="P116" s="42" t="s">
        <v>405</v>
      </c>
      <c r="Q116" s="89">
        <v>44776</v>
      </c>
      <c r="R116" s="42" t="s">
        <v>406</v>
      </c>
      <c r="S116" s="42" t="s">
        <v>407</v>
      </c>
      <c r="T116" s="42" t="s">
        <v>406</v>
      </c>
      <c r="U116" s="42" t="s">
        <v>6</v>
      </c>
      <c r="V116" s="45" t="s">
        <v>66</v>
      </c>
      <c r="W116" s="42" t="s">
        <v>66</v>
      </c>
      <c r="X116" s="42" t="s">
        <v>66</v>
      </c>
      <c r="Y116" s="42" t="s">
        <v>82</v>
      </c>
      <c r="Z116" s="495" t="s">
        <v>66</v>
      </c>
    </row>
    <row r="117" spans="1:26" ht="15.75" thickTop="1" x14ac:dyDescent="0.25">
      <c r="A117" s="623" t="s">
        <v>333</v>
      </c>
      <c r="B117" s="623" t="s">
        <v>111</v>
      </c>
      <c r="C117" s="623" t="s">
        <v>67</v>
      </c>
      <c r="D117" s="623" t="s">
        <v>499</v>
      </c>
      <c r="E117" s="623" t="s">
        <v>338</v>
      </c>
      <c r="F117" s="623" t="s">
        <v>144</v>
      </c>
      <c r="G117" s="50" t="s">
        <v>339</v>
      </c>
      <c r="H117" s="260"/>
      <c r="I117" s="260" t="s">
        <v>317</v>
      </c>
      <c r="J117" s="151">
        <v>18.559999999999999</v>
      </c>
      <c r="K117" s="151">
        <v>0</v>
      </c>
      <c r="L117" s="566">
        <v>41.26</v>
      </c>
      <c r="M117" s="566" t="s">
        <v>66</v>
      </c>
      <c r="N117" s="566" t="s">
        <v>66</v>
      </c>
      <c r="O117" s="623" t="s">
        <v>334</v>
      </c>
      <c r="P117" s="623" t="s">
        <v>335</v>
      </c>
      <c r="Q117" s="545">
        <v>43508</v>
      </c>
      <c r="R117" s="623" t="s">
        <v>336</v>
      </c>
      <c r="S117" s="623" t="s">
        <v>337</v>
      </c>
      <c r="T117" s="623" t="s">
        <v>336</v>
      </c>
      <c r="U117" s="617" t="s">
        <v>6</v>
      </c>
      <c r="V117" s="629" t="s">
        <v>66</v>
      </c>
      <c r="W117" s="653" t="s">
        <v>66</v>
      </c>
      <c r="X117" s="623" t="s">
        <v>66</v>
      </c>
      <c r="Y117" s="623" t="s">
        <v>82</v>
      </c>
      <c r="Z117" s="642" t="s">
        <v>66</v>
      </c>
    </row>
    <row r="118" spans="1:26" ht="30" x14ac:dyDescent="0.25">
      <c r="A118" s="581"/>
      <c r="B118" s="581"/>
      <c r="C118" s="581"/>
      <c r="D118" s="581"/>
      <c r="E118" s="581"/>
      <c r="F118" s="581"/>
      <c r="G118" s="46" t="s">
        <v>340</v>
      </c>
      <c r="H118" s="252"/>
      <c r="I118" s="252" t="s">
        <v>317</v>
      </c>
      <c r="J118" s="150">
        <v>65.599999999999994</v>
      </c>
      <c r="K118" s="150">
        <v>22.53</v>
      </c>
      <c r="L118" s="567"/>
      <c r="M118" s="567"/>
      <c r="N118" s="567"/>
      <c r="O118" s="581"/>
      <c r="P118" s="581"/>
      <c r="Q118" s="546"/>
      <c r="R118" s="581"/>
      <c r="S118" s="581"/>
      <c r="T118" s="581"/>
      <c r="U118" s="618"/>
      <c r="V118" s="627"/>
      <c r="W118" s="632"/>
      <c r="X118" s="581"/>
      <c r="Y118" s="581"/>
      <c r="Z118" s="643"/>
    </row>
    <row r="119" spans="1:26" x14ac:dyDescent="0.25">
      <c r="A119" s="581"/>
      <c r="B119" s="581"/>
      <c r="C119" s="581"/>
      <c r="D119" s="581"/>
      <c r="E119" s="581"/>
      <c r="F119" s="581"/>
      <c r="G119" s="47" t="s">
        <v>341</v>
      </c>
      <c r="H119" s="253" t="s">
        <v>342</v>
      </c>
      <c r="I119" s="253"/>
      <c r="J119" s="158">
        <v>76.569999999999993</v>
      </c>
      <c r="K119" s="158">
        <v>0</v>
      </c>
      <c r="L119" s="567"/>
      <c r="M119" s="567"/>
      <c r="N119" s="567"/>
      <c r="O119" s="581"/>
      <c r="P119" s="581"/>
      <c r="Q119" s="546"/>
      <c r="R119" s="581"/>
      <c r="S119" s="581"/>
      <c r="T119" s="581"/>
      <c r="U119" s="618"/>
      <c r="V119" s="627"/>
      <c r="W119" s="632"/>
      <c r="X119" s="581"/>
      <c r="Y119" s="581"/>
      <c r="Z119" s="643"/>
    </row>
    <row r="120" spans="1:26" ht="15.75" thickBot="1" x14ac:dyDescent="0.3">
      <c r="A120" s="582"/>
      <c r="B120" s="582"/>
      <c r="C120" s="582"/>
      <c r="D120" s="582"/>
      <c r="E120" s="582"/>
      <c r="F120" s="582"/>
      <c r="G120" s="42" t="s">
        <v>339</v>
      </c>
      <c r="H120" s="253"/>
      <c r="I120" s="253" t="s">
        <v>317</v>
      </c>
      <c r="J120" s="158">
        <v>96.43</v>
      </c>
      <c r="K120" s="158">
        <v>0</v>
      </c>
      <c r="L120" s="568"/>
      <c r="M120" s="568"/>
      <c r="N120" s="568"/>
      <c r="O120" s="582"/>
      <c r="P120" s="582"/>
      <c r="Q120" s="547"/>
      <c r="R120" s="582"/>
      <c r="S120" s="582"/>
      <c r="T120" s="582"/>
      <c r="U120" s="619"/>
      <c r="V120" s="628"/>
      <c r="W120" s="665"/>
      <c r="X120" s="582"/>
      <c r="Y120" s="582"/>
      <c r="Z120" s="644"/>
    </row>
    <row r="121" spans="1:26" ht="76.5" thickTop="1" thickBot="1" x14ac:dyDescent="0.3">
      <c r="A121" s="49" t="s">
        <v>823</v>
      </c>
      <c r="B121" s="49" t="s">
        <v>111</v>
      </c>
      <c r="C121" s="49" t="s">
        <v>498</v>
      </c>
      <c r="D121" s="49" t="s">
        <v>263</v>
      </c>
      <c r="E121" s="49" t="s">
        <v>145</v>
      </c>
      <c r="F121" s="49" t="s">
        <v>144</v>
      </c>
      <c r="G121" s="49" t="s">
        <v>146</v>
      </c>
      <c r="H121" s="21" t="s">
        <v>318</v>
      </c>
      <c r="I121" s="21" t="s">
        <v>319</v>
      </c>
      <c r="J121" s="23">
        <v>88.5</v>
      </c>
      <c r="K121" s="23">
        <v>88.5</v>
      </c>
      <c r="L121" s="23">
        <v>10</v>
      </c>
      <c r="M121" s="23" t="s">
        <v>66</v>
      </c>
      <c r="N121" s="23" t="s">
        <v>66</v>
      </c>
      <c r="O121" s="49" t="s">
        <v>204</v>
      </c>
      <c r="P121" s="49" t="s">
        <v>203</v>
      </c>
      <c r="Q121" s="15">
        <v>43901</v>
      </c>
      <c r="R121" s="49" t="s">
        <v>159</v>
      </c>
      <c r="S121" s="49" t="s">
        <v>516</v>
      </c>
      <c r="T121" s="49" t="s">
        <v>159</v>
      </c>
      <c r="U121" s="52" t="s">
        <v>6</v>
      </c>
      <c r="V121" s="53" t="s">
        <v>147</v>
      </c>
      <c r="W121" s="54">
        <v>43965</v>
      </c>
      <c r="X121" s="49" t="s">
        <v>7</v>
      </c>
      <c r="Y121" s="49" t="s">
        <v>82</v>
      </c>
      <c r="Z121" s="294" t="s">
        <v>66</v>
      </c>
    </row>
    <row r="122" spans="1:26" ht="15.75" thickTop="1" x14ac:dyDescent="0.25">
      <c r="A122" s="581" t="s">
        <v>297</v>
      </c>
      <c r="B122" s="581" t="s">
        <v>111</v>
      </c>
      <c r="C122" s="581" t="s">
        <v>67</v>
      </c>
      <c r="D122" s="581" t="s">
        <v>259</v>
      </c>
      <c r="E122" s="581" t="s">
        <v>305</v>
      </c>
      <c r="F122" s="581" t="s">
        <v>304</v>
      </c>
      <c r="G122" s="88" t="s">
        <v>299</v>
      </c>
      <c r="H122" s="252"/>
      <c r="I122" s="252" t="s">
        <v>317</v>
      </c>
      <c r="J122" s="150">
        <v>49.07</v>
      </c>
      <c r="K122" s="150">
        <v>0</v>
      </c>
      <c r="L122" s="567">
        <v>14.09</v>
      </c>
      <c r="M122" s="566" t="s">
        <v>66</v>
      </c>
      <c r="N122" s="566" t="s">
        <v>66</v>
      </c>
      <c r="O122" s="581" t="s">
        <v>298</v>
      </c>
      <c r="P122" s="581" t="s">
        <v>303</v>
      </c>
      <c r="Q122" s="546">
        <v>44161</v>
      </c>
      <c r="R122" s="581" t="s">
        <v>301</v>
      </c>
      <c r="S122" s="581" t="s">
        <v>302</v>
      </c>
      <c r="T122" s="581" t="s">
        <v>301</v>
      </c>
      <c r="U122" s="618" t="s">
        <v>6</v>
      </c>
      <c r="V122" s="627" t="s">
        <v>66</v>
      </c>
      <c r="W122" s="581" t="s">
        <v>66</v>
      </c>
      <c r="X122" s="581" t="s">
        <v>66</v>
      </c>
      <c r="Y122" s="581" t="s">
        <v>82</v>
      </c>
      <c r="Z122" s="643" t="s">
        <v>66</v>
      </c>
    </row>
    <row r="123" spans="1:26" x14ac:dyDescent="0.25">
      <c r="A123" s="581"/>
      <c r="B123" s="581"/>
      <c r="C123" s="581"/>
      <c r="D123" s="581"/>
      <c r="E123" s="581"/>
      <c r="F123" s="581"/>
      <c r="G123" s="47" t="s">
        <v>300</v>
      </c>
      <c r="H123" s="253"/>
      <c r="I123" s="253"/>
      <c r="J123" s="158">
        <v>16.57</v>
      </c>
      <c r="K123" s="158">
        <v>6.0900000000000034</v>
      </c>
      <c r="L123" s="567"/>
      <c r="M123" s="567"/>
      <c r="N123" s="567"/>
      <c r="O123" s="581"/>
      <c r="P123" s="581"/>
      <c r="Q123" s="546"/>
      <c r="R123" s="581"/>
      <c r="S123" s="581"/>
      <c r="T123" s="581"/>
      <c r="U123" s="618"/>
      <c r="V123" s="627"/>
      <c r="W123" s="581"/>
      <c r="X123" s="581"/>
      <c r="Y123" s="581"/>
      <c r="Z123" s="643"/>
    </row>
    <row r="124" spans="1:26" ht="15.75" thickBot="1" x14ac:dyDescent="0.3">
      <c r="A124" s="582"/>
      <c r="B124" s="582"/>
      <c r="C124" s="582"/>
      <c r="D124" s="582"/>
      <c r="E124" s="582"/>
      <c r="F124" s="582"/>
      <c r="G124" s="42" t="s">
        <v>300</v>
      </c>
      <c r="H124" s="255"/>
      <c r="I124" s="255"/>
      <c r="J124" s="154">
        <v>23.61</v>
      </c>
      <c r="K124" s="154">
        <v>23.61</v>
      </c>
      <c r="L124" s="568"/>
      <c r="M124" s="568"/>
      <c r="N124" s="568"/>
      <c r="O124" s="582"/>
      <c r="P124" s="582"/>
      <c r="Q124" s="547"/>
      <c r="R124" s="582"/>
      <c r="S124" s="582"/>
      <c r="T124" s="582"/>
      <c r="U124" s="619"/>
      <c r="V124" s="628"/>
      <c r="W124" s="582"/>
      <c r="X124" s="582"/>
      <c r="Y124" s="582"/>
      <c r="Z124" s="644"/>
    </row>
    <row r="125" spans="1:26" ht="60.75" customHeight="1" thickTop="1" x14ac:dyDescent="0.25">
      <c r="A125" s="551" t="s">
        <v>948</v>
      </c>
      <c r="B125" s="551" t="s">
        <v>111</v>
      </c>
      <c r="C125" s="623" t="s">
        <v>67</v>
      </c>
      <c r="D125" s="623" t="s">
        <v>259</v>
      </c>
      <c r="E125" s="623" t="s">
        <v>551</v>
      </c>
      <c r="F125" s="623" t="s">
        <v>304</v>
      </c>
      <c r="G125" s="390" t="s">
        <v>552</v>
      </c>
      <c r="H125" s="391"/>
      <c r="I125" s="391"/>
      <c r="J125" s="389">
        <v>19.059999999999999</v>
      </c>
      <c r="K125" s="389">
        <v>19.059999999999999</v>
      </c>
      <c r="L125" s="566">
        <v>6.56</v>
      </c>
      <c r="M125" s="566" t="s">
        <v>66</v>
      </c>
      <c r="N125" s="566" t="s">
        <v>66</v>
      </c>
      <c r="O125" s="623" t="s">
        <v>949</v>
      </c>
      <c r="P125" s="623" t="s">
        <v>950</v>
      </c>
      <c r="Q125" s="545">
        <v>44248</v>
      </c>
      <c r="R125" s="623" t="s">
        <v>951</v>
      </c>
      <c r="S125" s="623" t="s">
        <v>952</v>
      </c>
      <c r="T125" s="623" t="s">
        <v>951</v>
      </c>
      <c r="U125" s="617" t="s">
        <v>6</v>
      </c>
      <c r="V125" s="629" t="s">
        <v>66</v>
      </c>
      <c r="W125" s="623" t="s">
        <v>66</v>
      </c>
      <c r="X125" s="623" t="s">
        <v>66</v>
      </c>
      <c r="Y125" s="623" t="s">
        <v>82</v>
      </c>
      <c r="Z125" s="642" t="s">
        <v>34</v>
      </c>
    </row>
    <row r="126" spans="1:26" ht="30.75" thickBot="1" x14ac:dyDescent="0.3">
      <c r="A126" s="553"/>
      <c r="B126" s="553"/>
      <c r="C126" s="582"/>
      <c r="D126" s="582"/>
      <c r="E126" s="582"/>
      <c r="F126" s="582"/>
      <c r="G126" s="390" t="s">
        <v>553</v>
      </c>
      <c r="H126" s="391"/>
      <c r="I126" s="391"/>
      <c r="J126" s="389">
        <v>24.42</v>
      </c>
      <c r="K126" s="389">
        <v>24.42</v>
      </c>
      <c r="L126" s="568"/>
      <c r="M126" s="568"/>
      <c r="N126" s="568"/>
      <c r="O126" s="582"/>
      <c r="P126" s="582"/>
      <c r="Q126" s="547"/>
      <c r="R126" s="582"/>
      <c r="S126" s="582"/>
      <c r="T126" s="582"/>
      <c r="U126" s="619"/>
      <c r="V126" s="628"/>
      <c r="W126" s="582"/>
      <c r="X126" s="582"/>
      <c r="Y126" s="582"/>
      <c r="Z126" s="644"/>
    </row>
    <row r="127" spans="1:26" ht="30.75" thickTop="1" x14ac:dyDescent="0.25">
      <c r="A127" s="623" t="s">
        <v>824</v>
      </c>
      <c r="B127" s="623" t="s">
        <v>111</v>
      </c>
      <c r="C127" s="623" t="s">
        <v>498</v>
      </c>
      <c r="D127" s="623" t="s">
        <v>262</v>
      </c>
      <c r="E127" s="623" t="s">
        <v>140</v>
      </c>
      <c r="F127" s="623" t="s">
        <v>140</v>
      </c>
      <c r="G127" s="50" t="s">
        <v>141</v>
      </c>
      <c r="H127" s="260"/>
      <c r="I127" s="260"/>
      <c r="J127" s="151">
        <v>162.79</v>
      </c>
      <c r="K127" s="151">
        <v>162.79</v>
      </c>
      <c r="L127" s="566">
        <v>155.56</v>
      </c>
      <c r="M127" s="566" t="s">
        <v>66</v>
      </c>
      <c r="N127" s="566" t="s">
        <v>66</v>
      </c>
      <c r="O127" s="623" t="s">
        <v>202</v>
      </c>
      <c r="P127" s="623" t="s">
        <v>200</v>
      </c>
      <c r="Q127" s="545">
        <v>43901</v>
      </c>
      <c r="R127" s="623" t="s">
        <v>139</v>
      </c>
      <c r="S127" s="623" t="s">
        <v>515</v>
      </c>
      <c r="T127" s="623" t="s">
        <v>139</v>
      </c>
      <c r="U127" s="617" t="s">
        <v>6</v>
      </c>
      <c r="V127" s="629" t="s">
        <v>138</v>
      </c>
      <c r="W127" s="653">
        <v>44483</v>
      </c>
      <c r="X127" s="623" t="s">
        <v>7</v>
      </c>
      <c r="Y127" s="623" t="s">
        <v>82</v>
      </c>
      <c r="Z127" s="642" t="s">
        <v>66</v>
      </c>
    </row>
    <row r="128" spans="1:26" ht="30" x14ac:dyDescent="0.25">
      <c r="A128" s="581"/>
      <c r="B128" s="581"/>
      <c r="C128" s="578"/>
      <c r="D128" s="578"/>
      <c r="E128" s="578"/>
      <c r="F128" s="581"/>
      <c r="G128" s="47" t="s">
        <v>142</v>
      </c>
      <c r="H128" s="253"/>
      <c r="I128" s="253"/>
      <c r="J128" s="158">
        <v>338.55</v>
      </c>
      <c r="K128" s="158">
        <v>338.55</v>
      </c>
      <c r="L128" s="567"/>
      <c r="M128" s="567"/>
      <c r="N128" s="567"/>
      <c r="O128" s="581"/>
      <c r="P128" s="581"/>
      <c r="Q128" s="546"/>
      <c r="R128" s="581"/>
      <c r="S128" s="581"/>
      <c r="T128" s="581"/>
      <c r="U128" s="618"/>
      <c r="V128" s="627"/>
      <c r="W128" s="581"/>
      <c r="X128" s="581"/>
      <c r="Y128" s="581"/>
      <c r="Z128" s="643"/>
    </row>
    <row r="129" spans="1:26" ht="30.75" thickBot="1" x14ac:dyDescent="0.3">
      <c r="A129" s="582"/>
      <c r="B129" s="582"/>
      <c r="C129" s="579"/>
      <c r="D129" s="579"/>
      <c r="E129" s="579"/>
      <c r="F129" s="582"/>
      <c r="G129" s="42" t="s">
        <v>143</v>
      </c>
      <c r="H129" s="255"/>
      <c r="I129" s="255"/>
      <c r="J129" s="154">
        <v>462.63</v>
      </c>
      <c r="K129" s="154">
        <v>462.63</v>
      </c>
      <c r="L129" s="568"/>
      <c r="M129" s="568"/>
      <c r="N129" s="568"/>
      <c r="O129" s="582"/>
      <c r="P129" s="582"/>
      <c r="Q129" s="547"/>
      <c r="R129" s="582"/>
      <c r="S129" s="582"/>
      <c r="T129" s="582"/>
      <c r="U129" s="619"/>
      <c r="V129" s="628"/>
      <c r="W129" s="582"/>
      <c r="X129" s="582"/>
      <c r="Y129" s="582"/>
      <c r="Z129" s="644"/>
    </row>
    <row r="130" spans="1:26" ht="15.75" thickTop="1" x14ac:dyDescent="0.25">
      <c r="A130" s="623" t="s">
        <v>825</v>
      </c>
      <c r="B130" s="623" t="s">
        <v>64</v>
      </c>
      <c r="C130" s="623" t="s">
        <v>498</v>
      </c>
      <c r="D130" s="623" t="s">
        <v>262</v>
      </c>
      <c r="E130" s="623" t="s">
        <v>66</v>
      </c>
      <c r="F130" s="623" t="s">
        <v>137</v>
      </c>
      <c r="G130" s="50" t="s">
        <v>129</v>
      </c>
      <c r="H130" s="260"/>
      <c r="I130" s="260"/>
      <c r="J130" s="151">
        <v>4050.8</v>
      </c>
      <c r="K130" s="151">
        <f>J130-71.57</f>
        <v>3979.23</v>
      </c>
      <c r="L130" s="566">
        <v>655.42</v>
      </c>
      <c r="M130" s="566" t="s">
        <v>66</v>
      </c>
      <c r="N130" s="566" t="s">
        <v>66</v>
      </c>
      <c r="O130" s="623" t="s">
        <v>201</v>
      </c>
      <c r="P130" s="623" t="s">
        <v>199</v>
      </c>
      <c r="Q130" s="545">
        <v>43901</v>
      </c>
      <c r="R130" s="623" t="s">
        <v>157</v>
      </c>
      <c r="S130" s="623" t="s">
        <v>515</v>
      </c>
      <c r="T130" s="623" t="s">
        <v>158</v>
      </c>
      <c r="U130" s="617" t="s">
        <v>6</v>
      </c>
      <c r="V130" s="629" t="s">
        <v>174</v>
      </c>
      <c r="W130" s="653">
        <v>44362</v>
      </c>
      <c r="X130" s="623" t="s">
        <v>7</v>
      </c>
      <c r="Y130" s="623" t="s">
        <v>82</v>
      </c>
      <c r="Z130" s="642" t="s">
        <v>66</v>
      </c>
    </row>
    <row r="131" spans="1:26" x14ac:dyDescent="0.25">
      <c r="A131" s="581"/>
      <c r="B131" s="581"/>
      <c r="C131" s="581"/>
      <c r="D131" s="581"/>
      <c r="E131" s="581"/>
      <c r="F131" s="581"/>
      <c r="G131" s="47" t="s">
        <v>130</v>
      </c>
      <c r="H131" s="253"/>
      <c r="I131" s="253"/>
      <c r="J131" s="158">
        <v>284.10000000000002</v>
      </c>
      <c r="K131" s="158">
        <v>284.10000000000002</v>
      </c>
      <c r="L131" s="567"/>
      <c r="M131" s="567"/>
      <c r="N131" s="567"/>
      <c r="O131" s="581"/>
      <c r="P131" s="581"/>
      <c r="Q131" s="546"/>
      <c r="R131" s="581"/>
      <c r="S131" s="581"/>
      <c r="T131" s="581"/>
      <c r="U131" s="618"/>
      <c r="V131" s="630"/>
      <c r="W131" s="578"/>
      <c r="X131" s="578"/>
      <c r="Y131" s="578"/>
      <c r="Z131" s="549"/>
    </row>
    <row r="132" spans="1:26" ht="35.25" customHeight="1" x14ac:dyDescent="0.25">
      <c r="A132" s="581"/>
      <c r="B132" s="581"/>
      <c r="C132" s="581"/>
      <c r="D132" s="581"/>
      <c r="E132" s="581"/>
      <c r="F132" s="581"/>
      <c r="G132" s="47" t="s">
        <v>131</v>
      </c>
      <c r="H132" s="253"/>
      <c r="I132" s="253"/>
      <c r="J132" s="158">
        <v>25.8</v>
      </c>
      <c r="K132" s="158">
        <v>25.8</v>
      </c>
      <c r="L132" s="567"/>
      <c r="M132" s="567"/>
      <c r="N132" s="567"/>
      <c r="O132" s="581"/>
      <c r="P132" s="581"/>
      <c r="Q132" s="546"/>
      <c r="R132" s="581"/>
      <c r="S132" s="581"/>
      <c r="T132" s="581"/>
      <c r="U132" s="618"/>
      <c r="V132" s="630"/>
      <c r="W132" s="578"/>
      <c r="X132" s="578"/>
      <c r="Y132" s="578"/>
      <c r="Z132" s="549"/>
    </row>
    <row r="133" spans="1:26" ht="29.25" customHeight="1" thickBot="1" x14ac:dyDescent="0.3">
      <c r="A133" s="582"/>
      <c r="B133" s="582"/>
      <c r="C133" s="582"/>
      <c r="D133" s="582"/>
      <c r="E133" s="582"/>
      <c r="F133" s="582"/>
      <c r="G133" s="42" t="s">
        <v>132</v>
      </c>
      <c r="H133" s="255"/>
      <c r="I133" s="255"/>
      <c r="J133" s="154">
        <v>2</v>
      </c>
      <c r="K133" s="154">
        <v>2</v>
      </c>
      <c r="L133" s="568"/>
      <c r="M133" s="568"/>
      <c r="N133" s="568"/>
      <c r="O133" s="582"/>
      <c r="P133" s="582"/>
      <c r="Q133" s="547"/>
      <c r="R133" s="582"/>
      <c r="S133" s="582"/>
      <c r="T133" s="582"/>
      <c r="U133" s="619"/>
      <c r="V133" s="631"/>
      <c r="W133" s="579"/>
      <c r="X133" s="579"/>
      <c r="Y133" s="579"/>
      <c r="Z133" s="550"/>
    </row>
    <row r="134" spans="1:26" ht="15.75" thickTop="1" x14ac:dyDescent="0.25">
      <c r="A134" s="623" t="s">
        <v>379</v>
      </c>
      <c r="B134" s="577" t="s">
        <v>64</v>
      </c>
      <c r="C134" s="577" t="s">
        <v>67</v>
      </c>
      <c r="D134" s="577" t="s">
        <v>65</v>
      </c>
      <c r="E134" s="577" t="s">
        <v>66</v>
      </c>
      <c r="F134" s="623" t="s">
        <v>135</v>
      </c>
      <c r="G134" s="20" t="s">
        <v>68</v>
      </c>
      <c r="H134" s="265"/>
      <c r="I134" s="265"/>
      <c r="J134" s="151">
        <v>7608.2</v>
      </c>
      <c r="K134" s="151">
        <v>6553.56</v>
      </c>
      <c r="L134" s="566">
        <v>2650.1</v>
      </c>
      <c r="M134" s="566" t="s">
        <v>66</v>
      </c>
      <c r="N134" s="566" t="s">
        <v>66</v>
      </c>
      <c r="O134" s="623" t="s">
        <v>386</v>
      </c>
      <c r="P134" s="623" t="s">
        <v>205</v>
      </c>
      <c r="Q134" s="545">
        <v>43508</v>
      </c>
      <c r="R134" s="653" t="s">
        <v>63</v>
      </c>
      <c r="S134" s="577" t="s">
        <v>83</v>
      </c>
      <c r="T134" s="577" t="s">
        <v>63</v>
      </c>
      <c r="U134" s="617" t="s">
        <v>6</v>
      </c>
      <c r="V134" s="629" t="s">
        <v>530</v>
      </c>
      <c r="W134" s="653" t="s">
        <v>531</v>
      </c>
      <c r="X134" s="577" t="s">
        <v>7</v>
      </c>
      <c r="Y134" s="577" t="s">
        <v>82</v>
      </c>
      <c r="Z134" s="548" t="s">
        <v>66</v>
      </c>
    </row>
    <row r="135" spans="1:26" ht="60" x14ac:dyDescent="0.25">
      <c r="A135" s="578"/>
      <c r="B135" s="578"/>
      <c r="C135" s="578"/>
      <c r="D135" s="578"/>
      <c r="E135" s="578"/>
      <c r="F135" s="578"/>
      <c r="G135" s="47" t="s">
        <v>77</v>
      </c>
      <c r="H135" s="264"/>
      <c r="I135" s="264"/>
      <c r="J135" s="158">
        <v>319.89999999999998</v>
      </c>
      <c r="K135" s="158">
        <v>319.89999999999998</v>
      </c>
      <c r="L135" s="567"/>
      <c r="M135" s="567"/>
      <c r="N135" s="567"/>
      <c r="O135" s="581"/>
      <c r="P135" s="581"/>
      <c r="Q135" s="546"/>
      <c r="R135" s="632"/>
      <c r="S135" s="578"/>
      <c r="T135" s="578"/>
      <c r="U135" s="618"/>
      <c r="V135" s="630"/>
      <c r="W135" s="654"/>
      <c r="X135" s="578"/>
      <c r="Y135" s="578"/>
      <c r="Z135" s="549"/>
    </row>
    <row r="136" spans="1:26" x14ac:dyDescent="0.25">
      <c r="A136" s="578"/>
      <c r="B136" s="578"/>
      <c r="C136" s="578"/>
      <c r="D136" s="578"/>
      <c r="E136" s="578"/>
      <c r="F136" s="578"/>
      <c r="G136" s="18" t="s">
        <v>69</v>
      </c>
      <c r="H136" s="264"/>
      <c r="I136" s="253" t="s">
        <v>317</v>
      </c>
      <c r="J136" s="158">
        <v>1683.6</v>
      </c>
      <c r="K136" s="158">
        <v>0</v>
      </c>
      <c r="L136" s="567"/>
      <c r="M136" s="567"/>
      <c r="N136" s="567"/>
      <c r="O136" s="581"/>
      <c r="P136" s="581"/>
      <c r="Q136" s="546"/>
      <c r="R136" s="632"/>
      <c r="S136" s="578"/>
      <c r="T136" s="578"/>
      <c r="U136" s="618"/>
      <c r="V136" s="630"/>
      <c r="W136" s="654"/>
      <c r="X136" s="578"/>
      <c r="Y136" s="578"/>
      <c r="Z136" s="549"/>
    </row>
    <row r="137" spans="1:26" x14ac:dyDescent="0.25">
      <c r="A137" s="578"/>
      <c r="B137" s="578"/>
      <c r="C137" s="578"/>
      <c r="D137" s="578"/>
      <c r="E137" s="578"/>
      <c r="F137" s="578"/>
      <c r="G137" s="18" t="s">
        <v>70</v>
      </c>
      <c r="H137" s="264"/>
      <c r="I137" s="264"/>
      <c r="J137" s="158">
        <v>1259.2</v>
      </c>
      <c r="K137" s="158">
        <v>1157.6199999999999</v>
      </c>
      <c r="L137" s="567"/>
      <c r="M137" s="567"/>
      <c r="N137" s="567"/>
      <c r="O137" s="581"/>
      <c r="P137" s="581"/>
      <c r="Q137" s="546"/>
      <c r="R137" s="632"/>
      <c r="S137" s="578"/>
      <c r="T137" s="578"/>
      <c r="U137" s="618"/>
      <c r="V137" s="630"/>
      <c r="W137" s="654"/>
      <c r="X137" s="578"/>
      <c r="Y137" s="578"/>
      <c r="Z137" s="549"/>
    </row>
    <row r="138" spans="1:26" x14ac:dyDescent="0.25">
      <c r="A138" s="578"/>
      <c r="B138" s="578"/>
      <c r="C138" s="578"/>
      <c r="D138" s="578"/>
      <c r="E138" s="578"/>
      <c r="F138" s="578"/>
      <c r="G138" s="18" t="s">
        <v>71</v>
      </c>
      <c r="H138" s="264"/>
      <c r="I138" s="264"/>
      <c r="J138" s="158">
        <v>1344.4</v>
      </c>
      <c r="K138" s="158">
        <v>1344.4</v>
      </c>
      <c r="L138" s="567"/>
      <c r="M138" s="567"/>
      <c r="N138" s="567"/>
      <c r="O138" s="581"/>
      <c r="P138" s="581"/>
      <c r="Q138" s="546"/>
      <c r="R138" s="632"/>
      <c r="S138" s="578"/>
      <c r="T138" s="578"/>
      <c r="U138" s="618"/>
      <c r="V138" s="630"/>
      <c r="W138" s="654"/>
      <c r="X138" s="578"/>
      <c r="Y138" s="578"/>
      <c r="Z138" s="549"/>
    </row>
    <row r="139" spans="1:26" ht="30" x14ac:dyDescent="0.25">
      <c r="A139" s="578"/>
      <c r="B139" s="578"/>
      <c r="C139" s="578"/>
      <c r="D139" s="578"/>
      <c r="E139" s="578"/>
      <c r="F139" s="578"/>
      <c r="G139" s="18" t="s">
        <v>72</v>
      </c>
      <c r="H139" s="264"/>
      <c r="I139" s="264"/>
      <c r="J139" s="158">
        <v>1901.4</v>
      </c>
      <c r="K139" s="158">
        <v>0</v>
      </c>
      <c r="L139" s="567"/>
      <c r="M139" s="567"/>
      <c r="N139" s="567"/>
      <c r="O139" s="581"/>
      <c r="P139" s="581"/>
      <c r="Q139" s="546"/>
      <c r="R139" s="632"/>
      <c r="S139" s="578"/>
      <c r="T139" s="578"/>
      <c r="U139" s="618"/>
      <c r="V139" s="630"/>
      <c r="W139" s="654"/>
      <c r="X139" s="578"/>
      <c r="Y139" s="578"/>
      <c r="Z139" s="549"/>
    </row>
    <row r="140" spans="1:26" ht="30" x14ac:dyDescent="0.25">
      <c r="A140" s="578"/>
      <c r="B140" s="578"/>
      <c r="C140" s="578"/>
      <c r="D140" s="578"/>
      <c r="E140" s="578"/>
      <c r="F140" s="578"/>
      <c r="G140" s="18" t="s">
        <v>73</v>
      </c>
      <c r="H140" s="264"/>
      <c r="I140" s="264"/>
      <c r="J140" s="158">
        <v>1109.7</v>
      </c>
      <c r="K140" s="158">
        <v>1109.7</v>
      </c>
      <c r="L140" s="567"/>
      <c r="M140" s="567"/>
      <c r="N140" s="567"/>
      <c r="O140" s="581"/>
      <c r="P140" s="581"/>
      <c r="Q140" s="546"/>
      <c r="R140" s="632"/>
      <c r="S140" s="578"/>
      <c r="T140" s="578"/>
      <c r="U140" s="618"/>
      <c r="V140" s="630"/>
      <c r="W140" s="654"/>
      <c r="X140" s="578"/>
      <c r="Y140" s="578"/>
      <c r="Z140" s="549"/>
    </row>
    <row r="141" spans="1:26" ht="30" x14ac:dyDescent="0.25">
      <c r="A141" s="578"/>
      <c r="B141" s="578"/>
      <c r="C141" s="578"/>
      <c r="D141" s="578"/>
      <c r="E141" s="578"/>
      <c r="F141" s="578"/>
      <c r="G141" s="18" t="s">
        <v>74</v>
      </c>
      <c r="H141" s="264"/>
      <c r="I141" s="264"/>
      <c r="J141" s="158">
        <v>1729.7</v>
      </c>
      <c r="K141" s="158">
        <v>1729.7</v>
      </c>
      <c r="L141" s="567"/>
      <c r="M141" s="567"/>
      <c r="N141" s="567"/>
      <c r="O141" s="581"/>
      <c r="P141" s="581"/>
      <c r="Q141" s="546"/>
      <c r="R141" s="632"/>
      <c r="S141" s="578"/>
      <c r="T141" s="578"/>
      <c r="U141" s="618"/>
      <c r="V141" s="630"/>
      <c r="W141" s="654"/>
      <c r="X141" s="578"/>
      <c r="Y141" s="578"/>
      <c r="Z141" s="549"/>
    </row>
    <row r="142" spans="1:26" ht="15.75" thickBot="1" x14ac:dyDescent="0.3">
      <c r="A142" s="579"/>
      <c r="B142" s="579"/>
      <c r="C142" s="579"/>
      <c r="D142" s="579"/>
      <c r="E142" s="579"/>
      <c r="F142" s="579"/>
      <c r="G142" s="19" t="s">
        <v>75</v>
      </c>
      <c r="H142" s="261"/>
      <c r="I142" s="261"/>
      <c r="J142" s="154">
        <v>2604.9</v>
      </c>
      <c r="K142" s="154">
        <v>2604.9</v>
      </c>
      <c r="L142" s="568"/>
      <c r="M142" s="568"/>
      <c r="N142" s="568"/>
      <c r="O142" s="582"/>
      <c r="P142" s="582"/>
      <c r="Q142" s="547"/>
      <c r="R142" s="665"/>
      <c r="S142" s="579"/>
      <c r="T142" s="579"/>
      <c r="U142" s="619"/>
      <c r="V142" s="631"/>
      <c r="W142" s="655"/>
      <c r="X142" s="579"/>
      <c r="Y142" s="579"/>
      <c r="Z142" s="550"/>
    </row>
    <row r="143" spans="1:26" ht="15.75" thickTop="1" x14ac:dyDescent="0.25">
      <c r="A143" s="623" t="s">
        <v>421</v>
      </c>
      <c r="B143" s="577" t="s">
        <v>64</v>
      </c>
      <c r="C143" s="577" t="s">
        <v>84</v>
      </c>
      <c r="D143" s="577" t="s">
        <v>85</v>
      </c>
      <c r="E143" s="577" t="s">
        <v>66</v>
      </c>
      <c r="F143" s="623" t="s">
        <v>135</v>
      </c>
      <c r="G143" s="51" t="s">
        <v>86</v>
      </c>
      <c r="H143" s="263"/>
      <c r="I143" s="263"/>
      <c r="J143" s="266">
        <v>1609</v>
      </c>
      <c r="K143" s="150">
        <v>0</v>
      </c>
      <c r="L143" s="639">
        <v>18269</v>
      </c>
      <c r="M143" s="639" t="s">
        <v>66</v>
      </c>
      <c r="N143" s="639" t="s">
        <v>66</v>
      </c>
      <c r="O143" s="623" t="s">
        <v>128</v>
      </c>
      <c r="P143" s="623" t="s">
        <v>206</v>
      </c>
      <c r="Q143" s="545">
        <v>43508</v>
      </c>
      <c r="R143" s="653" t="s">
        <v>113</v>
      </c>
      <c r="S143" s="577" t="s">
        <v>1030</v>
      </c>
      <c r="T143" s="577" t="s">
        <v>113</v>
      </c>
      <c r="U143" s="617" t="s">
        <v>14</v>
      </c>
      <c r="V143" s="629" t="s">
        <v>397</v>
      </c>
      <c r="W143" s="676">
        <v>44777</v>
      </c>
      <c r="X143" s="623" t="s">
        <v>114</v>
      </c>
      <c r="Y143" s="577" t="s">
        <v>82</v>
      </c>
      <c r="Z143" s="548" t="s">
        <v>34</v>
      </c>
    </row>
    <row r="144" spans="1:26" x14ac:dyDescent="0.25">
      <c r="A144" s="578"/>
      <c r="B144" s="578"/>
      <c r="C144" s="578"/>
      <c r="D144" s="578"/>
      <c r="E144" s="578"/>
      <c r="F144" s="581"/>
      <c r="G144" s="18" t="s">
        <v>87</v>
      </c>
      <c r="H144" s="264"/>
      <c r="I144" s="264"/>
      <c r="J144" s="267">
        <v>29112</v>
      </c>
      <c r="K144" s="158">
        <v>13783.09</v>
      </c>
      <c r="L144" s="640"/>
      <c r="M144" s="640"/>
      <c r="N144" s="640"/>
      <c r="O144" s="581"/>
      <c r="P144" s="581"/>
      <c r="Q144" s="546"/>
      <c r="R144" s="654"/>
      <c r="S144" s="578"/>
      <c r="T144" s="578"/>
      <c r="U144" s="618"/>
      <c r="V144" s="630"/>
      <c r="W144" s="578"/>
      <c r="X144" s="578"/>
      <c r="Y144" s="578"/>
      <c r="Z144" s="549"/>
    </row>
    <row r="145" spans="1:26" x14ac:dyDescent="0.25">
      <c r="A145" s="578"/>
      <c r="B145" s="578"/>
      <c r="C145" s="578"/>
      <c r="D145" s="578"/>
      <c r="E145" s="578"/>
      <c r="F145" s="581"/>
      <c r="G145" s="18" t="s">
        <v>88</v>
      </c>
      <c r="H145" s="264"/>
      <c r="I145" s="264"/>
      <c r="J145" s="267">
        <v>1220</v>
      </c>
      <c r="K145" s="158">
        <v>272</v>
      </c>
      <c r="L145" s="640"/>
      <c r="M145" s="640"/>
      <c r="N145" s="640"/>
      <c r="O145" s="581"/>
      <c r="P145" s="581"/>
      <c r="Q145" s="546"/>
      <c r="R145" s="654"/>
      <c r="S145" s="578"/>
      <c r="T145" s="578"/>
      <c r="U145" s="618"/>
      <c r="V145" s="630"/>
      <c r="W145" s="578"/>
      <c r="X145" s="578"/>
      <c r="Y145" s="578"/>
      <c r="Z145" s="549"/>
    </row>
    <row r="146" spans="1:26" x14ac:dyDescent="0.25">
      <c r="A146" s="578"/>
      <c r="B146" s="578"/>
      <c r="C146" s="578"/>
      <c r="D146" s="578"/>
      <c r="E146" s="578"/>
      <c r="F146" s="581"/>
      <c r="G146" s="18" t="s">
        <v>89</v>
      </c>
      <c r="H146" s="264"/>
      <c r="I146" s="264"/>
      <c r="J146" s="267">
        <v>45382</v>
      </c>
      <c r="K146" s="158">
        <v>27116</v>
      </c>
      <c r="L146" s="640"/>
      <c r="M146" s="640"/>
      <c r="N146" s="640"/>
      <c r="O146" s="581"/>
      <c r="P146" s="581"/>
      <c r="Q146" s="546"/>
      <c r="R146" s="654"/>
      <c r="S146" s="578"/>
      <c r="T146" s="578"/>
      <c r="U146" s="618"/>
      <c r="V146" s="630"/>
      <c r="W146" s="578"/>
      <c r="X146" s="578"/>
      <c r="Y146" s="578"/>
      <c r="Z146" s="549"/>
    </row>
    <row r="147" spans="1:26" x14ac:dyDescent="0.25">
      <c r="A147" s="578"/>
      <c r="B147" s="578"/>
      <c r="C147" s="578"/>
      <c r="D147" s="578"/>
      <c r="E147" s="578"/>
      <c r="F147" s="581"/>
      <c r="G147" s="18" t="s">
        <v>90</v>
      </c>
      <c r="H147" s="264"/>
      <c r="I147" s="264"/>
      <c r="J147" s="267">
        <v>57</v>
      </c>
      <c r="K147" s="158">
        <v>0</v>
      </c>
      <c r="L147" s="640"/>
      <c r="M147" s="640"/>
      <c r="N147" s="640"/>
      <c r="O147" s="581"/>
      <c r="P147" s="581"/>
      <c r="Q147" s="546"/>
      <c r="R147" s="654"/>
      <c r="S147" s="578"/>
      <c r="T147" s="578"/>
      <c r="U147" s="618"/>
      <c r="V147" s="630"/>
      <c r="W147" s="578"/>
      <c r="X147" s="578"/>
      <c r="Y147" s="578"/>
      <c r="Z147" s="549"/>
    </row>
    <row r="148" spans="1:26" x14ac:dyDescent="0.25">
      <c r="A148" s="578"/>
      <c r="B148" s="578"/>
      <c r="C148" s="578"/>
      <c r="D148" s="578"/>
      <c r="E148" s="578"/>
      <c r="F148" s="581"/>
      <c r="G148" s="18" t="s">
        <v>91</v>
      </c>
      <c r="H148" s="264"/>
      <c r="I148" s="264"/>
      <c r="J148" s="267">
        <v>471</v>
      </c>
      <c r="K148" s="158">
        <v>0</v>
      </c>
      <c r="L148" s="640"/>
      <c r="M148" s="640"/>
      <c r="N148" s="640"/>
      <c r="O148" s="581"/>
      <c r="P148" s="581"/>
      <c r="Q148" s="546"/>
      <c r="R148" s="654"/>
      <c r="S148" s="578"/>
      <c r="T148" s="578"/>
      <c r="U148" s="618"/>
      <c r="V148" s="630"/>
      <c r="W148" s="578"/>
      <c r="X148" s="578"/>
      <c r="Y148" s="578"/>
      <c r="Z148" s="549"/>
    </row>
    <row r="149" spans="1:26" ht="30" x14ac:dyDescent="0.25">
      <c r="A149" s="578"/>
      <c r="B149" s="578"/>
      <c r="C149" s="578"/>
      <c r="D149" s="578"/>
      <c r="E149" s="578"/>
      <c r="F149" s="581"/>
      <c r="G149" s="18" t="s">
        <v>92</v>
      </c>
      <c r="H149" s="264"/>
      <c r="I149" s="264"/>
      <c r="J149" s="267">
        <v>7141</v>
      </c>
      <c r="K149" s="158">
        <v>2582</v>
      </c>
      <c r="L149" s="640"/>
      <c r="M149" s="640"/>
      <c r="N149" s="640"/>
      <c r="O149" s="581"/>
      <c r="P149" s="581"/>
      <c r="Q149" s="546"/>
      <c r="R149" s="654"/>
      <c r="S149" s="578"/>
      <c r="T149" s="578"/>
      <c r="U149" s="618"/>
      <c r="V149" s="630"/>
      <c r="W149" s="578"/>
      <c r="X149" s="578"/>
      <c r="Y149" s="578"/>
      <c r="Z149" s="549"/>
    </row>
    <row r="150" spans="1:26" x14ac:dyDescent="0.25">
      <c r="A150" s="578"/>
      <c r="B150" s="578"/>
      <c r="C150" s="578"/>
      <c r="D150" s="578"/>
      <c r="E150" s="578"/>
      <c r="F150" s="581"/>
      <c r="G150" s="18" t="s">
        <v>93</v>
      </c>
      <c r="H150" s="264"/>
      <c r="I150" s="264"/>
      <c r="J150" s="267">
        <v>6106</v>
      </c>
      <c r="K150" s="158">
        <v>2917</v>
      </c>
      <c r="L150" s="640"/>
      <c r="M150" s="640"/>
      <c r="N150" s="640"/>
      <c r="O150" s="581"/>
      <c r="P150" s="581"/>
      <c r="Q150" s="546"/>
      <c r="R150" s="654"/>
      <c r="S150" s="578"/>
      <c r="T150" s="578"/>
      <c r="U150" s="618"/>
      <c r="V150" s="630"/>
      <c r="W150" s="578"/>
      <c r="X150" s="578"/>
      <c r="Y150" s="578"/>
      <c r="Z150" s="549"/>
    </row>
    <row r="151" spans="1:26" x14ac:dyDescent="0.25">
      <c r="A151" s="578"/>
      <c r="B151" s="578"/>
      <c r="C151" s="578"/>
      <c r="D151" s="578"/>
      <c r="E151" s="578"/>
      <c r="F151" s="581"/>
      <c r="G151" s="18" t="s">
        <v>94</v>
      </c>
      <c r="H151" s="264"/>
      <c r="I151" s="264"/>
      <c r="J151" s="267">
        <v>34998</v>
      </c>
      <c r="K151" s="158">
        <v>21453</v>
      </c>
      <c r="L151" s="640"/>
      <c r="M151" s="640"/>
      <c r="N151" s="640"/>
      <c r="O151" s="581"/>
      <c r="P151" s="581"/>
      <c r="Q151" s="546"/>
      <c r="R151" s="654"/>
      <c r="S151" s="578"/>
      <c r="T151" s="578"/>
      <c r="U151" s="618"/>
      <c r="V151" s="630"/>
      <c r="W151" s="578"/>
      <c r="X151" s="578"/>
      <c r="Y151" s="578"/>
      <c r="Z151" s="549"/>
    </row>
    <row r="152" spans="1:26" x14ac:dyDescent="0.25">
      <c r="A152" s="578"/>
      <c r="B152" s="578"/>
      <c r="C152" s="578"/>
      <c r="D152" s="578"/>
      <c r="E152" s="578"/>
      <c r="F152" s="581"/>
      <c r="G152" s="18" t="s">
        <v>95</v>
      </c>
      <c r="H152" s="264"/>
      <c r="I152" s="264"/>
      <c r="J152" s="267">
        <v>359</v>
      </c>
      <c r="K152" s="158">
        <v>0</v>
      </c>
      <c r="L152" s="640"/>
      <c r="M152" s="640"/>
      <c r="N152" s="640"/>
      <c r="O152" s="581"/>
      <c r="P152" s="581"/>
      <c r="Q152" s="546"/>
      <c r="R152" s="654"/>
      <c r="S152" s="578"/>
      <c r="T152" s="578"/>
      <c r="U152" s="618"/>
      <c r="V152" s="630"/>
      <c r="W152" s="578"/>
      <c r="X152" s="578"/>
      <c r="Y152" s="578"/>
      <c r="Z152" s="549"/>
    </row>
    <row r="153" spans="1:26" ht="30" x14ac:dyDescent="0.25">
      <c r="A153" s="578"/>
      <c r="B153" s="578"/>
      <c r="C153" s="578"/>
      <c r="D153" s="578"/>
      <c r="E153" s="578"/>
      <c r="F153" s="581"/>
      <c r="G153" s="18" t="s">
        <v>96</v>
      </c>
      <c r="H153" s="264"/>
      <c r="I153" s="264"/>
      <c r="J153" s="267">
        <v>1313</v>
      </c>
      <c r="K153" s="158">
        <v>0</v>
      </c>
      <c r="L153" s="640"/>
      <c r="M153" s="640"/>
      <c r="N153" s="640"/>
      <c r="O153" s="581"/>
      <c r="P153" s="581"/>
      <c r="Q153" s="546"/>
      <c r="R153" s="654"/>
      <c r="S153" s="578"/>
      <c r="T153" s="578"/>
      <c r="U153" s="618"/>
      <c r="V153" s="630"/>
      <c r="W153" s="578"/>
      <c r="X153" s="578"/>
      <c r="Y153" s="578"/>
      <c r="Z153" s="549"/>
    </row>
    <row r="154" spans="1:26" x14ac:dyDescent="0.25">
      <c r="A154" s="578"/>
      <c r="B154" s="578"/>
      <c r="C154" s="578"/>
      <c r="D154" s="578"/>
      <c r="E154" s="578"/>
      <c r="F154" s="581"/>
      <c r="G154" s="18" t="s">
        <v>97</v>
      </c>
      <c r="H154" s="264"/>
      <c r="I154" s="264"/>
      <c r="J154" s="267">
        <v>609</v>
      </c>
      <c r="K154" s="158">
        <v>0</v>
      </c>
      <c r="L154" s="640"/>
      <c r="M154" s="640"/>
      <c r="N154" s="640"/>
      <c r="O154" s="581"/>
      <c r="P154" s="581"/>
      <c r="Q154" s="546"/>
      <c r="R154" s="654"/>
      <c r="S154" s="578"/>
      <c r="T154" s="578"/>
      <c r="U154" s="618"/>
      <c r="V154" s="630"/>
      <c r="W154" s="578"/>
      <c r="X154" s="578"/>
      <c r="Y154" s="578"/>
      <c r="Z154" s="549"/>
    </row>
    <row r="155" spans="1:26" x14ac:dyDescent="0.25">
      <c r="A155" s="578"/>
      <c r="B155" s="578"/>
      <c r="C155" s="578"/>
      <c r="D155" s="578"/>
      <c r="E155" s="578"/>
      <c r="F155" s="581"/>
      <c r="G155" s="18" t="s">
        <v>98</v>
      </c>
      <c r="H155" s="264"/>
      <c r="I155" s="264"/>
      <c r="J155" s="267">
        <v>160</v>
      </c>
      <c r="K155" s="158">
        <v>0</v>
      </c>
      <c r="L155" s="640"/>
      <c r="M155" s="640"/>
      <c r="N155" s="640"/>
      <c r="O155" s="581"/>
      <c r="P155" s="581"/>
      <c r="Q155" s="546"/>
      <c r="R155" s="654"/>
      <c r="S155" s="578"/>
      <c r="T155" s="578"/>
      <c r="U155" s="618"/>
      <c r="V155" s="630"/>
      <c r="W155" s="578"/>
      <c r="X155" s="578"/>
      <c r="Y155" s="578"/>
      <c r="Z155" s="549"/>
    </row>
    <row r="156" spans="1:26" ht="15.75" thickBot="1" x14ac:dyDescent="0.3">
      <c r="A156" s="579"/>
      <c r="B156" s="579"/>
      <c r="C156" s="579"/>
      <c r="D156" s="579"/>
      <c r="E156" s="579"/>
      <c r="F156" s="582"/>
      <c r="G156" s="19" t="s">
        <v>99</v>
      </c>
      <c r="H156" s="261"/>
      <c r="I156" s="261"/>
      <c r="J156" s="268">
        <v>0</v>
      </c>
      <c r="K156" s="154">
        <v>0</v>
      </c>
      <c r="L156" s="641"/>
      <c r="M156" s="641"/>
      <c r="N156" s="641"/>
      <c r="O156" s="582"/>
      <c r="P156" s="582"/>
      <c r="Q156" s="547"/>
      <c r="R156" s="655"/>
      <c r="S156" s="579"/>
      <c r="T156" s="579"/>
      <c r="U156" s="619"/>
      <c r="V156" s="631"/>
      <c r="W156" s="579"/>
      <c r="X156" s="579"/>
      <c r="Y156" s="579"/>
      <c r="Z156" s="550"/>
    </row>
    <row r="157" spans="1:26" ht="15.75" thickTop="1" x14ac:dyDescent="0.25">
      <c r="A157" s="581" t="s">
        <v>127</v>
      </c>
      <c r="B157" s="578" t="s">
        <v>64</v>
      </c>
      <c r="C157" s="581" t="s">
        <v>500</v>
      </c>
      <c r="D157" s="581" t="s">
        <v>260</v>
      </c>
      <c r="E157" s="578" t="s">
        <v>66</v>
      </c>
      <c r="F157" s="581" t="s">
        <v>135</v>
      </c>
      <c r="G157" s="581" t="s">
        <v>296</v>
      </c>
      <c r="H157" s="252"/>
      <c r="I157" s="252"/>
      <c r="J157" s="567">
        <v>150191.75</v>
      </c>
      <c r="K157" s="567">
        <f>59154.15-18837</f>
        <v>40317.15</v>
      </c>
      <c r="L157" s="567">
        <v>20172</v>
      </c>
      <c r="M157" s="566" t="s">
        <v>66</v>
      </c>
      <c r="N157" s="566" t="s">
        <v>66</v>
      </c>
      <c r="O157" s="581" t="s">
        <v>126</v>
      </c>
      <c r="P157" s="581" t="s">
        <v>195</v>
      </c>
      <c r="Q157" s="546">
        <v>43790</v>
      </c>
      <c r="R157" s="632" t="s">
        <v>168</v>
      </c>
      <c r="S157" s="581" t="s">
        <v>169</v>
      </c>
      <c r="T157" s="578" t="s">
        <v>113</v>
      </c>
      <c r="U157" s="618" t="s">
        <v>14</v>
      </c>
      <c r="V157" s="627" t="s">
        <v>175</v>
      </c>
      <c r="W157" s="632">
        <v>44347</v>
      </c>
      <c r="X157" s="581" t="s">
        <v>7</v>
      </c>
      <c r="Y157" s="581" t="s">
        <v>82</v>
      </c>
      <c r="Z157" s="643" t="s">
        <v>66</v>
      </c>
    </row>
    <row r="158" spans="1:26" x14ac:dyDescent="0.25">
      <c r="A158" s="578"/>
      <c r="B158" s="578"/>
      <c r="C158" s="578"/>
      <c r="D158" s="578"/>
      <c r="E158" s="578"/>
      <c r="F158" s="581"/>
      <c r="G158" s="578"/>
      <c r="H158" s="264"/>
      <c r="I158" s="264"/>
      <c r="J158" s="567"/>
      <c r="K158" s="567"/>
      <c r="L158" s="567"/>
      <c r="M158" s="567"/>
      <c r="N158" s="567"/>
      <c r="O158" s="581"/>
      <c r="P158" s="581"/>
      <c r="Q158" s="546"/>
      <c r="R158" s="654"/>
      <c r="S158" s="578"/>
      <c r="T158" s="578"/>
      <c r="U158" s="618"/>
      <c r="V158" s="627"/>
      <c r="W158" s="581"/>
      <c r="X158" s="581"/>
      <c r="Y158" s="581"/>
      <c r="Z158" s="643"/>
    </row>
    <row r="159" spans="1:26" x14ac:dyDescent="0.25">
      <c r="A159" s="578"/>
      <c r="B159" s="578"/>
      <c r="C159" s="578"/>
      <c r="D159" s="578"/>
      <c r="E159" s="578"/>
      <c r="F159" s="581"/>
      <c r="G159" s="578"/>
      <c r="H159" s="264"/>
      <c r="I159" s="264"/>
      <c r="J159" s="567"/>
      <c r="K159" s="567"/>
      <c r="L159" s="567"/>
      <c r="M159" s="567"/>
      <c r="N159" s="567"/>
      <c r="O159" s="581"/>
      <c r="P159" s="581"/>
      <c r="Q159" s="546"/>
      <c r="R159" s="654"/>
      <c r="S159" s="578"/>
      <c r="T159" s="578"/>
      <c r="U159" s="618"/>
      <c r="V159" s="627"/>
      <c r="W159" s="581"/>
      <c r="X159" s="581"/>
      <c r="Y159" s="581"/>
      <c r="Z159" s="643"/>
    </row>
    <row r="160" spans="1:26" x14ac:dyDescent="0.25">
      <c r="A160" s="578"/>
      <c r="B160" s="578"/>
      <c r="C160" s="578"/>
      <c r="D160" s="578"/>
      <c r="E160" s="578"/>
      <c r="F160" s="581"/>
      <c r="G160" s="578"/>
      <c r="H160" s="264"/>
      <c r="I160" s="264"/>
      <c r="J160" s="567"/>
      <c r="K160" s="567"/>
      <c r="L160" s="567"/>
      <c r="M160" s="567"/>
      <c r="N160" s="567"/>
      <c r="O160" s="581"/>
      <c r="P160" s="581"/>
      <c r="Q160" s="546"/>
      <c r="R160" s="654"/>
      <c r="S160" s="578"/>
      <c r="T160" s="578"/>
      <c r="U160" s="618"/>
      <c r="V160" s="627"/>
      <c r="W160" s="581"/>
      <c r="X160" s="581"/>
      <c r="Y160" s="581"/>
      <c r="Z160" s="643"/>
    </row>
    <row r="161" spans="1:66" x14ac:dyDescent="0.25">
      <c r="A161" s="578"/>
      <c r="B161" s="578"/>
      <c r="C161" s="578"/>
      <c r="D161" s="578"/>
      <c r="E161" s="578"/>
      <c r="F161" s="581"/>
      <c r="G161" s="578"/>
      <c r="H161" s="264"/>
      <c r="I161" s="264"/>
      <c r="J161" s="567"/>
      <c r="K161" s="567"/>
      <c r="L161" s="567"/>
      <c r="M161" s="567"/>
      <c r="N161" s="567"/>
      <c r="O161" s="581"/>
      <c r="P161" s="581"/>
      <c r="Q161" s="546"/>
      <c r="R161" s="654"/>
      <c r="S161" s="578"/>
      <c r="T161" s="578"/>
      <c r="U161" s="618"/>
      <c r="V161" s="627"/>
      <c r="W161" s="581"/>
      <c r="X161" s="581"/>
      <c r="Y161" s="581"/>
      <c r="Z161" s="643"/>
    </row>
    <row r="162" spans="1:66" x14ac:dyDescent="0.25">
      <c r="A162" s="578"/>
      <c r="B162" s="578"/>
      <c r="C162" s="578"/>
      <c r="D162" s="578"/>
      <c r="E162" s="578"/>
      <c r="F162" s="581"/>
      <c r="G162" s="578"/>
      <c r="H162" s="264"/>
      <c r="I162" s="264"/>
      <c r="J162" s="567"/>
      <c r="K162" s="567"/>
      <c r="L162" s="567"/>
      <c r="M162" s="567"/>
      <c r="N162" s="567"/>
      <c r="O162" s="581"/>
      <c r="P162" s="581"/>
      <c r="Q162" s="546"/>
      <c r="R162" s="654"/>
      <c r="S162" s="578"/>
      <c r="T162" s="578"/>
      <c r="U162" s="618"/>
      <c r="V162" s="627"/>
      <c r="W162" s="581"/>
      <c r="X162" s="581"/>
      <c r="Y162" s="581"/>
      <c r="Z162" s="643"/>
    </row>
    <row r="163" spans="1:66" ht="15.75" thickBot="1" x14ac:dyDescent="0.3">
      <c r="A163" s="579"/>
      <c r="B163" s="579"/>
      <c r="C163" s="579"/>
      <c r="D163" s="579"/>
      <c r="E163" s="579"/>
      <c r="F163" s="582"/>
      <c r="G163" s="579"/>
      <c r="H163" s="269"/>
      <c r="I163" s="269"/>
      <c r="J163" s="568"/>
      <c r="K163" s="568"/>
      <c r="L163" s="568"/>
      <c r="M163" s="568"/>
      <c r="N163" s="568"/>
      <c r="O163" s="582"/>
      <c r="P163" s="582"/>
      <c r="Q163" s="547"/>
      <c r="R163" s="655"/>
      <c r="S163" s="579"/>
      <c r="T163" s="579"/>
      <c r="U163" s="619"/>
      <c r="V163" s="628"/>
      <c r="W163" s="582"/>
      <c r="X163" s="582"/>
      <c r="Y163" s="582"/>
      <c r="Z163" s="644"/>
    </row>
    <row r="164" spans="1:66" s="135" customFormat="1" ht="15.75" thickTop="1" x14ac:dyDescent="0.25">
      <c r="A164" s="614" t="s">
        <v>700</v>
      </c>
      <c r="B164" s="614" t="s">
        <v>64</v>
      </c>
      <c r="C164" s="608" t="s">
        <v>701</v>
      </c>
      <c r="D164" s="608" t="s">
        <v>702</v>
      </c>
      <c r="E164" s="608" t="s">
        <v>703</v>
      </c>
      <c r="F164" s="608" t="s">
        <v>713</v>
      </c>
      <c r="G164" s="161" t="s">
        <v>704</v>
      </c>
      <c r="H164" s="270"/>
      <c r="I164" s="270"/>
      <c r="J164" s="635">
        <v>267143</v>
      </c>
      <c r="K164" s="635">
        <f>212571.04-31.53</f>
        <v>212539.51</v>
      </c>
      <c r="L164" s="635">
        <v>38022</v>
      </c>
      <c r="M164" s="635" t="s">
        <v>66</v>
      </c>
      <c r="N164" s="635" t="s">
        <v>66</v>
      </c>
      <c r="O164" s="614" t="s">
        <v>705</v>
      </c>
      <c r="P164" s="608" t="s">
        <v>706</v>
      </c>
      <c r="Q164" s="636">
        <v>43564</v>
      </c>
      <c r="R164" s="608" t="s">
        <v>707</v>
      </c>
      <c r="S164" s="614" t="s">
        <v>708</v>
      </c>
      <c r="T164" s="608" t="s">
        <v>707</v>
      </c>
      <c r="U164" s="608" t="s">
        <v>6</v>
      </c>
      <c r="V164" s="611" t="s">
        <v>66</v>
      </c>
      <c r="W164" s="608" t="s">
        <v>66</v>
      </c>
      <c r="X164" s="608" t="s">
        <v>66</v>
      </c>
      <c r="Y164" s="608" t="s">
        <v>82</v>
      </c>
      <c r="Z164" s="608" t="s">
        <v>714</v>
      </c>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row>
    <row r="165" spans="1:66" s="135" customFormat="1" x14ac:dyDescent="0.25">
      <c r="A165" s="615"/>
      <c r="B165" s="615"/>
      <c r="C165" s="609"/>
      <c r="D165" s="609"/>
      <c r="E165" s="609"/>
      <c r="F165" s="609"/>
      <c r="G165" s="184" t="s">
        <v>766</v>
      </c>
      <c r="H165" s="271" t="s">
        <v>323</v>
      </c>
      <c r="I165" s="272"/>
      <c r="J165" s="633"/>
      <c r="K165" s="633"/>
      <c r="L165" s="633"/>
      <c r="M165" s="633"/>
      <c r="N165" s="633"/>
      <c r="O165" s="615"/>
      <c r="P165" s="609"/>
      <c r="Q165" s="637"/>
      <c r="R165" s="609"/>
      <c r="S165" s="609"/>
      <c r="T165" s="609"/>
      <c r="U165" s="609"/>
      <c r="V165" s="612"/>
      <c r="W165" s="609"/>
      <c r="X165" s="609"/>
      <c r="Y165" s="609"/>
      <c r="Z165" s="609"/>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row>
    <row r="166" spans="1:66" s="135" customFormat="1" x14ac:dyDescent="0.25">
      <c r="A166" s="615"/>
      <c r="B166" s="615"/>
      <c r="C166" s="609"/>
      <c r="D166" s="609"/>
      <c r="E166" s="609"/>
      <c r="F166" s="609"/>
      <c r="G166" s="160" t="s">
        <v>709</v>
      </c>
      <c r="H166" s="272"/>
      <c r="I166" s="272"/>
      <c r="J166" s="633"/>
      <c r="K166" s="633"/>
      <c r="L166" s="633"/>
      <c r="M166" s="633"/>
      <c r="N166" s="633"/>
      <c r="O166" s="615"/>
      <c r="P166" s="609"/>
      <c r="Q166" s="637"/>
      <c r="R166" s="609"/>
      <c r="S166" s="609"/>
      <c r="T166" s="609"/>
      <c r="U166" s="609"/>
      <c r="V166" s="612"/>
      <c r="W166" s="609"/>
      <c r="X166" s="609"/>
      <c r="Y166" s="609"/>
      <c r="Z166" s="609"/>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row>
    <row r="167" spans="1:66" s="135" customFormat="1" x14ac:dyDescent="0.25">
      <c r="A167" s="615"/>
      <c r="B167" s="615"/>
      <c r="C167" s="609"/>
      <c r="D167" s="609"/>
      <c r="E167" s="609"/>
      <c r="F167" s="609"/>
      <c r="G167" s="160" t="s">
        <v>710</v>
      </c>
      <c r="H167" s="272"/>
      <c r="I167" s="272"/>
      <c r="J167" s="633"/>
      <c r="K167" s="633"/>
      <c r="L167" s="633"/>
      <c r="M167" s="633"/>
      <c r="N167" s="633"/>
      <c r="O167" s="615"/>
      <c r="P167" s="609"/>
      <c r="Q167" s="637"/>
      <c r="R167" s="609"/>
      <c r="S167" s="609"/>
      <c r="T167" s="609"/>
      <c r="U167" s="609"/>
      <c r="V167" s="612"/>
      <c r="W167" s="609"/>
      <c r="X167" s="609"/>
      <c r="Y167" s="609"/>
      <c r="Z167" s="609"/>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row>
    <row r="168" spans="1:66" s="135" customFormat="1" x14ac:dyDescent="0.25">
      <c r="A168" s="615"/>
      <c r="B168" s="615"/>
      <c r="C168" s="609"/>
      <c r="D168" s="609"/>
      <c r="E168" s="609"/>
      <c r="F168" s="609"/>
      <c r="G168" s="160" t="s">
        <v>711</v>
      </c>
      <c r="H168" s="272"/>
      <c r="I168" s="272"/>
      <c r="J168" s="633"/>
      <c r="K168" s="633"/>
      <c r="L168" s="633"/>
      <c r="M168" s="633"/>
      <c r="N168" s="633"/>
      <c r="O168" s="615"/>
      <c r="P168" s="609"/>
      <c r="Q168" s="637"/>
      <c r="R168" s="609"/>
      <c r="S168" s="609"/>
      <c r="T168" s="609"/>
      <c r="U168" s="609"/>
      <c r="V168" s="612"/>
      <c r="W168" s="609"/>
      <c r="X168" s="609"/>
      <c r="Y168" s="609"/>
      <c r="Z168" s="609"/>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row>
    <row r="169" spans="1:66" s="135" customFormat="1" ht="15.75" thickBot="1" x14ac:dyDescent="0.3">
      <c r="A169" s="616"/>
      <c r="B169" s="616"/>
      <c r="C169" s="610"/>
      <c r="D169" s="610"/>
      <c r="E169" s="610"/>
      <c r="F169" s="610"/>
      <c r="G169" s="185" t="s">
        <v>712</v>
      </c>
      <c r="H169" s="273"/>
      <c r="I169" s="273"/>
      <c r="J169" s="634"/>
      <c r="K169" s="634"/>
      <c r="L169" s="634"/>
      <c r="M169" s="634"/>
      <c r="N169" s="634"/>
      <c r="O169" s="616"/>
      <c r="P169" s="610"/>
      <c r="Q169" s="638"/>
      <c r="R169" s="610"/>
      <c r="S169" s="610"/>
      <c r="T169" s="610"/>
      <c r="U169" s="610"/>
      <c r="V169" s="613"/>
      <c r="W169" s="610"/>
      <c r="X169" s="610"/>
      <c r="Y169" s="610"/>
      <c r="Z169" s="610"/>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row>
    <row r="170" spans="1:66" s="187" customFormat="1" ht="30.75" thickTop="1" x14ac:dyDescent="0.25">
      <c r="A170" s="596" t="s">
        <v>768</v>
      </c>
      <c r="B170" s="577" t="s">
        <v>64</v>
      </c>
      <c r="C170" s="577" t="s">
        <v>755</v>
      </c>
      <c r="D170" s="577" t="s">
        <v>756</v>
      </c>
      <c r="E170" s="599" t="s">
        <v>757</v>
      </c>
      <c r="F170" s="590" t="s">
        <v>713</v>
      </c>
      <c r="G170" s="336" t="s">
        <v>761</v>
      </c>
      <c r="H170" s="265"/>
      <c r="I170" s="265"/>
      <c r="J170" s="602">
        <v>31339</v>
      </c>
      <c r="K170" s="587">
        <v>25706.74</v>
      </c>
      <c r="L170" s="602">
        <v>11430</v>
      </c>
      <c r="M170" s="587" t="s">
        <v>66</v>
      </c>
      <c r="N170" s="587" t="s">
        <v>66</v>
      </c>
      <c r="O170" s="571" t="s">
        <v>758</v>
      </c>
      <c r="P170" s="571" t="s">
        <v>199</v>
      </c>
      <c r="Q170" s="590" t="s">
        <v>759</v>
      </c>
      <c r="R170" s="571" t="s">
        <v>707</v>
      </c>
      <c r="S170" s="571" t="s">
        <v>708</v>
      </c>
      <c r="T170" s="571" t="s">
        <v>707</v>
      </c>
      <c r="U170" s="571" t="s">
        <v>760</v>
      </c>
      <c r="V170" s="593" t="s">
        <v>66</v>
      </c>
      <c r="W170" s="571" t="s">
        <v>66</v>
      </c>
      <c r="X170" s="571" t="s">
        <v>66</v>
      </c>
      <c r="Y170" s="571" t="s">
        <v>82</v>
      </c>
      <c r="Z170" s="574" t="s">
        <v>1057</v>
      </c>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189"/>
    </row>
    <row r="171" spans="1:66" s="186" customFormat="1" x14ac:dyDescent="0.25">
      <c r="A171" s="597"/>
      <c r="B171" s="578"/>
      <c r="C171" s="578"/>
      <c r="D171" s="578"/>
      <c r="E171" s="600"/>
      <c r="F171" s="591"/>
      <c r="G171" s="334" t="s">
        <v>762</v>
      </c>
      <c r="H171" s="264"/>
      <c r="I171" s="264"/>
      <c r="J171" s="603"/>
      <c r="K171" s="588"/>
      <c r="L171" s="603"/>
      <c r="M171" s="588"/>
      <c r="N171" s="588"/>
      <c r="O171" s="572"/>
      <c r="P171" s="572"/>
      <c r="Q171" s="591"/>
      <c r="R171" s="572"/>
      <c r="S171" s="572"/>
      <c r="T171" s="572"/>
      <c r="U171" s="572"/>
      <c r="V171" s="594"/>
      <c r="W171" s="572"/>
      <c r="X171" s="572"/>
      <c r="Y171" s="572"/>
      <c r="Z171" s="575"/>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190"/>
    </row>
    <row r="172" spans="1:66" s="186" customFormat="1" x14ac:dyDescent="0.25">
      <c r="A172" s="597"/>
      <c r="B172" s="578"/>
      <c r="C172" s="578"/>
      <c r="D172" s="578"/>
      <c r="E172" s="600"/>
      <c r="F172" s="591"/>
      <c r="G172" s="334" t="s">
        <v>763</v>
      </c>
      <c r="H172" s="264"/>
      <c r="I172" s="264"/>
      <c r="J172" s="603"/>
      <c r="K172" s="588"/>
      <c r="L172" s="603"/>
      <c r="M172" s="588"/>
      <c r="N172" s="588"/>
      <c r="O172" s="572"/>
      <c r="P172" s="572"/>
      <c r="Q172" s="591"/>
      <c r="R172" s="572"/>
      <c r="S172" s="572"/>
      <c r="T172" s="572"/>
      <c r="U172" s="572"/>
      <c r="V172" s="594"/>
      <c r="W172" s="572"/>
      <c r="X172" s="572"/>
      <c r="Y172" s="572"/>
      <c r="Z172" s="575"/>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190"/>
    </row>
    <row r="173" spans="1:66" s="186" customFormat="1" ht="30" x14ac:dyDescent="0.25">
      <c r="A173" s="597"/>
      <c r="B173" s="578"/>
      <c r="C173" s="578"/>
      <c r="D173" s="578"/>
      <c r="E173" s="600"/>
      <c r="F173" s="591"/>
      <c r="G173" s="334" t="s">
        <v>764</v>
      </c>
      <c r="H173" s="264"/>
      <c r="I173" s="264"/>
      <c r="J173" s="603"/>
      <c r="K173" s="588"/>
      <c r="L173" s="603"/>
      <c r="M173" s="588"/>
      <c r="N173" s="588"/>
      <c r="O173" s="572"/>
      <c r="P173" s="572"/>
      <c r="Q173" s="591"/>
      <c r="R173" s="572"/>
      <c r="S173" s="572"/>
      <c r="T173" s="572"/>
      <c r="U173" s="572"/>
      <c r="V173" s="594"/>
      <c r="W173" s="572"/>
      <c r="X173" s="572"/>
      <c r="Y173" s="572"/>
      <c r="Z173" s="575"/>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190"/>
    </row>
    <row r="174" spans="1:66" s="186" customFormat="1" x14ac:dyDescent="0.25">
      <c r="A174" s="597"/>
      <c r="B174" s="578"/>
      <c r="C174" s="578"/>
      <c r="D174" s="578"/>
      <c r="E174" s="600"/>
      <c r="F174" s="591"/>
      <c r="G174" s="334" t="s">
        <v>765</v>
      </c>
      <c r="H174" s="264"/>
      <c r="I174" s="264"/>
      <c r="J174" s="603"/>
      <c r="K174" s="588"/>
      <c r="L174" s="603"/>
      <c r="M174" s="588"/>
      <c r="N174" s="588"/>
      <c r="O174" s="572"/>
      <c r="P174" s="572"/>
      <c r="Q174" s="591"/>
      <c r="R174" s="572"/>
      <c r="S174" s="572"/>
      <c r="T174" s="572"/>
      <c r="U174" s="572"/>
      <c r="V174" s="594"/>
      <c r="W174" s="572"/>
      <c r="X174" s="572"/>
      <c r="Y174" s="572"/>
      <c r="Z174" s="575"/>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190"/>
    </row>
    <row r="175" spans="1:66" s="186" customFormat="1" x14ac:dyDescent="0.25">
      <c r="A175" s="597"/>
      <c r="B175" s="578"/>
      <c r="C175" s="578"/>
      <c r="D175" s="578"/>
      <c r="E175" s="600"/>
      <c r="F175" s="591"/>
      <c r="G175" s="580" t="s">
        <v>767</v>
      </c>
      <c r="H175" s="583" t="s">
        <v>323</v>
      </c>
      <c r="I175" s="586"/>
      <c r="J175" s="603"/>
      <c r="K175" s="588"/>
      <c r="L175" s="603"/>
      <c r="M175" s="588"/>
      <c r="N175" s="588"/>
      <c r="O175" s="572"/>
      <c r="P175" s="572"/>
      <c r="Q175" s="591"/>
      <c r="R175" s="572"/>
      <c r="S175" s="572"/>
      <c r="T175" s="572"/>
      <c r="U175" s="572"/>
      <c r="V175" s="594"/>
      <c r="W175" s="572"/>
      <c r="X175" s="572"/>
      <c r="Y175" s="572"/>
      <c r="Z175" s="575"/>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190"/>
    </row>
    <row r="176" spans="1:66" s="186" customFormat="1" x14ac:dyDescent="0.25">
      <c r="A176" s="597"/>
      <c r="B176" s="578"/>
      <c r="C176" s="578"/>
      <c r="D176" s="578"/>
      <c r="E176" s="600"/>
      <c r="F176" s="591"/>
      <c r="G176" s="581"/>
      <c r="H176" s="584"/>
      <c r="I176" s="584"/>
      <c r="J176" s="603"/>
      <c r="K176" s="588"/>
      <c r="L176" s="603"/>
      <c r="M176" s="588"/>
      <c r="N176" s="588"/>
      <c r="O176" s="572"/>
      <c r="P176" s="572"/>
      <c r="Q176" s="591"/>
      <c r="R176" s="572"/>
      <c r="S176" s="572"/>
      <c r="T176" s="572"/>
      <c r="U176" s="572"/>
      <c r="V176" s="594"/>
      <c r="W176" s="572"/>
      <c r="X176" s="572"/>
      <c r="Y176" s="572"/>
      <c r="Z176" s="575"/>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190"/>
    </row>
    <row r="177" spans="1:66" s="186" customFormat="1" x14ac:dyDescent="0.25">
      <c r="A177" s="597"/>
      <c r="B177" s="578"/>
      <c r="C177" s="578"/>
      <c r="D177" s="578"/>
      <c r="E177" s="600"/>
      <c r="F177" s="591"/>
      <c r="G177" s="581"/>
      <c r="H177" s="584"/>
      <c r="I177" s="584"/>
      <c r="J177" s="603"/>
      <c r="K177" s="588"/>
      <c r="L177" s="603"/>
      <c r="M177" s="588"/>
      <c r="N177" s="588"/>
      <c r="O177" s="572"/>
      <c r="P177" s="572"/>
      <c r="Q177" s="591"/>
      <c r="R177" s="572"/>
      <c r="S177" s="572"/>
      <c r="T177" s="572"/>
      <c r="U177" s="572"/>
      <c r="V177" s="594"/>
      <c r="W177" s="572"/>
      <c r="X177" s="572"/>
      <c r="Y177" s="572"/>
      <c r="Z177" s="575"/>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190"/>
    </row>
    <row r="178" spans="1:66" s="188" customFormat="1" ht="15.75" thickBot="1" x14ac:dyDescent="0.3">
      <c r="A178" s="598"/>
      <c r="B178" s="579"/>
      <c r="C178" s="579"/>
      <c r="D178" s="579"/>
      <c r="E178" s="601"/>
      <c r="F178" s="592"/>
      <c r="G178" s="582"/>
      <c r="H178" s="585"/>
      <c r="I178" s="585"/>
      <c r="J178" s="604"/>
      <c r="K178" s="589"/>
      <c r="L178" s="604"/>
      <c r="M178" s="589"/>
      <c r="N178" s="589"/>
      <c r="O178" s="573"/>
      <c r="P178" s="573"/>
      <c r="Q178" s="592"/>
      <c r="R178" s="573"/>
      <c r="S178" s="573"/>
      <c r="T178" s="573"/>
      <c r="U178" s="573"/>
      <c r="V178" s="595"/>
      <c r="W178" s="573"/>
      <c r="X178" s="573"/>
      <c r="Y178" s="573"/>
      <c r="Z178" s="576"/>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191"/>
    </row>
    <row r="179" spans="1:66" ht="15.75" thickTop="1" x14ac:dyDescent="0.25"/>
  </sheetData>
  <sheetProtection algorithmName="SHA-512" hashValue="0+atEXfFSlpPivkIu2vivzfulRIdscZZmXw8JeLn1SEwtobAYLBJxObVWXGwV+5tkf1Vob5ErlOhctz67DCkYQ==" saltValue="0QyusQoCnb1gj9K+MMnS4g==" spinCount="100000" sheet="1" formatColumns="0" formatRows="0" sort="0"/>
  <mergeCells count="661">
    <mergeCell ref="R125:R126"/>
    <mergeCell ref="S125:S126"/>
    <mergeCell ref="T125:T126"/>
    <mergeCell ref="L52:L59"/>
    <mergeCell ref="T15:T17"/>
    <mergeCell ref="L96:L100"/>
    <mergeCell ref="P93:P95"/>
    <mergeCell ref="O113:O115"/>
    <mergeCell ref="P113:P115"/>
    <mergeCell ref="P43:P47"/>
    <mergeCell ref="O117:O120"/>
    <mergeCell ref="P117:P120"/>
    <mergeCell ref="Q117:Q120"/>
    <mergeCell ref="R117:R120"/>
    <mergeCell ref="S117:S120"/>
    <mergeCell ref="P125:P126"/>
    <mergeCell ref="L122:L124"/>
    <mergeCell ref="R113:R115"/>
    <mergeCell ref="S113:S115"/>
    <mergeCell ref="O122:O124"/>
    <mergeCell ref="L113:L115"/>
    <mergeCell ref="P109:P112"/>
    <mergeCell ref="N109:N112"/>
    <mergeCell ref="L93:L95"/>
    <mergeCell ref="U125:U126"/>
    <mergeCell ref="V125:V126"/>
    <mergeCell ref="W125:W126"/>
    <mergeCell ref="X125:X126"/>
    <mergeCell ref="Z9:Z13"/>
    <mergeCell ref="B9:B13"/>
    <mergeCell ref="C9:C13"/>
    <mergeCell ref="Q9:Q13"/>
    <mergeCell ref="R9:R13"/>
    <mergeCell ref="S9:S13"/>
    <mergeCell ref="T9:T13"/>
    <mergeCell ref="U9:U13"/>
    <mergeCell ref="V9:V13"/>
    <mergeCell ref="W9:W13"/>
    <mergeCell ref="X9:X13"/>
    <mergeCell ref="Y9:Y13"/>
    <mergeCell ref="C43:C47"/>
    <mergeCell ref="D43:D47"/>
    <mergeCell ref="E43:E47"/>
    <mergeCell ref="F43:F47"/>
    <mergeCell ref="L43:L47"/>
    <mergeCell ref="M43:M47"/>
    <mergeCell ref="N43:N47"/>
    <mergeCell ref="O43:O47"/>
    <mergeCell ref="A9:A13"/>
    <mergeCell ref="D9:D13"/>
    <mergeCell ref="E9:E13"/>
    <mergeCell ref="F9:F13"/>
    <mergeCell ref="L9:L13"/>
    <mergeCell ref="M9:M13"/>
    <mergeCell ref="N9:N13"/>
    <mergeCell ref="O9:O13"/>
    <mergeCell ref="P9:P13"/>
    <mergeCell ref="C52:C59"/>
    <mergeCell ref="D52:D59"/>
    <mergeCell ref="E52:E59"/>
    <mergeCell ref="R127:R129"/>
    <mergeCell ref="Z3:Z8"/>
    <mergeCell ref="L3:L8"/>
    <mergeCell ref="R3:R8"/>
    <mergeCell ref="S3:S8"/>
    <mergeCell ref="T3:T8"/>
    <mergeCell ref="U3:U8"/>
    <mergeCell ref="V3:V8"/>
    <mergeCell ref="X15:X17"/>
    <mergeCell ref="Y15:Y17"/>
    <mergeCell ref="Z15:Z17"/>
    <mergeCell ref="O15:O17"/>
    <mergeCell ref="P15:P17"/>
    <mergeCell ref="Q15:Q17"/>
    <mergeCell ref="R15:R17"/>
    <mergeCell ref="W3:W8"/>
    <mergeCell ref="O3:O8"/>
    <mergeCell ref="P3:P8"/>
    <mergeCell ref="Q3:Q8"/>
    <mergeCell ref="X3:X8"/>
    <mergeCell ref="Y3:Y8"/>
    <mergeCell ref="A15:A17"/>
    <mergeCell ref="B15:B17"/>
    <mergeCell ref="C15:C17"/>
    <mergeCell ref="D15:D17"/>
    <mergeCell ref="E15:E17"/>
    <mergeCell ref="F15:F17"/>
    <mergeCell ref="L15:L17"/>
    <mergeCell ref="M15:M17"/>
    <mergeCell ref="N15:N17"/>
    <mergeCell ref="Q122:Q124"/>
    <mergeCell ref="N134:N142"/>
    <mergeCell ref="O134:O142"/>
    <mergeCell ref="Q127:Q129"/>
    <mergeCell ref="E125:E126"/>
    <mergeCell ref="F125:F126"/>
    <mergeCell ref="L125:L126"/>
    <mergeCell ref="M125:M126"/>
    <mergeCell ref="N125:N126"/>
    <mergeCell ref="O125:O126"/>
    <mergeCell ref="Q125:Q126"/>
    <mergeCell ref="U15:U17"/>
    <mergeCell ref="V15:V17"/>
    <mergeCell ref="W15:W17"/>
    <mergeCell ref="S15:S17"/>
    <mergeCell ref="R88:R92"/>
    <mergeCell ref="S88:S92"/>
    <mergeCell ref="Q93:Q95"/>
    <mergeCell ref="R93:R95"/>
    <mergeCell ref="U93:U95"/>
    <mergeCell ref="W93:W95"/>
    <mergeCell ref="V93:V95"/>
    <mergeCell ref="S74:S78"/>
    <mergeCell ref="T74:T78"/>
    <mergeCell ref="Q74:Q78"/>
    <mergeCell ref="S52:S59"/>
    <mergeCell ref="T52:T59"/>
    <mergeCell ref="R71:R73"/>
    <mergeCell ref="S71:S73"/>
    <mergeCell ref="T71:T73"/>
    <mergeCell ref="S28:S33"/>
    <mergeCell ref="T28:T33"/>
    <mergeCell ref="U28:U33"/>
    <mergeCell ref="V28:V33"/>
    <mergeCell ref="W28:W33"/>
    <mergeCell ref="U96:U100"/>
    <mergeCell ref="S93:S95"/>
    <mergeCell ref="T93:T95"/>
    <mergeCell ref="A3:A8"/>
    <mergeCell ref="B3:B8"/>
    <mergeCell ref="C3:C8"/>
    <mergeCell ref="D3:D8"/>
    <mergeCell ref="E3:E8"/>
    <mergeCell ref="F3:F8"/>
    <mergeCell ref="P39:P40"/>
    <mergeCell ref="B52:B59"/>
    <mergeCell ref="F52:F59"/>
    <mergeCell ref="T96:T100"/>
    <mergeCell ref="A43:A47"/>
    <mergeCell ref="A52:A59"/>
    <mergeCell ref="O52:O59"/>
    <mergeCell ref="P52:P59"/>
    <mergeCell ref="Q52:Q59"/>
    <mergeCell ref="B43:B47"/>
    <mergeCell ref="A71:A73"/>
    <mergeCell ref="O71:O73"/>
    <mergeCell ref="P71:P73"/>
    <mergeCell ref="Q80:Q83"/>
    <mergeCell ref="R80:R83"/>
    <mergeCell ref="B71:B73"/>
    <mergeCell ref="F71:F73"/>
    <mergeCell ref="A67:A69"/>
    <mergeCell ref="O67:O69"/>
    <mergeCell ref="P67:P69"/>
    <mergeCell ref="E71:E73"/>
    <mergeCell ref="A74:A78"/>
    <mergeCell ref="D74:D78"/>
    <mergeCell ref="E74:E78"/>
    <mergeCell ref="B74:B78"/>
    <mergeCell ref="F74:F78"/>
    <mergeCell ref="C74:C78"/>
    <mergeCell ref="L74:L78"/>
    <mergeCell ref="O74:O78"/>
    <mergeCell ref="P74:P78"/>
    <mergeCell ref="N74:N78"/>
    <mergeCell ref="D71:D73"/>
    <mergeCell ref="C71:C73"/>
    <mergeCell ref="A80:A83"/>
    <mergeCell ref="R74:R78"/>
    <mergeCell ref="A157:A163"/>
    <mergeCell ref="Q157:Q163"/>
    <mergeCell ref="A127:A129"/>
    <mergeCell ref="P157:P163"/>
    <mergeCell ref="B143:B156"/>
    <mergeCell ref="N157:N163"/>
    <mergeCell ref="K157:K163"/>
    <mergeCell ref="O80:O83"/>
    <mergeCell ref="P80:P83"/>
    <mergeCell ref="O88:O92"/>
    <mergeCell ref="P88:P92"/>
    <mergeCell ref="Q88:Q92"/>
    <mergeCell ref="L105:L107"/>
    <mergeCell ref="L101:L104"/>
    <mergeCell ref="E101:E104"/>
    <mergeCell ref="A96:A100"/>
    <mergeCell ref="P96:P100"/>
    <mergeCell ref="F96:F100"/>
    <mergeCell ref="A93:A95"/>
    <mergeCell ref="B93:B95"/>
    <mergeCell ref="O130:O133"/>
    <mergeCell ref="Q130:Q133"/>
    <mergeCell ref="D88:D92"/>
    <mergeCell ref="E88:E92"/>
    <mergeCell ref="D109:D112"/>
    <mergeCell ref="E109:E112"/>
    <mergeCell ref="B157:B163"/>
    <mergeCell ref="R157:R163"/>
    <mergeCell ref="O143:O156"/>
    <mergeCell ref="P143:P156"/>
    <mergeCell ref="Q143:Q156"/>
    <mergeCell ref="O157:O163"/>
    <mergeCell ref="E134:E142"/>
    <mergeCell ref="B130:B133"/>
    <mergeCell ref="C127:C129"/>
    <mergeCell ref="D127:D129"/>
    <mergeCell ref="E127:E129"/>
    <mergeCell ref="C134:C142"/>
    <mergeCell ref="D134:D142"/>
    <mergeCell ref="D130:D133"/>
    <mergeCell ref="N130:N133"/>
    <mergeCell ref="L130:L133"/>
    <mergeCell ref="C157:C163"/>
    <mergeCell ref="R143:R156"/>
    <mergeCell ref="B127:B129"/>
    <mergeCell ref="D157:D163"/>
    <mergeCell ref="D80:D83"/>
    <mergeCell ref="E80:E83"/>
    <mergeCell ref="C113:C115"/>
    <mergeCell ref="D113:D115"/>
    <mergeCell ref="E113:E115"/>
    <mergeCell ref="L88:L92"/>
    <mergeCell ref="E96:E100"/>
    <mergeCell ref="Y157:Y163"/>
    <mergeCell ref="X117:X120"/>
    <mergeCell ref="Y117:Y120"/>
    <mergeCell ref="W117:W120"/>
    <mergeCell ref="Y122:Y124"/>
    <mergeCell ref="Y127:Y129"/>
    <mergeCell ref="W127:W129"/>
    <mergeCell ref="X127:X129"/>
    <mergeCell ref="R134:R142"/>
    <mergeCell ref="S127:S129"/>
    <mergeCell ref="T127:T129"/>
    <mergeCell ref="N113:N115"/>
    <mergeCell ref="N117:N120"/>
    <mergeCell ref="N122:N124"/>
    <mergeCell ref="N127:N129"/>
    <mergeCell ref="Q113:Q115"/>
    <mergeCell ref="C88:C92"/>
    <mergeCell ref="Z157:Z163"/>
    <mergeCell ref="Z143:Z156"/>
    <mergeCell ref="Y143:Y156"/>
    <mergeCell ref="Z134:Z142"/>
    <mergeCell ref="U130:U133"/>
    <mergeCell ref="U143:U156"/>
    <mergeCell ref="T143:T156"/>
    <mergeCell ref="S143:S156"/>
    <mergeCell ref="U134:U142"/>
    <mergeCell ref="T157:T163"/>
    <mergeCell ref="S157:S163"/>
    <mergeCell ref="U157:U163"/>
    <mergeCell ref="S130:S133"/>
    <mergeCell ref="T130:T133"/>
    <mergeCell ref="T134:T142"/>
    <mergeCell ref="Z130:Z133"/>
    <mergeCell ref="X143:X156"/>
    <mergeCell ref="W143:W156"/>
    <mergeCell ref="W130:W133"/>
    <mergeCell ref="W134:W142"/>
    <mergeCell ref="X134:X142"/>
    <mergeCell ref="Y134:Y142"/>
    <mergeCell ref="X130:X133"/>
    <mergeCell ref="Y130:Y133"/>
    <mergeCell ref="Z127:Z129"/>
    <mergeCell ref="Z122:Z124"/>
    <mergeCell ref="Y125:Y126"/>
    <mergeCell ref="Z125:Z126"/>
    <mergeCell ref="Y109:Y112"/>
    <mergeCell ref="Z101:Z104"/>
    <mergeCell ref="Y101:Y104"/>
    <mergeCell ref="X101:X104"/>
    <mergeCell ref="W101:W104"/>
    <mergeCell ref="W105:W107"/>
    <mergeCell ref="Z117:Z120"/>
    <mergeCell ref="Z96:Z100"/>
    <mergeCell ref="Y96:Y100"/>
    <mergeCell ref="X96:X100"/>
    <mergeCell ref="V117:V120"/>
    <mergeCell ref="Z105:Z107"/>
    <mergeCell ref="X109:X112"/>
    <mergeCell ref="U117:U120"/>
    <mergeCell ref="T117:T120"/>
    <mergeCell ref="X105:X107"/>
    <mergeCell ref="Y105:Y107"/>
    <mergeCell ref="T113:T115"/>
    <mergeCell ref="U113:U115"/>
    <mergeCell ref="U101:U104"/>
    <mergeCell ref="U109:U112"/>
    <mergeCell ref="V109:V112"/>
    <mergeCell ref="W109:W112"/>
    <mergeCell ref="V113:V115"/>
    <mergeCell ref="W113:W115"/>
    <mergeCell ref="V96:V100"/>
    <mergeCell ref="T101:T104"/>
    <mergeCell ref="W96:W100"/>
    <mergeCell ref="T105:T107"/>
    <mergeCell ref="U105:U107"/>
    <mergeCell ref="V105:V107"/>
    <mergeCell ref="A130:A133"/>
    <mergeCell ref="C143:C156"/>
    <mergeCell ref="D143:D156"/>
    <mergeCell ref="F113:F115"/>
    <mergeCell ref="F122:F124"/>
    <mergeCell ref="E130:E133"/>
    <mergeCell ref="F134:F142"/>
    <mergeCell ref="F130:F133"/>
    <mergeCell ref="C130:C133"/>
    <mergeCell ref="E122:E124"/>
    <mergeCell ref="D122:D124"/>
    <mergeCell ref="C117:C120"/>
    <mergeCell ref="D117:D120"/>
    <mergeCell ref="E117:E120"/>
    <mergeCell ref="A134:A142"/>
    <mergeCell ref="A122:A124"/>
    <mergeCell ref="B134:B142"/>
    <mergeCell ref="A125:A126"/>
    <mergeCell ref="B125:B126"/>
    <mergeCell ref="C125:C126"/>
    <mergeCell ref="D125:D126"/>
    <mergeCell ref="A143:A156"/>
    <mergeCell ref="E143:E156"/>
    <mergeCell ref="B80:B83"/>
    <mergeCell ref="B122:B124"/>
    <mergeCell ref="B117:B120"/>
    <mergeCell ref="F117:F120"/>
    <mergeCell ref="A88:A92"/>
    <mergeCell ref="A113:A115"/>
    <mergeCell ref="B113:B115"/>
    <mergeCell ref="B88:B92"/>
    <mergeCell ref="F88:F92"/>
    <mergeCell ref="B101:B104"/>
    <mergeCell ref="A101:A104"/>
    <mergeCell ref="A105:A107"/>
    <mergeCell ref="B105:B107"/>
    <mergeCell ref="F93:F95"/>
    <mergeCell ref="C93:C95"/>
    <mergeCell ref="D93:D95"/>
    <mergeCell ref="E93:E95"/>
    <mergeCell ref="C122:C124"/>
    <mergeCell ref="A117:A120"/>
    <mergeCell ref="F80:F83"/>
    <mergeCell ref="A109:A112"/>
    <mergeCell ref="B109:B112"/>
    <mergeCell ref="C109:C112"/>
    <mergeCell ref="C80:C83"/>
    <mergeCell ref="O93:O95"/>
    <mergeCell ref="B96:B100"/>
    <mergeCell ref="F109:F112"/>
    <mergeCell ref="N93:N95"/>
    <mergeCell ref="N96:N100"/>
    <mergeCell ref="N101:N104"/>
    <mergeCell ref="N105:N107"/>
    <mergeCell ref="L109:L112"/>
    <mergeCell ref="F105:F107"/>
    <mergeCell ref="C96:C100"/>
    <mergeCell ref="D96:D100"/>
    <mergeCell ref="F101:F104"/>
    <mergeCell ref="D101:D104"/>
    <mergeCell ref="C101:C104"/>
    <mergeCell ref="C105:C107"/>
    <mergeCell ref="D105:D107"/>
    <mergeCell ref="E105:E107"/>
    <mergeCell ref="M93:M95"/>
    <mergeCell ref="M96:M100"/>
    <mergeCell ref="Z93:Z95"/>
    <mergeCell ref="B67:B69"/>
    <mergeCell ref="F67:F69"/>
    <mergeCell ref="C67:C69"/>
    <mergeCell ref="D67:D69"/>
    <mergeCell ref="E67:E69"/>
    <mergeCell ref="L67:L69"/>
    <mergeCell ref="N67:N69"/>
    <mergeCell ref="M67:M69"/>
    <mergeCell ref="T67:T69"/>
    <mergeCell ref="Z67:Z69"/>
    <mergeCell ref="U67:U69"/>
    <mergeCell ref="W80:W83"/>
    <mergeCell ref="X80:X83"/>
    <mergeCell ref="Y80:Y83"/>
    <mergeCell ref="U80:U83"/>
    <mergeCell ref="X88:X92"/>
    <mergeCell ref="Y93:Y95"/>
    <mergeCell ref="X93:X95"/>
    <mergeCell ref="X74:X78"/>
    <mergeCell ref="Y74:Y78"/>
    <mergeCell ref="L80:L83"/>
    <mergeCell ref="N80:N83"/>
    <mergeCell ref="L71:L73"/>
    <mergeCell ref="V101:V104"/>
    <mergeCell ref="M113:M115"/>
    <mergeCell ref="Y39:Y40"/>
    <mergeCell ref="T88:T92"/>
    <mergeCell ref="U88:U92"/>
    <mergeCell ref="Y88:Y92"/>
    <mergeCell ref="M88:M92"/>
    <mergeCell ref="M80:M83"/>
    <mergeCell ref="M101:M104"/>
    <mergeCell ref="M105:M107"/>
    <mergeCell ref="M109:M112"/>
    <mergeCell ref="R105:R107"/>
    <mergeCell ref="S105:S107"/>
    <mergeCell ref="V88:V92"/>
    <mergeCell ref="V74:V78"/>
    <mergeCell ref="V80:V83"/>
    <mergeCell ref="W88:W92"/>
    <mergeCell ref="W74:W78"/>
    <mergeCell ref="V67:V69"/>
    <mergeCell ref="W67:W69"/>
    <mergeCell ref="X67:X69"/>
    <mergeCell ref="Y67:Y69"/>
    <mergeCell ref="V71:V73"/>
    <mergeCell ref="W71:W73"/>
    <mergeCell ref="Z39:Z40"/>
    <mergeCell ref="W52:W59"/>
    <mergeCell ref="X52:X59"/>
    <mergeCell ref="Y52:Y59"/>
    <mergeCell ref="V39:V40"/>
    <mergeCell ref="W39:W40"/>
    <mergeCell ref="Z52:Z59"/>
    <mergeCell ref="X39:X40"/>
    <mergeCell ref="V52:V59"/>
    <mergeCell ref="X43:X47"/>
    <mergeCell ref="Y43:Y47"/>
    <mergeCell ref="Z43:Z47"/>
    <mergeCell ref="V43:V47"/>
    <mergeCell ref="W43:W47"/>
    <mergeCell ref="Z88:Z92"/>
    <mergeCell ref="X113:X115"/>
    <mergeCell ref="Y113:Y115"/>
    <mergeCell ref="Z113:Z115"/>
    <mergeCell ref="Z74:Z78"/>
    <mergeCell ref="Z80:Z83"/>
    <mergeCell ref="Z109:Z112"/>
    <mergeCell ref="S101:S104"/>
    <mergeCell ref="N88:N92"/>
    <mergeCell ref="Q109:Q112"/>
    <mergeCell ref="R109:R112"/>
    <mergeCell ref="S109:S112"/>
    <mergeCell ref="T109:T112"/>
    <mergeCell ref="S96:S100"/>
    <mergeCell ref="R96:R100"/>
    <mergeCell ref="Q96:Q100"/>
    <mergeCell ref="P101:P104"/>
    <mergeCell ref="O101:O104"/>
    <mergeCell ref="O96:O100"/>
    <mergeCell ref="S80:S83"/>
    <mergeCell ref="T80:T83"/>
    <mergeCell ref="O105:O107"/>
    <mergeCell ref="P105:P107"/>
    <mergeCell ref="Q105:Q107"/>
    <mergeCell ref="X71:X73"/>
    <mergeCell ref="Y71:Y73"/>
    <mergeCell ref="Z71:Z73"/>
    <mergeCell ref="U39:U40"/>
    <mergeCell ref="M39:M40"/>
    <mergeCell ref="M52:M59"/>
    <mergeCell ref="N39:N40"/>
    <mergeCell ref="N52:N59"/>
    <mergeCell ref="S67:S69"/>
    <mergeCell ref="T39:T40"/>
    <mergeCell ref="Q71:Q73"/>
    <mergeCell ref="Q43:Q47"/>
    <mergeCell ref="R43:R47"/>
    <mergeCell ref="S43:S47"/>
    <mergeCell ref="T43:T47"/>
    <mergeCell ref="U43:U47"/>
    <mergeCell ref="Q67:Q69"/>
    <mergeCell ref="R67:R69"/>
    <mergeCell ref="O39:O40"/>
    <mergeCell ref="Q39:Q40"/>
    <mergeCell ref="R39:R40"/>
    <mergeCell ref="S39:S40"/>
    <mergeCell ref="N71:N73"/>
    <mergeCell ref="R52:R59"/>
    <mergeCell ref="L117:L120"/>
    <mergeCell ref="E157:E163"/>
    <mergeCell ref="G157:G163"/>
    <mergeCell ref="J157:J163"/>
    <mergeCell ref="M130:M133"/>
    <mergeCell ref="M134:M142"/>
    <mergeCell ref="L127:L129"/>
    <mergeCell ref="M127:M129"/>
    <mergeCell ref="L134:L142"/>
    <mergeCell ref="F157:F163"/>
    <mergeCell ref="L157:L163"/>
    <mergeCell ref="F127:F129"/>
    <mergeCell ref="F143:F156"/>
    <mergeCell ref="L143:L156"/>
    <mergeCell ref="X157:X163"/>
    <mergeCell ref="S134:S142"/>
    <mergeCell ref="U127:U129"/>
    <mergeCell ref="P130:P133"/>
    <mergeCell ref="P127:P129"/>
    <mergeCell ref="P134:P142"/>
    <mergeCell ref="R130:R133"/>
    <mergeCell ref="E164:E169"/>
    <mergeCell ref="F164:F169"/>
    <mergeCell ref="J164:J169"/>
    <mergeCell ref="K164:K169"/>
    <mergeCell ref="L164:L169"/>
    <mergeCell ref="M143:M156"/>
    <mergeCell ref="M157:M163"/>
    <mergeCell ref="Q134:Q142"/>
    <mergeCell ref="O127:O129"/>
    <mergeCell ref="N143:N156"/>
    <mergeCell ref="M3:M8"/>
    <mergeCell ref="N3:N8"/>
    <mergeCell ref="M164:M169"/>
    <mergeCell ref="N164:N169"/>
    <mergeCell ref="P34:P38"/>
    <mergeCell ref="Q34:Q38"/>
    <mergeCell ref="R34:R38"/>
    <mergeCell ref="S34:S38"/>
    <mergeCell ref="T34:T38"/>
    <mergeCell ref="O164:O169"/>
    <mergeCell ref="P164:P169"/>
    <mergeCell ref="R101:R104"/>
    <mergeCell ref="Q101:Q104"/>
    <mergeCell ref="T164:T169"/>
    <mergeCell ref="Q164:Q169"/>
    <mergeCell ref="R164:R169"/>
    <mergeCell ref="S164:S169"/>
    <mergeCell ref="R122:R124"/>
    <mergeCell ref="S122:S124"/>
    <mergeCell ref="P122:P124"/>
    <mergeCell ref="T122:T124"/>
    <mergeCell ref="M117:M120"/>
    <mergeCell ref="M122:M124"/>
    <mergeCell ref="O109:O112"/>
    <mergeCell ref="A28:A33"/>
    <mergeCell ref="B28:B33"/>
    <mergeCell ref="C28:C33"/>
    <mergeCell ref="D28:D33"/>
    <mergeCell ref="Y34:Y38"/>
    <mergeCell ref="Z34:Z38"/>
    <mergeCell ref="F34:F38"/>
    <mergeCell ref="X164:X169"/>
    <mergeCell ref="Y164:Y169"/>
    <mergeCell ref="Z164:Z169"/>
    <mergeCell ref="U34:U38"/>
    <mergeCell ref="V34:V38"/>
    <mergeCell ref="W34:W38"/>
    <mergeCell ref="X34:X38"/>
    <mergeCell ref="X122:X124"/>
    <mergeCell ref="W122:W124"/>
    <mergeCell ref="V122:V124"/>
    <mergeCell ref="U122:U124"/>
    <mergeCell ref="V127:V129"/>
    <mergeCell ref="V130:V133"/>
    <mergeCell ref="V134:V142"/>
    <mergeCell ref="V143:V156"/>
    <mergeCell ref="V157:V163"/>
    <mergeCell ref="W157:W163"/>
    <mergeCell ref="F39:F40"/>
    <mergeCell ref="L39:L40"/>
    <mergeCell ref="C39:C40"/>
    <mergeCell ref="D39:D40"/>
    <mergeCell ref="E39:E40"/>
    <mergeCell ref="A39:A40"/>
    <mergeCell ref="B39:B40"/>
    <mergeCell ref="A34:A38"/>
    <mergeCell ref="B34:B38"/>
    <mergeCell ref="C34:C38"/>
    <mergeCell ref="D34:D38"/>
    <mergeCell ref="E34:E38"/>
    <mergeCell ref="A170:A178"/>
    <mergeCell ref="E170:E178"/>
    <mergeCell ref="F170:F178"/>
    <mergeCell ref="J170:J178"/>
    <mergeCell ref="K170:K178"/>
    <mergeCell ref="L170:L178"/>
    <mergeCell ref="M170:M178"/>
    <mergeCell ref="X170:X178"/>
    <mergeCell ref="N34:N38"/>
    <mergeCell ref="O34:O38"/>
    <mergeCell ref="L34:L38"/>
    <mergeCell ref="M34:M38"/>
    <mergeCell ref="U164:U169"/>
    <mergeCell ref="V164:V169"/>
    <mergeCell ref="W164:W169"/>
    <mergeCell ref="A164:A169"/>
    <mergeCell ref="B164:B169"/>
    <mergeCell ref="C164:C169"/>
    <mergeCell ref="D164:D169"/>
    <mergeCell ref="U52:U59"/>
    <mergeCell ref="U74:U78"/>
    <mergeCell ref="U71:U73"/>
    <mergeCell ref="M71:M73"/>
    <mergeCell ref="M74:M78"/>
    <mergeCell ref="Y170:Y178"/>
    <mergeCell ref="Z170:Z178"/>
    <mergeCell ref="B170:B178"/>
    <mergeCell ref="C170:C178"/>
    <mergeCell ref="D170:D178"/>
    <mergeCell ref="G175:G178"/>
    <mergeCell ref="H175:H178"/>
    <mergeCell ref="I175:I178"/>
    <mergeCell ref="N170:N178"/>
    <mergeCell ref="O170:O178"/>
    <mergeCell ref="P170:P178"/>
    <mergeCell ref="Q170:Q178"/>
    <mergeCell ref="R170:R178"/>
    <mergeCell ref="S170:S178"/>
    <mergeCell ref="T170:T178"/>
    <mergeCell ref="U170:U178"/>
    <mergeCell ref="V170:V178"/>
    <mergeCell ref="W170:W178"/>
    <mergeCell ref="X28:X33"/>
    <mergeCell ref="Y28:Y33"/>
    <mergeCell ref="Z28:Z33"/>
    <mergeCell ref="E28:E33"/>
    <mergeCell ref="F28:F33"/>
    <mergeCell ref="L28:L33"/>
    <mergeCell ref="M28:M33"/>
    <mergeCell ref="N28:N33"/>
    <mergeCell ref="O28:O33"/>
    <mergeCell ref="P28:P33"/>
    <mergeCell ref="Q28:Q33"/>
    <mergeCell ref="R28:R33"/>
    <mergeCell ref="A18:A25"/>
    <mergeCell ref="B18:B25"/>
    <mergeCell ref="C18:C25"/>
    <mergeCell ref="D18:D25"/>
    <mergeCell ref="E18:E25"/>
    <mergeCell ref="F18:F25"/>
    <mergeCell ref="L18:L25"/>
    <mergeCell ref="M18:M25"/>
    <mergeCell ref="N18:N25"/>
    <mergeCell ref="X18:X25"/>
    <mergeCell ref="Y18:Y25"/>
    <mergeCell ref="Z18:Z25"/>
    <mergeCell ref="O18:O25"/>
    <mergeCell ref="P18:P25"/>
    <mergeCell ref="Q18:Q25"/>
    <mergeCell ref="R18:R25"/>
    <mergeCell ref="S18:S25"/>
    <mergeCell ref="T18:T25"/>
    <mergeCell ref="U18:U25"/>
    <mergeCell ref="V18:V25"/>
    <mergeCell ref="W18:W25"/>
    <mergeCell ref="L85:L87"/>
    <mergeCell ref="M85:M87"/>
    <mergeCell ref="N85:N87"/>
    <mergeCell ref="O85:O87"/>
    <mergeCell ref="P85:P87"/>
    <mergeCell ref="F85:F87"/>
    <mergeCell ref="A85:A87"/>
    <mergeCell ref="B85:B87"/>
    <mergeCell ref="C85:C87"/>
    <mergeCell ref="D85:D86"/>
    <mergeCell ref="E85:E87"/>
    <mergeCell ref="Z85:Z87"/>
    <mergeCell ref="Q85:Q87"/>
    <mergeCell ref="R85:R87"/>
    <mergeCell ref="S85:S87"/>
    <mergeCell ref="T85:T87"/>
    <mergeCell ref="U85:U87"/>
    <mergeCell ref="V85:V87"/>
    <mergeCell ref="W85:W87"/>
    <mergeCell ref="X85:X87"/>
    <mergeCell ref="Y85:Y87"/>
  </mergeCells>
  <phoneticPr fontId="13" type="noConversion"/>
  <pageMargins left="0.25" right="0.25" top="0.75" bottom="0.75" header="0.3" footer="0.3"/>
  <pageSetup paperSize="8" orientation="landscape" horizontalDpi="300" verticalDpi="300" r:id="rId1"/>
  <headerFooter>
    <oddHeader>&amp;C&amp;"Arial"&amp;12&amp;KA80000 OFFICIAL&amp;1#_x000D_</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6"/>
  <sheetViews>
    <sheetView zoomScaleNormal="100" workbookViewId="0">
      <pane xSplit="3" ySplit="2" topLeftCell="D3" activePane="bottomRight" state="frozen"/>
      <selection pane="topRight" activeCell="D1" sqref="D1"/>
      <selection pane="bottomLeft" activeCell="A2" sqref="A2"/>
      <selection pane="bottomRight" activeCell="E5" sqref="E5"/>
    </sheetView>
  </sheetViews>
  <sheetFormatPr defaultColWidth="9.140625" defaultRowHeight="15" x14ac:dyDescent="0.25"/>
  <cols>
    <col min="1" max="1" width="17.140625" style="9" customWidth="1"/>
    <col min="2" max="2" width="11.85546875" style="9" customWidth="1"/>
    <col min="3" max="3" width="11.42578125" style="9" customWidth="1"/>
    <col min="4" max="4" width="12.7109375" style="9" customWidth="1"/>
    <col min="5" max="5" width="92.28515625" style="9" customWidth="1"/>
    <col min="6" max="6" width="9.42578125" style="475" bestFit="1" customWidth="1"/>
    <col min="7" max="7" width="6.5703125" style="475" bestFit="1" customWidth="1"/>
    <col min="8" max="8" width="9.42578125" style="475" bestFit="1" customWidth="1"/>
    <col min="9" max="9" width="8" style="24" bestFit="1" customWidth="1"/>
    <col min="10" max="10" width="29.7109375" style="9" bestFit="1" customWidth="1"/>
    <col min="11" max="11" width="10.7109375" style="9" bestFit="1" customWidth="1"/>
    <col min="12" max="12" width="31.7109375" style="9" bestFit="1" customWidth="1"/>
    <col min="13" max="13" width="9.42578125" style="10" bestFit="1" customWidth="1"/>
    <col min="14" max="16384" width="9.140625" style="8"/>
  </cols>
  <sheetData>
    <row r="1" spans="1:13" ht="15.75" x14ac:dyDescent="0.25">
      <c r="A1" s="70" t="s">
        <v>465</v>
      </c>
      <c r="B1" s="70"/>
      <c r="C1" s="70"/>
      <c r="D1" s="70"/>
      <c r="E1" s="70"/>
      <c r="F1" s="471"/>
      <c r="G1" s="471"/>
      <c r="H1" s="471"/>
      <c r="I1" s="251"/>
      <c r="J1" s="70"/>
      <c r="K1" s="70"/>
      <c r="L1" s="70"/>
      <c r="M1" s="70"/>
    </row>
    <row r="2" spans="1:13" ht="74.25" customHeight="1" thickBot="1" x14ac:dyDescent="0.3">
      <c r="A2" s="13" t="s">
        <v>108</v>
      </c>
      <c r="B2" s="13" t="s">
        <v>23</v>
      </c>
      <c r="C2" s="13" t="s">
        <v>3</v>
      </c>
      <c r="D2" s="13" t="s">
        <v>24</v>
      </c>
      <c r="E2" s="13" t="s">
        <v>18</v>
      </c>
      <c r="F2" s="476" t="s">
        <v>321</v>
      </c>
      <c r="G2" s="476" t="s">
        <v>320</v>
      </c>
      <c r="H2" s="472" t="s">
        <v>60</v>
      </c>
      <c r="I2" s="108" t="s">
        <v>19</v>
      </c>
      <c r="J2" s="31" t="s">
        <v>245</v>
      </c>
      <c r="K2" s="32" t="s">
        <v>38</v>
      </c>
      <c r="L2" s="13" t="s">
        <v>21</v>
      </c>
      <c r="M2" s="11" t="s">
        <v>1</v>
      </c>
    </row>
    <row r="3" spans="1:13" ht="76.5" thickTop="1" thickBot="1" x14ac:dyDescent="0.3">
      <c r="A3" s="14" t="s">
        <v>537</v>
      </c>
      <c r="B3" s="14" t="s">
        <v>310</v>
      </c>
      <c r="C3" s="14" t="s">
        <v>860</v>
      </c>
      <c r="D3" s="14" t="s">
        <v>551</v>
      </c>
      <c r="E3" s="14" t="s">
        <v>614</v>
      </c>
      <c r="F3" s="473"/>
      <c r="G3" s="473"/>
      <c r="H3" s="473" t="s">
        <v>1017</v>
      </c>
      <c r="I3" s="427">
        <v>10</v>
      </c>
      <c r="J3" s="14" t="s">
        <v>861</v>
      </c>
      <c r="K3" s="15">
        <v>45386</v>
      </c>
      <c r="L3" s="14" t="s">
        <v>862</v>
      </c>
      <c r="M3" s="17" t="s">
        <v>6</v>
      </c>
    </row>
    <row r="4" spans="1:13" ht="153.75" customHeight="1" thickTop="1" thickBot="1" x14ac:dyDescent="0.3">
      <c r="A4" s="14" t="s">
        <v>5</v>
      </c>
      <c r="B4" s="14" t="s">
        <v>107</v>
      </c>
      <c r="C4" s="14" t="s">
        <v>112</v>
      </c>
      <c r="D4" s="14" t="s">
        <v>66</v>
      </c>
      <c r="E4" s="14" t="s">
        <v>244</v>
      </c>
      <c r="F4" s="473"/>
      <c r="G4" s="473"/>
      <c r="H4" s="473" t="s">
        <v>1017</v>
      </c>
      <c r="I4" s="427">
        <v>10259</v>
      </c>
      <c r="J4" s="14" t="s">
        <v>1020</v>
      </c>
      <c r="K4" s="15">
        <v>44082</v>
      </c>
      <c r="L4" s="14" t="s">
        <v>110</v>
      </c>
      <c r="M4" s="17" t="s">
        <v>6</v>
      </c>
    </row>
    <row r="5" spans="1:13" ht="136.5" thickTop="1" thickBot="1" x14ac:dyDescent="0.3">
      <c r="A5" s="38" t="s">
        <v>5</v>
      </c>
      <c r="B5" s="38" t="s">
        <v>107</v>
      </c>
      <c r="C5" s="38" t="s">
        <v>112</v>
      </c>
      <c r="D5" s="38" t="s">
        <v>66</v>
      </c>
      <c r="E5" s="38" t="s">
        <v>402</v>
      </c>
      <c r="F5" s="477"/>
      <c r="G5" s="477"/>
      <c r="H5" s="473" t="s">
        <v>1017</v>
      </c>
      <c r="I5" s="421">
        <v>664</v>
      </c>
      <c r="J5" s="38" t="s">
        <v>400</v>
      </c>
      <c r="K5" s="39">
        <v>44777</v>
      </c>
      <c r="L5" s="38" t="s">
        <v>401</v>
      </c>
      <c r="M5" s="40" t="s">
        <v>6</v>
      </c>
    </row>
    <row r="6" spans="1:13" ht="106.5" thickTop="1" thickBot="1" x14ac:dyDescent="0.3">
      <c r="A6" s="14" t="s">
        <v>5</v>
      </c>
      <c r="B6" s="14" t="s">
        <v>107</v>
      </c>
      <c r="C6" s="14" t="s">
        <v>172</v>
      </c>
      <c r="D6" s="14" t="s">
        <v>242</v>
      </c>
      <c r="E6" s="14" t="s">
        <v>243</v>
      </c>
      <c r="F6" s="473" t="s">
        <v>323</v>
      </c>
      <c r="G6" s="473" t="s">
        <v>322</v>
      </c>
      <c r="H6" s="473" t="s">
        <v>1017</v>
      </c>
      <c r="I6" s="23">
        <v>149</v>
      </c>
      <c r="J6" s="14" t="s">
        <v>345</v>
      </c>
      <c r="K6" s="15">
        <v>44452</v>
      </c>
      <c r="L6" s="14" t="s">
        <v>241</v>
      </c>
      <c r="M6" s="17" t="s">
        <v>6</v>
      </c>
    </row>
    <row r="7" spans="1:13" ht="226.5" thickTop="1" thickBot="1" x14ac:dyDescent="0.3">
      <c r="A7" s="14" t="s">
        <v>5</v>
      </c>
      <c r="B7" s="14" t="s">
        <v>107</v>
      </c>
      <c r="C7" s="14" t="s">
        <v>667</v>
      </c>
      <c r="D7" s="14" t="s">
        <v>668</v>
      </c>
      <c r="E7" s="14" t="s">
        <v>666</v>
      </c>
      <c r="F7" s="473"/>
      <c r="G7" s="473"/>
      <c r="H7" s="473" t="s">
        <v>1017</v>
      </c>
      <c r="I7" s="23">
        <v>1171</v>
      </c>
      <c r="J7" s="14" t="s">
        <v>665</v>
      </c>
      <c r="K7" s="15">
        <v>45076</v>
      </c>
      <c r="L7" s="14" t="s">
        <v>669</v>
      </c>
      <c r="M7" s="17" t="s">
        <v>6</v>
      </c>
    </row>
    <row r="8" spans="1:13" ht="76.5" thickTop="1" thickBot="1" x14ac:dyDescent="0.3">
      <c r="A8" s="14" t="s">
        <v>453</v>
      </c>
      <c r="B8" s="14" t="s">
        <v>25</v>
      </c>
      <c r="C8" s="14" t="s">
        <v>454</v>
      </c>
      <c r="D8" s="14" t="s">
        <v>455</v>
      </c>
      <c r="E8" s="14" t="s">
        <v>458</v>
      </c>
      <c r="F8" s="473" t="s">
        <v>323</v>
      </c>
      <c r="G8" s="473" t="s">
        <v>319</v>
      </c>
      <c r="H8" s="473" t="s">
        <v>1017</v>
      </c>
      <c r="I8" s="23">
        <v>10</v>
      </c>
      <c r="J8" s="14" t="s">
        <v>456</v>
      </c>
      <c r="K8" s="15">
        <v>44796</v>
      </c>
      <c r="L8" s="14" t="s">
        <v>457</v>
      </c>
      <c r="M8" s="17" t="s">
        <v>6</v>
      </c>
    </row>
    <row r="9" spans="1:13" ht="106.5" thickTop="1" thickBot="1" x14ac:dyDescent="0.3">
      <c r="A9" s="14" t="s">
        <v>211</v>
      </c>
      <c r="B9" s="14" t="s">
        <v>684</v>
      </c>
      <c r="C9" s="14" t="s">
        <v>685</v>
      </c>
      <c r="D9" s="14" t="s">
        <v>686</v>
      </c>
      <c r="E9" s="14" t="s">
        <v>687</v>
      </c>
      <c r="F9" s="473"/>
      <c r="G9" s="473"/>
      <c r="H9" s="473" t="s">
        <v>1017</v>
      </c>
      <c r="I9" s="23">
        <v>10.4</v>
      </c>
      <c r="J9" s="14" t="s">
        <v>688</v>
      </c>
      <c r="K9" s="15">
        <v>45090</v>
      </c>
      <c r="L9" s="14" t="s">
        <v>689</v>
      </c>
      <c r="M9" s="17" t="s">
        <v>6</v>
      </c>
    </row>
    <row r="10" spans="1:13" ht="78" customHeight="1" thickTop="1" thickBot="1" x14ac:dyDescent="0.3">
      <c r="A10" s="25" t="s">
        <v>109</v>
      </c>
      <c r="B10" s="25" t="s">
        <v>25</v>
      </c>
      <c r="C10" s="25" t="s">
        <v>285</v>
      </c>
      <c r="D10" s="25" t="s">
        <v>284</v>
      </c>
      <c r="E10" s="25" t="s">
        <v>283</v>
      </c>
      <c r="F10" s="478"/>
      <c r="G10" s="478"/>
      <c r="H10" s="473" t="s">
        <v>1017</v>
      </c>
      <c r="I10" s="172">
        <v>37</v>
      </c>
      <c r="J10" s="25" t="s">
        <v>346</v>
      </c>
      <c r="K10" s="26">
        <v>44628</v>
      </c>
      <c r="L10" s="25" t="s">
        <v>282</v>
      </c>
      <c r="M10" s="27" t="s">
        <v>6</v>
      </c>
    </row>
    <row r="11" spans="1:13" ht="30.75" thickTop="1" x14ac:dyDescent="0.25">
      <c r="A11" s="557" t="s">
        <v>111</v>
      </c>
      <c r="B11" s="557" t="s">
        <v>107</v>
      </c>
      <c r="C11" s="557" t="s">
        <v>612</v>
      </c>
      <c r="D11" s="557" t="s">
        <v>611</v>
      </c>
      <c r="E11" s="479" t="s">
        <v>615</v>
      </c>
      <c r="F11" s="468"/>
      <c r="G11" s="468"/>
      <c r="H11" s="468" t="s">
        <v>1017</v>
      </c>
      <c r="I11" s="424">
        <v>18.89</v>
      </c>
      <c r="J11" s="691" t="s">
        <v>616</v>
      </c>
      <c r="K11" s="545">
        <v>44971</v>
      </c>
      <c r="L11" s="557" t="s">
        <v>617</v>
      </c>
      <c r="M11" s="688" t="s">
        <v>6</v>
      </c>
    </row>
    <row r="12" spans="1:13" ht="30" x14ac:dyDescent="0.25">
      <c r="A12" s="689"/>
      <c r="B12" s="689"/>
      <c r="C12" s="689"/>
      <c r="D12" s="689"/>
      <c r="E12" s="466" t="s">
        <v>614</v>
      </c>
      <c r="F12" s="469"/>
      <c r="G12" s="469"/>
      <c r="H12" s="469" t="s">
        <v>1017</v>
      </c>
      <c r="I12" s="422">
        <v>28.66</v>
      </c>
      <c r="J12" s="692"/>
      <c r="K12" s="689"/>
      <c r="L12" s="689"/>
      <c r="M12" s="689"/>
    </row>
    <row r="13" spans="1:13" ht="30.75" thickBot="1" x14ac:dyDescent="0.3">
      <c r="A13" s="690"/>
      <c r="B13" s="690"/>
      <c r="C13" s="690"/>
      <c r="D13" s="690"/>
      <c r="E13" s="467" t="s">
        <v>613</v>
      </c>
      <c r="F13" s="470"/>
      <c r="G13" s="470"/>
      <c r="H13" s="470" t="s">
        <v>1017</v>
      </c>
      <c r="I13" s="423">
        <v>17.100000000000001</v>
      </c>
      <c r="J13" s="693"/>
      <c r="K13" s="690"/>
      <c r="L13" s="690"/>
      <c r="M13" s="690"/>
    </row>
    <row r="14" spans="1:13" ht="76.5" thickTop="1" thickBot="1" x14ac:dyDescent="0.3">
      <c r="A14" s="14" t="s">
        <v>111</v>
      </c>
      <c r="B14" s="14" t="s">
        <v>310</v>
      </c>
      <c r="C14" s="14" t="s">
        <v>117</v>
      </c>
      <c r="D14" s="14" t="s">
        <v>140</v>
      </c>
      <c r="E14" s="14" t="s">
        <v>1018</v>
      </c>
      <c r="F14" s="473"/>
      <c r="G14" s="473"/>
      <c r="H14" s="473" t="s">
        <v>1017</v>
      </c>
      <c r="I14" s="30" t="s">
        <v>311</v>
      </c>
      <c r="J14" s="14" t="s">
        <v>347</v>
      </c>
      <c r="K14" s="15">
        <v>44636</v>
      </c>
      <c r="L14" s="14" t="s">
        <v>309</v>
      </c>
      <c r="M14" s="17" t="s">
        <v>6</v>
      </c>
    </row>
    <row r="15" spans="1:13" ht="76.5" thickTop="1" thickBot="1" x14ac:dyDescent="0.3">
      <c r="A15" s="14" t="s">
        <v>64</v>
      </c>
      <c r="B15" s="14" t="s">
        <v>310</v>
      </c>
      <c r="C15" s="14" t="s">
        <v>117</v>
      </c>
      <c r="D15" s="14" t="s">
        <v>66</v>
      </c>
      <c r="E15" s="14" t="s">
        <v>115</v>
      </c>
      <c r="F15" s="473"/>
      <c r="G15" s="473"/>
      <c r="H15" s="474">
        <v>225.17</v>
      </c>
      <c r="I15" s="23">
        <v>32.659999999999997</v>
      </c>
      <c r="J15" s="14" t="s">
        <v>344</v>
      </c>
      <c r="K15" s="15">
        <v>44147</v>
      </c>
      <c r="L15" s="14" t="s">
        <v>116</v>
      </c>
      <c r="M15" s="17" t="s">
        <v>6</v>
      </c>
    </row>
    <row r="16" spans="1:13" ht="15.75" thickTop="1" x14ac:dyDescent="0.25"/>
  </sheetData>
  <sheetProtection algorithmName="SHA-512" hashValue="YJQglGDEb5sgaaw9vcHstLfPmAexmo9YVyc9uhWnkxZ0/PvJBcu4wkHA99Oc/7XehSvNVzKmN1AokCuVtU8+dQ==" saltValue="DK7RqShGPdA+qnO5DOBQxg==" spinCount="100000" sheet="1" formatCells="0" formatColumns="0" formatRows="0" insertColumns="0" insertRows="0" sort="0"/>
  <mergeCells count="8">
    <mergeCell ref="M11:M13"/>
    <mergeCell ref="K11:K13"/>
    <mergeCell ref="C11:C13"/>
    <mergeCell ref="B11:B13"/>
    <mergeCell ref="A11:A13"/>
    <mergeCell ref="D11:D13"/>
    <mergeCell ref="J11:J13"/>
    <mergeCell ref="L11:L13"/>
  </mergeCells>
  <pageMargins left="0.25" right="0.25" top="0.75" bottom="0.75" header="0.3" footer="0.3"/>
  <pageSetup paperSize="8" orientation="landscape" horizontalDpi="300" verticalDpi="300" r:id="rId1"/>
  <headerFooter>
    <oddHeader>&amp;C&amp;"Arial"&amp;12&amp;KA80000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55"/>
  <sheetViews>
    <sheetView workbookViewId="0">
      <pane xSplit="1" ySplit="2" topLeftCell="B3" activePane="bottomRight" state="frozen"/>
      <selection pane="topRight" activeCell="B1" sqref="B1"/>
      <selection pane="bottomLeft" activeCell="A2" sqref="A2"/>
      <selection pane="bottomRight" activeCell="B3" sqref="B3"/>
    </sheetView>
  </sheetViews>
  <sheetFormatPr defaultColWidth="21.5703125" defaultRowHeight="15" x14ac:dyDescent="0.25"/>
  <cols>
    <col min="1" max="1" width="22.5703125" style="9" customWidth="1"/>
    <col min="2" max="2" width="31.7109375" style="9" customWidth="1"/>
    <col min="3" max="3" width="24.7109375" style="9" customWidth="1"/>
    <col min="4" max="4" width="36.85546875" style="9" customWidth="1"/>
    <col min="5" max="5" width="9.5703125" style="24" bestFit="1" customWidth="1"/>
    <col min="6" max="6" width="9.5703125" style="121" customWidth="1"/>
    <col min="7" max="7" width="10.7109375" style="9" bestFit="1" customWidth="1"/>
    <col min="8" max="8" width="20.140625" style="9" bestFit="1" customWidth="1"/>
    <col min="9" max="9" width="53.42578125" style="9" customWidth="1"/>
    <col min="10" max="10" width="9.5703125" style="9" bestFit="1" customWidth="1"/>
    <col min="11" max="11" width="12.28515625" style="9" bestFit="1" customWidth="1"/>
    <col min="12" max="12" width="18" style="10" bestFit="1" customWidth="1"/>
    <col min="13" max="16384" width="21.5703125" style="8"/>
  </cols>
  <sheetData>
    <row r="1" spans="1:12" ht="15.75" x14ac:dyDescent="0.25">
      <c r="A1" s="245" t="s">
        <v>464</v>
      </c>
      <c r="B1" s="246"/>
      <c r="C1" s="246"/>
      <c r="D1" s="246"/>
      <c r="E1" s="152"/>
      <c r="F1" s="281"/>
      <c r="G1" s="246"/>
      <c r="H1" s="246"/>
      <c r="I1" s="246"/>
      <c r="J1" s="246"/>
      <c r="K1" s="246"/>
      <c r="L1" s="246"/>
    </row>
    <row r="2" spans="1:12" ht="116.25" x14ac:dyDescent="0.25">
      <c r="A2" s="247" t="s">
        <v>0</v>
      </c>
      <c r="B2" s="13" t="s">
        <v>240</v>
      </c>
      <c r="C2" s="13" t="s">
        <v>275</v>
      </c>
      <c r="D2" s="13" t="s">
        <v>80</v>
      </c>
      <c r="E2" s="108" t="s">
        <v>223</v>
      </c>
      <c r="F2" s="248" t="s">
        <v>900</v>
      </c>
      <c r="G2" s="13" t="s">
        <v>224</v>
      </c>
      <c r="H2" s="13" t="s">
        <v>225</v>
      </c>
      <c r="I2" s="13" t="s">
        <v>190</v>
      </c>
      <c r="J2" s="13" t="s">
        <v>829</v>
      </c>
      <c r="K2" s="11" t="s">
        <v>462</v>
      </c>
      <c r="L2" s="11" t="s">
        <v>463</v>
      </c>
    </row>
    <row r="3" spans="1:12" ht="15.75" thickBot="1" x14ac:dyDescent="0.3">
      <c r="A3" s="429" t="s">
        <v>979</v>
      </c>
      <c r="B3" s="429" t="s">
        <v>992</v>
      </c>
      <c r="C3" s="429" t="s">
        <v>993</v>
      </c>
      <c r="D3" s="429" t="s">
        <v>995</v>
      </c>
      <c r="E3" s="428">
        <v>161.19999999999999</v>
      </c>
      <c r="F3" s="113"/>
      <c r="G3" s="430">
        <v>45734</v>
      </c>
      <c r="H3" s="429" t="s">
        <v>39</v>
      </c>
      <c r="I3" s="429" t="s">
        <v>996</v>
      </c>
      <c r="J3" s="429">
        <v>0</v>
      </c>
      <c r="K3" s="429" t="s">
        <v>66</v>
      </c>
      <c r="L3" s="438" t="s">
        <v>14</v>
      </c>
    </row>
    <row r="4" spans="1:12" s="249" customFormat="1" ht="16.5" thickTop="1" thickBot="1" x14ac:dyDescent="0.3">
      <c r="A4" s="33" t="s">
        <v>964</v>
      </c>
      <c r="B4" s="33" t="s">
        <v>538</v>
      </c>
      <c r="C4" s="33" t="s">
        <v>250</v>
      </c>
      <c r="D4" s="33"/>
      <c r="E4" s="34">
        <v>93.7</v>
      </c>
      <c r="F4" s="110"/>
      <c r="G4" s="35">
        <v>45377</v>
      </c>
      <c r="H4" s="33" t="s">
        <v>39</v>
      </c>
      <c r="I4" s="33" t="s">
        <v>978</v>
      </c>
      <c r="J4" s="33">
        <v>0</v>
      </c>
      <c r="K4" s="33" t="s">
        <v>66</v>
      </c>
      <c r="L4" s="36" t="s">
        <v>14</v>
      </c>
    </row>
    <row r="5" spans="1:12" s="249" customFormat="1" ht="16.5" thickTop="1" thickBot="1" x14ac:dyDescent="0.3">
      <c r="A5" s="33" t="s">
        <v>1044</v>
      </c>
      <c r="B5" s="33" t="s">
        <v>1058</v>
      </c>
      <c r="C5" s="33" t="s">
        <v>250</v>
      </c>
      <c r="D5" s="33"/>
      <c r="E5" s="34">
        <v>39.479999999999997</v>
      </c>
      <c r="F5" s="110"/>
      <c r="G5" s="35">
        <v>45833</v>
      </c>
      <c r="H5" s="33" t="s">
        <v>39</v>
      </c>
      <c r="I5" s="33" t="s">
        <v>1059</v>
      </c>
      <c r="J5" s="33">
        <v>0</v>
      </c>
      <c r="K5" s="33" t="s">
        <v>66</v>
      </c>
      <c r="L5" s="36" t="s">
        <v>14</v>
      </c>
    </row>
    <row r="6" spans="1:12" s="249" customFormat="1" ht="76.5" thickTop="1" thickBot="1" x14ac:dyDescent="0.3">
      <c r="A6" s="33" t="s">
        <v>997</v>
      </c>
      <c r="B6" s="33" t="s">
        <v>1004</v>
      </c>
      <c r="C6" s="33" t="s">
        <v>250</v>
      </c>
      <c r="D6" s="33"/>
      <c r="E6" s="34">
        <v>2414.4</v>
      </c>
      <c r="F6" s="110"/>
      <c r="G6" s="35">
        <v>45713</v>
      </c>
      <c r="H6" s="33" t="s">
        <v>39</v>
      </c>
      <c r="I6" s="33" t="s">
        <v>1006</v>
      </c>
      <c r="J6" s="33">
        <v>0</v>
      </c>
      <c r="K6" s="33" t="s">
        <v>66</v>
      </c>
      <c r="L6" s="36" t="s">
        <v>14</v>
      </c>
    </row>
    <row r="7" spans="1:12" s="249" customFormat="1" ht="16.5" thickTop="1" thickBot="1" x14ac:dyDescent="0.3">
      <c r="A7" s="33" t="s">
        <v>923</v>
      </c>
      <c r="B7" s="33" t="s">
        <v>931</v>
      </c>
      <c r="C7" s="33" t="s">
        <v>250</v>
      </c>
      <c r="D7" s="33"/>
      <c r="E7" s="34">
        <v>20.41</v>
      </c>
      <c r="F7" s="110"/>
      <c r="G7" s="35">
        <v>45618</v>
      </c>
      <c r="H7" s="33" t="s">
        <v>39</v>
      </c>
      <c r="I7" s="33" t="s">
        <v>934</v>
      </c>
      <c r="J7" s="33">
        <v>0</v>
      </c>
      <c r="K7" s="33" t="s">
        <v>66</v>
      </c>
      <c r="L7" s="36" t="s">
        <v>14</v>
      </c>
    </row>
    <row r="8" spans="1:12" s="249" customFormat="1" ht="16.5" thickTop="1" thickBot="1" x14ac:dyDescent="0.3">
      <c r="A8" s="33" t="s">
        <v>898</v>
      </c>
      <c r="B8" s="33" t="s">
        <v>895</v>
      </c>
      <c r="C8" s="33" t="s">
        <v>250</v>
      </c>
      <c r="D8" s="33"/>
      <c r="E8" s="34">
        <v>4.8099999999999996</v>
      </c>
      <c r="F8" s="110"/>
      <c r="G8" s="35">
        <v>45278</v>
      </c>
      <c r="H8" s="33" t="s">
        <v>39</v>
      </c>
      <c r="I8" s="33" t="s">
        <v>899</v>
      </c>
      <c r="J8" s="33">
        <v>0</v>
      </c>
      <c r="K8" s="33" t="s">
        <v>66</v>
      </c>
      <c r="L8" s="36" t="s">
        <v>14</v>
      </c>
    </row>
    <row r="9" spans="1:12" s="249" customFormat="1" ht="16.5" thickTop="1" thickBot="1" x14ac:dyDescent="0.3">
      <c r="A9" s="33" t="s">
        <v>890</v>
      </c>
      <c r="B9" s="33" t="s">
        <v>888</v>
      </c>
      <c r="C9" s="33" t="s">
        <v>250</v>
      </c>
      <c r="D9" s="33"/>
      <c r="E9" s="34">
        <f>27.69+38.86</f>
        <v>66.55</v>
      </c>
      <c r="F9" s="110"/>
      <c r="G9" s="35">
        <v>45406</v>
      </c>
      <c r="H9" s="33" t="s">
        <v>39</v>
      </c>
      <c r="I9" s="33" t="s">
        <v>891</v>
      </c>
      <c r="J9" s="33">
        <v>0</v>
      </c>
      <c r="K9" s="33" t="s">
        <v>66</v>
      </c>
      <c r="L9" s="36" t="s">
        <v>14</v>
      </c>
    </row>
    <row r="10" spans="1:12" s="249" customFormat="1" ht="31.5" thickTop="1" thickBot="1" x14ac:dyDescent="0.3">
      <c r="A10" s="33" t="s">
        <v>915</v>
      </c>
      <c r="B10" s="33" t="s">
        <v>917</v>
      </c>
      <c r="C10" s="33" t="s">
        <v>250</v>
      </c>
      <c r="D10" s="33"/>
      <c r="E10" s="34">
        <v>203.43</v>
      </c>
      <c r="F10" s="110"/>
      <c r="G10" s="35">
        <v>45554</v>
      </c>
      <c r="H10" s="33" t="s">
        <v>39</v>
      </c>
      <c r="I10" s="33" t="s">
        <v>916</v>
      </c>
      <c r="J10" s="33">
        <v>0</v>
      </c>
      <c r="K10" s="33" t="s">
        <v>66</v>
      </c>
      <c r="L10" s="36" t="s">
        <v>14</v>
      </c>
    </row>
    <row r="11" spans="1:12" ht="16.5" thickTop="1" thickBot="1" x14ac:dyDescent="0.3">
      <c r="A11" s="33" t="s">
        <v>809</v>
      </c>
      <c r="B11" s="33" t="s">
        <v>814</v>
      </c>
      <c r="C11" s="33" t="s">
        <v>250</v>
      </c>
      <c r="D11" s="33"/>
      <c r="E11" s="34">
        <v>84.18</v>
      </c>
      <c r="F11" s="110"/>
      <c r="G11" s="35">
        <v>45405</v>
      </c>
      <c r="H11" s="33" t="s">
        <v>39</v>
      </c>
      <c r="I11" s="33" t="s">
        <v>902</v>
      </c>
      <c r="J11" s="33">
        <v>0</v>
      </c>
      <c r="K11" s="33" t="s">
        <v>66</v>
      </c>
      <c r="L11" s="36" t="s">
        <v>14</v>
      </c>
    </row>
    <row r="12" spans="1:12" s="249" customFormat="1" ht="16.5" thickTop="1" thickBot="1" x14ac:dyDescent="0.3">
      <c r="A12" s="33" t="s">
        <v>403</v>
      </c>
      <c r="B12" s="33" t="s">
        <v>406</v>
      </c>
      <c r="C12" s="33" t="s">
        <v>250</v>
      </c>
      <c r="D12" s="33"/>
      <c r="E12" s="34">
        <v>8.48</v>
      </c>
      <c r="F12" s="110"/>
      <c r="G12" s="35">
        <v>44776</v>
      </c>
      <c r="H12" s="33" t="s">
        <v>39</v>
      </c>
      <c r="I12" s="33" t="s">
        <v>410</v>
      </c>
      <c r="J12" s="33">
        <v>0</v>
      </c>
      <c r="K12" s="33" t="s">
        <v>66</v>
      </c>
      <c r="L12" s="36" t="s">
        <v>14</v>
      </c>
    </row>
    <row r="13" spans="1:12" ht="30.75" thickTop="1" x14ac:dyDescent="0.25">
      <c r="A13" s="82" t="s">
        <v>442</v>
      </c>
      <c r="B13" s="82" t="s">
        <v>350</v>
      </c>
      <c r="C13" s="82" t="s">
        <v>250</v>
      </c>
      <c r="D13" s="82"/>
      <c r="E13" s="83">
        <v>68.88</v>
      </c>
      <c r="F13" s="111"/>
      <c r="G13" s="84">
        <v>44743</v>
      </c>
      <c r="H13" s="82" t="s">
        <v>39</v>
      </c>
      <c r="I13" s="82" t="s">
        <v>357</v>
      </c>
      <c r="J13" s="82">
        <v>0</v>
      </c>
      <c r="K13" s="82" t="s">
        <v>66</v>
      </c>
      <c r="L13" s="85" t="s">
        <v>14</v>
      </c>
    </row>
    <row r="14" spans="1:12" ht="30" x14ac:dyDescent="0.25">
      <c r="A14" s="93" t="s">
        <v>442</v>
      </c>
      <c r="B14" s="93" t="s">
        <v>534</v>
      </c>
      <c r="C14" s="93" t="s">
        <v>250</v>
      </c>
      <c r="D14" s="93"/>
      <c r="E14" s="94">
        <v>12.97</v>
      </c>
      <c r="F14" s="112"/>
      <c r="G14" s="95">
        <v>44852</v>
      </c>
      <c r="H14" s="93" t="s">
        <v>39</v>
      </c>
      <c r="I14" s="93" t="s">
        <v>535</v>
      </c>
      <c r="J14" s="93">
        <v>0</v>
      </c>
      <c r="K14" s="93" t="s">
        <v>66</v>
      </c>
      <c r="L14" s="96" t="s">
        <v>14</v>
      </c>
    </row>
    <row r="15" spans="1:12" ht="30" x14ac:dyDescent="0.25">
      <c r="A15" s="97" t="s">
        <v>442</v>
      </c>
      <c r="B15" s="93" t="s">
        <v>559</v>
      </c>
      <c r="C15" s="93" t="s">
        <v>250</v>
      </c>
      <c r="D15" s="93"/>
      <c r="E15" s="94">
        <v>4.5599999999999996</v>
      </c>
      <c r="F15" s="112"/>
      <c r="G15" s="95">
        <v>44875</v>
      </c>
      <c r="H15" s="93" t="s">
        <v>39</v>
      </c>
      <c r="I15" s="93" t="s">
        <v>560</v>
      </c>
      <c r="J15" s="93">
        <v>0</v>
      </c>
      <c r="K15" s="93" t="s">
        <v>66</v>
      </c>
      <c r="L15" s="96" t="s">
        <v>14</v>
      </c>
    </row>
    <row r="16" spans="1:12" ht="30" x14ac:dyDescent="0.25">
      <c r="A16" s="93" t="s">
        <v>442</v>
      </c>
      <c r="B16" s="93" t="s">
        <v>559</v>
      </c>
      <c r="C16" s="93" t="s">
        <v>250</v>
      </c>
      <c r="D16" s="93"/>
      <c r="E16" s="94">
        <v>13.31</v>
      </c>
      <c r="F16" s="112"/>
      <c r="G16" s="95">
        <v>44888</v>
      </c>
      <c r="H16" s="93" t="s">
        <v>39</v>
      </c>
      <c r="I16" s="93" t="s">
        <v>561</v>
      </c>
      <c r="J16" s="93">
        <v>0</v>
      </c>
      <c r="K16" s="93" t="s">
        <v>66</v>
      </c>
      <c r="L16" s="96" t="s">
        <v>14</v>
      </c>
    </row>
    <row r="17" spans="1:16" ht="30.75" thickBot="1" x14ac:dyDescent="0.3">
      <c r="A17" s="98" t="s">
        <v>442</v>
      </c>
      <c r="B17" s="98" t="s">
        <v>559</v>
      </c>
      <c r="C17" s="99" t="s">
        <v>250</v>
      </c>
      <c r="D17" s="372"/>
      <c r="E17" s="371">
        <v>44.8</v>
      </c>
      <c r="F17" s="113"/>
      <c r="G17" s="375">
        <v>44889</v>
      </c>
      <c r="H17" s="376" t="s">
        <v>39</v>
      </c>
      <c r="I17" s="376" t="s">
        <v>562</v>
      </c>
      <c r="J17" s="372">
        <v>0</v>
      </c>
      <c r="K17" s="376" t="s">
        <v>66</v>
      </c>
      <c r="L17" s="377" t="s">
        <v>14</v>
      </c>
    </row>
    <row r="18" spans="1:16" s="249" customFormat="1" ht="31.5" thickTop="1" thickBot="1" x14ac:dyDescent="0.3">
      <c r="A18" s="33" t="s">
        <v>435</v>
      </c>
      <c r="B18" s="33" t="s">
        <v>437</v>
      </c>
      <c r="C18" s="33" t="s">
        <v>250</v>
      </c>
      <c r="D18" s="33"/>
      <c r="E18" s="34">
        <v>51.22</v>
      </c>
      <c r="F18" s="110"/>
      <c r="G18" s="35">
        <v>44726</v>
      </c>
      <c r="H18" s="33" t="s">
        <v>39</v>
      </c>
      <c r="I18" s="33" t="s">
        <v>441</v>
      </c>
      <c r="J18" s="33">
        <v>0</v>
      </c>
      <c r="K18" s="33" t="s">
        <v>66</v>
      </c>
      <c r="L18" s="36" t="s">
        <v>14</v>
      </c>
    </row>
    <row r="19" spans="1:16" s="249" customFormat="1" ht="15.75" thickTop="1" x14ac:dyDescent="0.25">
      <c r="A19" s="82" t="s">
        <v>431</v>
      </c>
      <c r="B19" s="82" t="s">
        <v>16</v>
      </c>
      <c r="C19" s="82" t="s">
        <v>432</v>
      </c>
      <c r="D19" s="82" t="s">
        <v>433</v>
      </c>
      <c r="E19" s="83">
        <v>26.24</v>
      </c>
      <c r="F19" s="111"/>
      <c r="G19" s="84">
        <v>44770</v>
      </c>
      <c r="H19" s="82" t="s">
        <v>192</v>
      </c>
      <c r="I19" s="82" t="s">
        <v>66</v>
      </c>
      <c r="J19" s="82">
        <v>0</v>
      </c>
      <c r="K19" s="82" t="s">
        <v>66</v>
      </c>
      <c r="L19" s="85" t="s">
        <v>14</v>
      </c>
    </row>
    <row r="20" spans="1:16" s="249" customFormat="1" x14ac:dyDescent="0.25">
      <c r="A20" s="93" t="s">
        <v>904</v>
      </c>
      <c r="B20" s="93" t="s">
        <v>16</v>
      </c>
      <c r="C20" s="93" t="s">
        <v>432</v>
      </c>
      <c r="D20" s="93" t="s">
        <v>433</v>
      </c>
      <c r="E20" s="94">
        <v>13.53</v>
      </c>
      <c r="F20" s="112"/>
      <c r="G20" s="496">
        <v>45603</v>
      </c>
      <c r="H20" s="93" t="s">
        <v>192</v>
      </c>
      <c r="I20" s="93" t="s">
        <v>66</v>
      </c>
      <c r="J20" s="93">
        <v>0</v>
      </c>
      <c r="K20" s="93" t="s">
        <v>66</v>
      </c>
      <c r="L20" s="96" t="s">
        <v>14</v>
      </c>
    </row>
    <row r="21" spans="1:16" s="249" customFormat="1" x14ac:dyDescent="0.25">
      <c r="A21" s="93" t="s">
        <v>921</v>
      </c>
      <c r="B21" s="93" t="s">
        <v>16</v>
      </c>
      <c r="C21" s="93" t="s">
        <v>432</v>
      </c>
      <c r="D21" s="93" t="s">
        <v>433</v>
      </c>
      <c r="E21" s="94">
        <v>25.59</v>
      </c>
      <c r="F21" s="112"/>
      <c r="G21" s="496">
        <v>45614</v>
      </c>
      <c r="H21" s="93" t="s">
        <v>192</v>
      </c>
      <c r="I21" s="93" t="s">
        <v>66</v>
      </c>
      <c r="J21" s="93">
        <v>0</v>
      </c>
      <c r="K21" s="93" t="s">
        <v>66</v>
      </c>
      <c r="L21" s="96" t="s">
        <v>14</v>
      </c>
    </row>
    <row r="22" spans="1:16" s="249" customFormat="1" x14ac:dyDescent="0.25">
      <c r="A22" s="93" t="s">
        <v>1031</v>
      </c>
      <c r="B22" s="93" t="s">
        <v>16</v>
      </c>
      <c r="C22" s="93" t="s">
        <v>432</v>
      </c>
      <c r="D22" s="93" t="s">
        <v>433</v>
      </c>
      <c r="E22" s="94">
        <v>252.78</v>
      </c>
      <c r="F22" s="112"/>
      <c r="G22" s="496">
        <v>45855</v>
      </c>
      <c r="H22" s="93" t="s">
        <v>192</v>
      </c>
      <c r="I22" s="93" t="s">
        <v>66</v>
      </c>
      <c r="J22" s="93">
        <v>0</v>
      </c>
      <c r="K22" s="93" t="s">
        <v>66</v>
      </c>
      <c r="L22" s="96" t="s">
        <v>14</v>
      </c>
    </row>
    <row r="23" spans="1:16" s="249" customFormat="1" ht="30.75" thickBot="1" x14ac:dyDescent="0.3">
      <c r="A23" s="98" t="s">
        <v>1068</v>
      </c>
      <c r="B23" s="98" t="s">
        <v>16</v>
      </c>
      <c r="C23" s="98" t="s">
        <v>61</v>
      </c>
      <c r="D23" s="98" t="s">
        <v>62</v>
      </c>
      <c r="E23" s="716">
        <v>24.27</v>
      </c>
      <c r="F23" s="717"/>
      <c r="G23" s="718">
        <v>45966</v>
      </c>
      <c r="H23" s="98" t="s">
        <v>192</v>
      </c>
      <c r="I23" s="98" t="s">
        <v>66</v>
      </c>
      <c r="J23" s="98">
        <v>0</v>
      </c>
      <c r="K23" s="98" t="s">
        <v>66</v>
      </c>
      <c r="L23" s="719" t="s">
        <v>14</v>
      </c>
    </row>
    <row r="24" spans="1:16" s="249" customFormat="1" ht="16.5" thickTop="1" thickBot="1" x14ac:dyDescent="0.3">
      <c r="A24" s="33" t="s">
        <v>848</v>
      </c>
      <c r="B24" s="33" t="s">
        <v>858</v>
      </c>
      <c r="C24" s="33" t="s">
        <v>527</v>
      </c>
      <c r="D24" s="33" t="s">
        <v>846</v>
      </c>
      <c r="E24" s="34">
        <v>668.98</v>
      </c>
      <c r="F24" s="110"/>
      <c r="G24" s="349">
        <v>45351</v>
      </c>
      <c r="H24" s="33" t="s">
        <v>39</v>
      </c>
      <c r="I24" s="33" t="s">
        <v>847</v>
      </c>
      <c r="J24" s="33">
        <v>0</v>
      </c>
      <c r="K24" s="33" t="s">
        <v>66</v>
      </c>
      <c r="L24" s="36" t="s">
        <v>14</v>
      </c>
    </row>
    <row r="25" spans="1:16" s="249" customFormat="1" ht="16.5" thickTop="1" thickBot="1" x14ac:dyDescent="0.3">
      <c r="A25" s="33" t="s">
        <v>831</v>
      </c>
      <c r="B25" s="33" t="s">
        <v>843</v>
      </c>
      <c r="C25" s="33" t="s">
        <v>527</v>
      </c>
      <c r="D25" s="33" t="s">
        <v>846</v>
      </c>
      <c r="E25" s="34">
        <v>486.05</v>
      </c>
      <c r="F25" s="110"/>
      <c r="G25" s="35">
        <v>45351</v>
      </c>
      <c r="H25" s="33" t="s">
        <v>39</v>
      </c>
      <c r="I25" s="33" t="s">
        <v>847</v>
      </c>
      <c r="J25" s="33">
        <v>0</v>
      </c>
      <c r="K25" s="33" t="s">
        <v>66</v>
      </c>
      <c r="L25" s="36" t="s">
        <v>14</v>
      </c>
    </row>
    <row r="26" spans="1:16" s="249" customFormat="1" ht="16.5" thickTop="1" thickBot="1" x14ac:dyDescent="0.3">
      <c r="A26" s="33" t="s">
        <v>526</v>
      </c>
      <c r="B26" s="33" t="s">
        <v>362</v>
      </c>
      <c r="C26" s="33" t="s">
        <v>527</v>
      </c>
      <c r="D26" s="33" t="s">
        <v>528</v>
      </c>
      <c r="E26" s="34">
        <v>488.48</v>
      </c>
      <c r="F26" s="110"/>
      <c r="G26" s="35">
        <v>44852</v>
      </c>
      <c r="H26" s="33" t="s">
        <v>39</v>
      </c>
      <c r="I26" s="33" t="s">
        <v>529</v>
      </c>
      <c r="J26" s="33">
        <v>0</v>
      </c>
      <c r="K26" s="33" t="s">
        <v>66</v>
      </c>
      <c r="L26" s="36" t="s">
        <v>14</v>
      </c>
    </row>
    <row r="27" spans="1:16" s="249" customFormat="1" ht="16.5" thickTop="1" thickBot="1" x14ac:dyDescent="0.3">
      <c r="A27" s="33" t="s">
        <v>429</v>
      </c>
      <c r="B27" s="33" t="s">
        <v>423</v>
      </c>
      <c r="C27" s="33" t="s">
        <v>250</v>
      </c>
      <c r="D27" s="33"/>
      <c r="E27" s="34">
        <v>26.85</v>
      </c>
      <c r="F27" s="110"/>
      <c r="G27" s="35">
        <v>44698</v>
      </c>
      <c r="H27" s="33" t="s">
        <v>39</v>
      </c>
      <c r="I27" s="33" t="s">
        <v>430</v>
      </c>
      <c r="J27" s="33">
        <v>0</v>
      </c>
      <c r="K27" s="33" t="s">
        <v>66</v>
      </c>
      <c r="L27" s="36" t="s">
        <v>14</v>
      </c>
    </row>
    <row r="28" spans="1:16" s="249" customFormat="1" ht="15.75" thickTop="1" x14ac:dyDescent="0.25">
      <c r="A28" s="315" t="s">
        <v>411</v>
      </c>
      <c r="B28" s="315" t="s">
        <v>177</v>
      </c>
      <c r="C28" s="315" t="s">
        <v>250</v>
      </c>
      <c r="D28" s="315"/>
      <c r="E28" s="316">
        <v>293.67</v>
      </c>
      <c r="F28" s="317"/>
      <c r="G28" s="318">
        <v>45252</v>
      </c>
      <c r="H28" s="315" t="s">
        <v>39</v>
      </c>
      <c r="I28" s="315" t="s">
        <v>863</v>
      </c>
      <c r="J28" s="315">
        <v>0</v>
      </c>
      <c r="K28" s="315" t="s">
        <v>66</v>
      </c>
      <c r="L28" s="319" t="s">
        <v>14</v>
      </c>
    </row>
    <row r="29" spans="1:16" x14ac:dyDescent="0.25">
      <c r="A29" s="93" t="s">
        <v>411</v>
      </c>
      <c r="B29" s="93" t="s">
        <v>177</v>
      </c>
      <c r="C29" s="93" t="s">
        <v>250</v>
      </c>
      <c r="D29" s="93"/>
      <c r="E29" s="94">
        <v>10.74</v>
      </c>
      <c r="F29" s="112"/>
      <c r="G29" s="95">
        <v>44397</v>
      </c>
      <c r="H29" s="93" t="s">
        <v>39</v>
      </c>
      <c r="I29" s="93" t="s">
        <v>187</v>
      </c>
      <c r="J29" s="93">
        <v>0</v>
      </c>
      <c r="K29" s="93" t="s">
        <v>66</v>
      </c>
      <c r="L29" s="96" t="s">
        <v>14</v>
      </c>
      <c r="N29" s="250"/>
    </row>
    <row r="30" spans="1:16" ht="30" x14ac:dyDescent="0.25">
      <c r="A30" s="203" t="s">
        <v>411</v>
      </c>
      <c r="B30" s="203" t="s">
        <v>177</v>
      </c>
      <c r="C30" s="203" t="s">
        <v>185</v>
      </c>
      <c r="D30" s="203" t="s">
        <v>186</v>
      </c>
      <c r="E30" s="158">
        <v>331.81</v>
      </c>
      <c r="F30" s="116"/>
      <c r="G30" s="206">
        <v>44397</v>
      </c>
      <c r="H30" s="203" t="s">
        <v>39</v>
      </c>
      <c r="I30" s="203" t="s">
        <v>188</v>
      </c>
      <c r="J30" s="203">
        <v>0</v>
      </c>
      <c r="K30" s="203" t="s">
        <v>66</v>
      </c>
      <c r="L30" s="216" t="s">
        <v>14</v>
      </c>
      <c r="N30" s="250"/>
      <c r="O30" s="250"/>
      <c r="P30" s="250"/>
    </row>
    <row r="31" spans="1:16" x14ac:dyDescent="0.25">
      <c r="A31" s="41" t="s">
        <v>411</v>
      </c>
      <c r="B31" s="41" t="s">
        <v>177</v>
      </c>
      <c r="C31" s="41" t="s">
        <v>250</v>
      </c>
      <c r="D31" s="41"/>
      <c r="E31" s="150"/>
      <c r="F31" s="117">
        <v>2.1</v>
      </c>
      <c r="G31" s="212">
        <v>41158</v>
      </c>
      <c r="H31" s="41" t="s">
        <v>39</v>
      </c>
      <c r="I31" s="41" t="s">
        <v>324</v>
      </c>
      <c r="J31" s="41">
        <v>0</v>
      </c>
      <c r="K31" s="41" t="s">
        <v>66</v>
      </c>
      <c r="L31" s="29" t="s">
        <v>14</v>
      </c>
      <c r="N31" s="250"/>
      <c r="O31" s="250"/>
      <c r="P31" s="250"/>
    </row>
    <row r="32" spans="1:16" x14ac:dyDescent="0.25">
      <c r="A32" s="203" t="s">
        <v>411</v>
      </c>
      <c r="B32" s="203" t="s">
        <v>177</v>
      </c>
      <c r="C32" s="203" t="s">
        <v>250</v>
      </c>
      <c r="D32" s="203"/>
      <c r="E32" s="158"/>
      <c r="F32" s="116">
        <v>8.6999999999999993</v>
      </c>
      <c r="G32" s="206">
        <v>41591</v>
      </c>
      <c r="H32" s="203" t="s">
        <v>39</v>
      </c>
      <c r="I32" s="203" t="s">
        <v>325</v>
      </c>
      <c r="J32" s="203">
        <v>0</v>
      </c>
      <c r="K32" s="203" t="s">
        <v>66</v>
      </c>
      <c r="L32" s="216" t="s">
        <v>14</v>
      </c>
      <c r="N32" s="250"/>
      <c r="O32" s="250"/>
      <c r="P32" s="250"/>
    </row>
    <row r="33" spans="1:16" x14ac:dyDescent="0.25">
      <c r="A33" s="41" t="s">
        <v>411</v>
      </c>
      <c r="B33" s="203" t="s">
        <v>177</v>
      </c>
      <c r="C33" s="203" t="s">
        <v>250</v>
      </c>
      <c r="D33" s="203"/>
      <c r="E33" s="158"/>
      <c r="F33" s="116">
        <v>22.2</v>
      </c>
      <c r="G33" s="206">
        <v>41235</v>
      </c>
      <c r="H33" s="203" t="s">
        <v>39</v>
      </c>
      <c r="I33" s="203" t="s">
        <v>326</v>
      </c>
      <c r="J33" s="203">
        <v>0</v>
      </c>
      <c r="K33" s="203" t="s">
        <v>66</v>
      </c>
      <c r="L33" s="216" t="s">
        <v>14</v>
      </c>
      <c r="N33" s="250"/>
      <c r="O33" s="250"/>
      <c r="P33" s="250"/>
    </row>
    <row r="34" spans="1:16" x14ac:dyDescent="0.25">
      <c r="A34" s="203" t="s">
        <v>411</v>
      </c>
      <c r="B34" s="203" t="s">
        <v>177</v>
      </c>
      <c r="C34" s="203" t="s">
        <v>250</v>
      </c>
      <c r="D34" s="203"/>
      <c r="E34" s="158"/>
      <c r="F34" s="116">
        <v>0.18</v>
      </c>
      <c r="G34" s="206">
        <v>41698</v>
      </c>
      <c r="H34" s="203" t="s">
        <v>39</v>
      </c>
      <c r="I34" s="203" t="s">
        <v>327</v>
      </c>
      <c r="J34" s="203">
        <v>0</v>
      </c>
      <c r="K34" s="203" t="s">
        <v>66</v>
      </c>
      <c r="L34" s="216" t="s">
        <v>14</v>
      </c>
      <c r="N34" s="250"/>
      <c r="O34" s="250"/>
      <c r="P34" s="250"/>
    </row>
    <row r="35" spans="1:16" x14ac:dyDescent="0.25">
      <c r="A35" s="41" t="s">
        <v>411</v>
      </c>
      <c r="B35" s="203" t="s">
        <v>177</v>
      </c>
      <c r="C35" s="203" t="s">
        <v>250</v>
      </c>
      <c r="D35" s="203"/>
      <c r="E35" s="158"/>
      <c r="F35" s="116">
        <v>0.4</v>
      </c>
      <c r="G35" s="206">
        <v>41687</v>
      </c>
      <c r="H35" s="203" t="s">
        <v>39</v>
      </c>
      <c r="I35" s="203" t="s">
        <v>328</v>
      </c>
      <c r="J35" s="203">
        <v>0</v>
      </c>
      <c r="K35" s="203" t="s">
        <v>66</v>
      </c>
      <c r="L35" s="216" t="s">
        <v>14</v>
      </c>
      <c r="N35" s="250"/>
      <c r="O35" s="250"/>
      <c r="P35" s="250"/>
    </row>
    <row r="36" spans="1:16" ht="15.75" thickBot="1" x14ac:dyDescent="0.3">
      <c r="A36" s="204" t="s">
        <v>411</v>
      </c>
      <c r="B36" s="204" t="s">
        <v>177</v>
      </c>
      <c r="C36" s="204" t="s">
        <v>250</v>
      </c>
      <c r="D36" s="204"/>
      <c r="E36" s="154"/>
      <c r="F36" s="113">
        <v>4.8</v>
      </c>
      <c r="G36" s="207">
        <v>43368</v>
      </c>
      <c r="H36" s="204" t="s">
        <v>39</v>
      </c>
      <c r="I36" s="204" t="s">
        <v>329</v>
      </c>
      <c r="J36" s="204">
        <v>0</v>
      </c>
      <c r="K36" s="204" t="s">
        <v>66</v>
      </c>
      <c r="L36" s="217" t="s">
        <v>14</v>
      </c>
      <c r="N36" s="250"/>
      <c r="O36" s="250"/>
      <c r="P36" s="250"/>
    </row>
    <row r="37" spans="1:16" ht="15.75" thickTop="1" x14ac:dyDescent="0.25">
      <c r="A37" s="425" t="s">
        <v>976</v>
      </c>
      <c r="B37" s="41" t="s">
        <v>234</v>
      </c>
      <c r="C37" s="41" t="s">
        <v>250</v>
      </c>
      <c r="D37" s="41"/>
      <c r="E37" s="373">
        <v>125.94</v>
      </c>
      <c r="F37" s="117"/>
      <c r="G37" s="374">
        <v>44447</v>
      </c>
      <c r="H37" s="41" t="s">
        <v>39</v>
      </c>
      <c r="I37" s="41" t="s">
        <v>239</v>
      </c>
      <c r="J37" s="41">
        <v>0</v>
      </c>
      <c r="K37" s="41" t="s">
        <v>66</v>
      </c>
      <c r="L37" s="29" t="s">
        <v>14</v>
      </c>
    </row>
    <row r="38" spans="1:16" ht="45.75" thickBot="1" x14ac:dyDescent="0.3">
      <c r="A38" s="426" t="s">
        <v>976</v>
      </c>
      <c r="B38" s="376" t="s">
        <v>234</v>
      </c>
      <c r="C38" s="376" t="s">
        <v>937</v>
      </c>
      <c r="D38" s="376" t="s">
        <v>938</v>
      </c>
      <c r="E38" s="371">
        <v>64.47</v>
      </c>
      <c r="F38" s="113"/>
      <c r="G38" s="375">
        <v>44432</v>
      </c>
      <c r="H38" s="376" t="s">
        <v>39</v>
      </c>
      <c r="I38" s="376" t="s">
        <v>239</v>
      </c>
      <c r="J38" s="376">
        <v>0</v>
      </c>
      <c r="K38" s="376" t="s">
        <v>66</v>
      </c>
      <c r="L38" s="377" t="s">
        <v>14</v>
      </c>
    </row>
    <row r="39" spans="1:16" ht="16.5" thickTop="1" thickBot="1" x14ac:dyDescent="0.3">
      <c r="A39" s="14" t="s">
        <v>443</v>
      </c>
      <c r="B39" s="14" t="s">
        <v>449</v>
      </c>
      <c r="C39" s="14" t="s">
        <v>250</v>
      </c>
      <c r="D39" s="14"/>
      <c r="E39" s="23">
        <v>18.43</v>
      </c>
      <c r="F39" s="118"/>
      <c r="G39" s="15">
        <v>44707</v>
      </c>
      <c r="H39" s="14" t="s">
        <v>39</v>
      </c>
      <c r="I39" s="14" t="s">
        <v>450</v>
      </c>
      <c r="J39" s="14">
        <v>0</v>
      </c>
      <c r="K39" s="14" t="s">
        <v>66</v>
      </c>
      <c r="L39" s="17" t="s">
        <v>14</v>
      </c>
      <c r="N39" s="250"/>
      <c r="O39" s="250"/>
      <c r="P39" s="250"/>
    </row>
    <row r="40" spans="1:16" ht="15.75" thickTop="1" x14ac:dyDescent="0.25">
      <c r="A40" s="307" t="s">
        <v>864</v>
      </c>
      <c r="B40" s="307" t="s">
        <v>514</v>
      </c>
      <c r="C40" s="307" t="s">
        <v>250</v>
      </c>
      <c r="D40" s="307"/>
      <c r="E40" s="309">
        <v>456.72</v>
      </c>
      <c r="F40" s="120"/>
      <c r="G40" s="311">
        <v>43916</v>
      </c>
      <c r="H40" s="307" t="s">
        <v>39</v>
      </c>
      <c r="I40" s="307" t="s">
        <v>865</v>
      </c>
      <c r="J40" s="307">
        <v>0</v>
      </c>
      <c r="K40" s="307" t="s">
        <v>66</v>
      </c>
      <c r="L40" s="238" t="s">
        <v>14</v>
      </c>
      <c r="N40" s="250"/>
      <c r="O40" s="250"/>
      <c r="P40" s="250"/>
    </row>
    <row r="41" spans="1:16" x14ac:dyDescent="0.25">
      <c r="A41" s="307" t="s">
        <v>864</v>
      </c>
      <c r="B41" s="307" t="s">
        <v>514</v>
      </c>
      <c r="C41" s="307" t="s">
        <v>250</v>
      </c>
      <c r="D41" s="307"/>
      <c r="E41" s="309">
        <v>11687.91</v>
      </c>
      <c r="F41" s="120"/>
      <c r="G41" s="312">
        <v>2020</v>
      </c>
      <c r="H41" s="307" t="s">
        <v>39</v>
      </c>
      <c r="I41" s="307" t="s">
        <v>866</v>
      </c>
      <c r="J41" s="307">
        <v>0</v>
      </c>
      <c r="K41" s="307" t="s">
        <v>66</v>
      </c>
      <c r="L41" s="238" t="s">
        <v>14</v>
      </c>
      <c r="N41" s="250"/>
      <c r="O41" s="250"/>
      <c r="P41" s="250"/>
    </row>
    <row r="42" spans="1:16" ht="34.5" customHeight="1" thickBot="1" x14ac:dyDescent="0.3">
      <c r="A42" s="308" t="s">
        <v>864</v>
      </c>
      <c r="B42" s="308" t="s">
        <v>514</v>
      </c>
      <c r="C42" s="308" t="s">
        <v>250</v>
      </c>
      <c r="D42" s="308"/>
      <c r="E42" s="310">
        <v>3994.95</v>
      </c>
      <c r="F42" s="114"/>
      <c r="G42" s="313">
        <v>2021</v>
      </c>
      <c r="H42" s="308" t="s">
        <v>39</v>
      </c>
      <c r="I42" s="308" t="s">
        <v>867</v>
      </c>
      <c r="J42" s="308">
        <v>0</v>
      </c>
      <c r="K42" s="308" t="s">
        <v>66</v>
      </c>
      <c r="L42" s="314" t="s">
        <v>14</v>
      </c>
      <c r="N42" s="250"/>
      <c r="O42" s="250"/>
      <c r="P42" s="250"/>
    </row>
    <row r="43" spans="1:16" ht="18.75" customHeight="1" thickTop="1" x14ac:dyDescent="0.25">
      <c r="A43" s="41" t="s">
        <v>273</v>
      </c>
      <c r="B43" s="41" t="s">
        <v>274</v>
      </c>
      <c r="C43" s="41" t="s">
        <v>250</v>
      </c>
      <c r="D43" s="41"/>
      <c r="E43" s="150">
        <v>6.35</v>
      </c>
      <c r="F43" s="117">
        <v>1.18</v>
      </c>
      <c r="G43" s="37" t="s">
        <v>276</v>
      </c>
      <c r="H43" s="41" t="s">
        <v>39</v>
      </c>
      <c r="I43" s="41" t="s">
        <v>868</v>
      </c>
      <c r="J43" s="41">
        <v>0</v>
      </c>
      <c r="K43" s="41" t="s">
        <v>66</v>
      </c>
      <c r="L43" s="29" t="s">
        <v>14</v>
      </c>
      <c r="N43" s="250"/>
      <c r="O43" s="250"/>
      <c r="P43" s="250"/>
    </row>
    <row r="44" spans="1:16" x14ac:dyDescent="0.25">
      <c r="A44" s="203" t="s">
        <v>273</v>
      </c>
      <c r="B44" s="203" t="s">
        <v>274</v>
      </c>
      <c r="C44" s="203" t="s">
        <v>250</v>
      </c>
      <c r="D44" s="203"/>
      <c r="E44" s="158">
        <v>14.59</v>
      </c>
      <c r="F44" s="116"/>
      <c r="G44" s="206">
        <v>43908</v>
      </c>
      <c r="H44" s="203" t="s">
        <v>39</v>
      </c>
      <c r="I44" s="203" t="s">
        <v>277</v>
      </c>
      <c r="J44" s="203">
        <v>0</v>
      </c>
      <c r="K44" s="203" t="s">
        <v>66</v>
      </c>
      <c r="L44" s="216" t="s">
        <v>14</v>
      </c>
      <c r="N44" s="250"/>
      <c r="O44" s="250"/>
      <c r="P44" s="250"/>
    </row>
    <row r="45" spans="1:16" x14ac:dyDescent="0.25">
      <c r="A45" s="203" t="s">
        <v>273</v>
      </c>
      <c r="B45" s="203" t="s">
        <v>274</v>
      </c>
      <c r="C45" s="203" t="s">
        <v>250</v>
      </c>
      <c r="D45" s="203"/>
      <c r="E45" s="158">
        <v>11.27</v>
      </c>
      <c r="F45" s="116"/>
      <c r="G45" s="206">
        <v>44102</v>
      </c>
      <c r="H45" s="203" t="s">
        <v>39</v>
      </c>
      <c r="I45" s="203" t="s">
        <v>278</v>
      </c>
      <c r="J45" s="203">
        <v>0</v>
      </c>
      <c r="K45" s="203" t="s">
        <v>66</v>
      </c>
      <c r="L45" s="216" t="s">
        <v>14</v>
      </c>
      <c r="N45" s="250"/>
      <c r="O45" s="250"/>
      <c r="P45" s="250"/>
    </row>
    <row r="46" spans="1:16" x14ac:dyDescent="0.25">
      <c r="A46" s="203" t="s">
        <v>273</v>
      </c>
      <c r="B46" s="203" t="s">
        <v>274</v>
      </c>
      <c r="C46" s="203" t="s">
        <v>250</v>
      </c>
      <c r="D46" s="203"/>
      <c r="E46" s="158">
        <v>2.09</v>
      </c>
      <c r="F46" s="116"/>
      <c r="G46" s="206">
        <v>44250</v>
      </c>
      <c r="H46" s="203" t="s">
        <v>39</v>
      </c>
      <c r="I46" s="203" t="s">
        <v>279</v>
      </c>
      <c r="J46" s="203">
        <v>0</v>
      </c>
      <c r="K46" s="203" t="s">
        <v>66</v>
      </c>
      <c r="L46" s="216" t="s">
        <v>14</v>
      </c>
      <c r="N46" s="250"/>
      <c r="O46" s="250"/>
      <c r="P46" s="250"/>
    </row>
    <row r="47" spans="1:16" x14ac:dyDescent="0.25">
      <c r="A47" s="203" t="s">
        <v>273</v>
      </c>
      <c r="B47" s="203" t="s">
        <v>274</v>
      </c>
      <c r="C47" s="203" t="s">
        <v>250</v>
      </c>
      <c r="D47" s="203"/>
      <c r="E47" s="158">
        <v>1.38</v>
      </c>
      <c r="F47" s="116"/>
      <c r="G47" s="206">
        <v>44250</v>
      </c>
      <c r="H47" s="203" t="s">
        <v>39</v>
      </c>
      <c r="I47" s="203" t="s">
        <v>280</v>
      </c>
      <c r="J47" s="203">
        <v>0</v>
      </c>
      <c r="K47" s="203" t="s">
        <v>66</v>
      </c>
      <c r="L47" s="216" t="s">
        <v>14</v>
      </c>
      <c r="N47" s="250"/>
      <c r="O47" s="250"/>
      <c r="P47" s="250"/>
    </row>
    <row r="48" spans="1:16" x14ac:dyDescent="0.25">
      <c r="A48" s="203" t="s">
        <v>273</v>
      </c>
      <c r="B48" s="203" t="s">
        <v>274</v>
      </c>
      <c r="C48" s="203" t="s">
        <v>250</v>
      </c>
      <c r="D48" s="203"/>
      <c r="E48" s="158">
        <v>11.51</v>
      </c>
      <c r="F48" s="116"/>
      <c r="G48" s="206">
        <v>44303</v>
      </c>
      <c r="H48" s="203" t="s">
        <v>39</v>
      </c>
      <c r="I48" s="203" t="s">
        <v>281</v>
      </c>
      <c r="J48" s="203">
        <v>0</v>
      </c>
      <c r="K48" s="203" t="s">
        <v>66</v>
      </c>
      <c r="L48" s="216" t="s">
        <v>14</v>
      </c>
      <c r="N48" s="250"/>
      <c r="O48" s="250"/>
      <c r="P48" s="250"/>
    </row>
    <row r="49" spans="1:16" x14ac:dyDescent="0.25">
      <c r="A49" s="203" t="s">
        <v>273</v>
      </c>
      <c r="B49" s="203" t="s">
        <v>274</v>
      </c>
      <c r="C49" s="203" t="s">
        <v>250</v>
      </c>
      <c r="D49" s="203"/>
      <c r="E49" s="158">
        <v>64.599999999999994</v>
      </c>
      <c r="F49" s="116"/>
      <c r="G49" s="206">
        <v>44477</v>
      </c>
      <c r="H49" s="203" t="s">
        <v>39</v>
      </c>
      <c r="I49" s="203" t="s">
        <v>286</v>
      </c>
      <c r="J49" s="203">
        <v>0</v>
      </c>
      <c r="K49" s="203" t="s">
        <v>66</v>
      </c>
      <c r="L49" s="216" t="s">
        <v>14</v>
      </c>
      <c r="N49" s="250"/>
      <c r="O49" s="250"/>
      <c r="P49" s="250"/>
    </row>
    <row r="50" spans="1:16" ht="15.75" thickBot="1" x14ac:dyDescent="0.3">
      <c r="A50" s="204" t="s">
        <v>273</v>
      </c>
      <c r="B50" s="204" t="s">
        <v>274</v>
      </c>
      <c r="C50" s="204" t="s">
        <v>250</v>
      </c>
      <c r="D50" s="204"/>
      <c r="E50" s="154">
        <v>44.79</v>
      </c>
      <c r="F50" s="113"/>
      <c r="G50" s="207">
        <v>44648</v>
      </c>
      <c r="H50" s="204" t="s">
        <v>39</v>
      </c>
      <c r="I50" s="204" t="s">
        <v>312</v>
      </c>
      <c r="J50" s="204">
        <v>0</v>
      </c>
      <c r="K50" s="204" t="s">
        <v>66</v>
      </c>
      <c r="L50" s="217" t="s">
        <v>14</v>
      </c>
      <c r="N50" s="250"/>
      <c r="O50" s="250"/>
      <c r="P50" s="250"/>
    </row>
    <row r="51" spans="1:16" ht="30.75" thickTop="1" x14ac:dyDescent="0.25">
      <c r="A51" s="41" t="s">
        <v>207</v>
      </c>
      <c r="B51" s="41" t="s">
        <v>209</v>
      </c>
      <c r="C51" s="41" t="s">
        <v>221</v>
      </c>
      <c r="D51" s="41" t="s">
        <v>222</v>
      </c>
      <c r="E51" s="150">
        <v>50.87</v>
      </c>
      <c r="F51" s="117"/>
      <c r="G51" s="212">
        <v>43894</v>
      </c>
      <c r="H51" s="41" t="s">
        <v>226</v>
      </c>
      <c r="I51" s="41" t="s">
        <v>227</v>
      </c>
      <c r="J51" s="41">
        <v>0</v>
      </c>
      <c r="K51" s="41" t="s">
        <v>66</v>
      </c>
      <c r="L51" s="29" t="s">
        <v>14</v>
      </c>
      <c r="N51" s="250"/>
      <c r="O51" s="250"/>
      <c r="P51" s="250"/>
    </row>
    <row r="52" spans="1:16" ht="15.75" thickBot="1" x14ac:dyDescent="0.3">
      <c r="A52" s="204" t="s">
        <v>207</v>
      </c>
      <c r="B52" s="204" t="s">
        <v>209</v>
      </c>
      <c r="C52" s="204" t="s">
        <v>250</v>
      </c>
      <c r="D52" s="204"/>
      <c r="E52" s="154">
        <v>64.58</v>
      </c>
      <c r="F52" s="113"/>
      <c r="G52" s="207">
        <v>43874</v>
      </c>
      <c r="H52" s="204" t="s">
        <v>39</v>
      </c>
      <c r="I52" s="204" t="s">
        <v>228</v>
      </c>
      <c r="J52" s="204">
        <v>0</v>
      </c>
      <c r="K52" s="204" t="s">
        <v>66</v>
      </c>
      <c r="L52" s="217" t="s">
        <v>14</v>
      </c>
      <c r="N52" s="250"/>
      <c r="O52" s="250"/>
      <c r="P52" s="250"/>
    </row>
    <row r="53" spans="1:16" ht="15.75" thickTop="1" x14ac:dyDescent="0.25">
      <c r="A53" s="503" t="s">
        <v>555</v>
      </c>
      <c r="B53" s="503" t="s">
        <v>149</v>
      </c>
      <c r="C53" s="503" t="s">
        <v>556</v>
      </c>
      <c r="D53" s="503" t="s">
        <v>557</v>
      </c>
      <c r="E53" s="500">
        <v>15.36</v>
      </c>
      <c r="F53" s="115"/>
      <c r="G53" s="505">
        <v>44879</v>
      </c>
      <c r="H53" s="503" t="s">
        <v>39</v>
      </c>
      <c r="I53" s="503" t="s">
        <v>558</v>
      </c>
      <c r="J53" s="503">
        <v>0</v>
      </c>
      <c r="K53" s="503" t="s">
        <v>66</v>
      </c>
      <c r="L53" s="244" t="s">
        <v>14</v>
      </c>
      <c r="N53" s="250"/>
      <c r="O53" s="250"/>
      <c r="P53" s="250"/>
    </row>
    <row r="54" spans="1:16" ht="30.75" thickBot="1" x14ac:dyDescent="0.3">
      <c r="A54" s="504" t="s">
        <v>1062</v>
      </c>
      <c r="B54" s="504" t="s">
        <v>149</v>
      </c>
      <c r="C54" s="504" t="s">
        <v>1063</v>
      </c>
      <c r="D54" s="504" t="s">
        <v>1064</v>
      </c>
      <c r="E54" s="501">
        <v>9.08</v>
      </c>
      <c r="F54" s="113"/>
      <c r="G54" s="502">
        <v>45919</v>
      </c>
      <c r="H54" s="504" t="s">
        <v>39</v>
      </c>
      <c r="I54" s="504" t="s">
        <v>1065</v>
      </c>
      <c r="J54" s="504">
        <v>0</v>
      </c>
      <c r="K54" s="504" t="s">
        <v>66</v>
      </c>
      <c r="L54" s="377" t="s">
        <v>14</v>
      </c>
      <c r="N54" s="250"/>
      <c r="O54" s="250"/>
      <c r="P54" s="250"/>
    </row>
    <row r="55" spans="1:16" ht="16.5" thickTop="1" thickBot="1" x14ac:dyDescent="0.3">
      <c r="A55" s="197" t="s">
        <v>170</v>
      </c>
      <c r="B55" s="197" t="s">
        <v>157</v>
      </c>
      <c r="C55" s="197" t="s">
        <v>250</v>
      </c>
      <c r="D55" s="197"/>
      <c r="E55" s="155">
        <v>71.569999999999993</v>
      </c>
      <c r="F55" s="114"/>
      <c r="G55" s="211">
        <v>44293</v>
      </c>
      <c r="H55" s="197" t="s">
        <v>39</v>
      </c>
      <c r="I55" s="197" t="s">
        <v>189</v>
      </c>
      <c r="J55" s="197">
        <v>0</v>
      </c>
      <c r="K55" s="197" t="s">
        <v>66</v>
      </c>
      <c r="L55" s="201" t="s">
        <v>14</v>
      </c>
    </row>
    <row r="56" spans="1:16" ht="46.5" thickTop="1" thickBot="1" x14ac:dyDescent="0.3">
      <c r="A56" s="14" t="s">
        <v>332</v>
      </c>
      <c r="B56" s="14" t="s">
        <v>113</v>
      </c>
      <c r="C56" s="14" t="s">
        <v>160</v>
      </c>
      <c r="D56" s="14" t="s">
        <v>161</v>
      </c>
      <c r="E56" s="23">
        <v>2113.16</v>
      </c>
      <c r="F56" s="118"/>
      <c r="G56" s="15">
        <v>44015</v>
      </c>
      <c r="H56" s="14" t="s">
        <v>308</v>
      </c>
      <c r="I56" s="14" t="s">
        <v>191</v>
      </c>
      <c r="J56" s="16">
        <v>86.82</v>
      </c>
      <c r="K56" s="14" t="s">
        <v>331</v>
      </c>
      <c r="L56" s="17" t="s">
        <v>14</v>
      </c>
    </row>
    <row r="57" spans="1:16" ht="16.5" thickTop="1" thickBot="1" x14ac:dyDescent="0.3">
      <c r="A57" s="14" t="s">
        <v>333</v>
      </c>
      <c r="B57" s="14" t="s">
        <v>336</v>
      </c>
      <c r="C57" s="14" t="s">
        <v>250</v>
      </c>
      <c r="D57" s="14"/>
      <c r="E57" s="23">
        <v>234.63</v>
      </c>
      <c r="F57" s="118"/>
      <c r="G57" s="15">
        <v>43508</v>
      </c>
      <c r="H57" s="14" t="s">
        <v>39</v>
      </c>
      <c r="I57" s="14" t="s">
        <v>343</v>
      </c>
      <c r="J57" s="16">
        <v>0</v>
      </c>
      <c r="K57" s="14" t="s">
        <v>66</v>
      </c>
      <c r="L57" s="17" t="s">
        <v>14</v>
      </c>
    </row>
    <row r="58" spans="1:16" ht="46.5" thickTop="1" thickBot="1" x14ac:dyDescent="0.3">
      <c r="A58" s="14" t="s">
        <v>722</v>
      </c>
      <c r="B58" s="14" t="s">
        <v>723</v>
      </c>
      <c r="C58" s="14" t="s">
        <v>732</v>
      </c>
      <c r="D58" s="14" t="s">
        <v>733</v>
      </c>
      <c r="E58" s="23">
        <v>25.55</v>
      </c>
      <c r="F58" s="118"/>
      <c r="G58" s="15">
        <v>44362</v>
      </c>
      <c r="H58" s="14" t="s">
        <v>39</v>
      </c>
      <c r="I58" s="14" t="s">
        <v>734</v>
      </c>
      <c r="J58" s="16">
        <v>0</v>
      </c>
      <c r="K58" s="14" t="s">
        <v>66</v>
      </c>
      <c r="L58" s="17" t="s">
        <v>14</v>
      </c>
    </row>
    <row r="59" spans="1:16" ht="16.5" thickTop="1" thickBot="1" x14ac:dyDescent="0.3">
      <c r="A59" s="14" t="s">
        <v>306</v>
      </c>
      <c r="B59" s="14" t="s">
        <v>301</v>
      </c>
      <c r="C59" s="14" t="s">
        <v>250</v>
      </c>
      <c r="D59" s="14"/>
      <c r="E59" s="30">
        <v>59.55</v>
      </c>
      <c r="F59" s="118"/>
      <c r="G59" s="15">
        <v>44161</v>
      </c>
      <c r="H59" s="14" t="s">
        <v>39</v>
      </c>
      <c r="I59" s="14" t="s">
        <v>307</v>
      </c>
      <c r="J59" s="16">
        <v>0</v>
      </c>
      <c r="K59" s="14" t="s">
        <v>66</v>
      </c>
      <c r="L59" s="17" t="s">
        <v>14</v>
      </c>
    </row>
    <row r="60" spans="1:16" ht="15.75" thickTop="1" x14ac:dyDescent="0.25">
      <c r="A60" s="41" t="s">
        <v>127</v>
      </c>
      <c r="B60" s="41" t="s">
        <v>113</v>
      </c>
      <c r="C60" s="41" t="s">
        <v>167</v>
      </c>
      <c r="D60" s="41" t="s">
        <v>290</v>
      </c>
      <c r="E60" s="150">
        <v>150191.75</v>
      </c>
      <c r="F60" s="117"/>
      <c r="G60" s="212">
        <v>43790</v>
      </c>
      <c r="H60" s="41" t="s">
        <v>156</v>
      </c>
      <c r="I60" s="41" t="s">
        <v>66</v>
      </c>
      <c r="J60" s="12">
        <v>150191.75</v>
      </c>
      <c r="K60" s="41" t="s">
        <v>331</v>
      </c>
      <c r="L60" s="29" t="s">
        <v>14</v>
      </c>
    </row>
    <row r="61" spans="1:16" ht="30" x14ac:dyDescent="0.25">
      <c r="A61" s="203" t="s">
        <v>127</v>
      </c>
      <c r="B61" s="203" t="s">
        <v>167</v>
      </c>
      <c r="C61" s="203" t="s">
        <v>289</v>
      </c>
      <c r="D61" s="203" t="s">
        <v>288</v>
      </c>
      <c r="E61" s="158">
        <v>8557.56</v>
      </c>
      <c r="F61" s="116"/>
      <c r="G61" s="206">
        <v>43889</v>
      </c>
      <c r="H61" s="203" t="s">
        <v>39</v>
      </c>
      <c r="I61" s="203" t="s">
        <v>293</v>
      </c>
      <c r="J61" s="194">
        <v>0</v>
      </c>
      <c r="K61" s="203" t="s">
        <v>66</v>
      </c>
      <c r="L61" s="216" t="s">
        <v>6</v>
      </c>
    </row>
    <row r="62" spans="1:16" ht="30" x14ac:dyDescent="0.25">
      <c r="A62" s="41" t="s">
        <v>127</v>
      </c>
      <c r="B62" s="203" t="s">
        <v>167</v>
      </c>
      <c r="C62" s="203" t="s">
        <v>291</v>
      </c>
      <c r="D62" s="203" t="s">
        <v>292</v>
      </c>
      <c r="E62" s="158">
        <v>3017.33</v>
      </c>
      <c r="F62" s="116"/>
      <c r="G62" s="206">
        <v>43858</v>
      </c>
      <c r="H62" s="203" t="s">
        <v>39</v>
      </c>
      <c r="I62" s="203" t="s">
        <v>293</v>
      </c>
      <c r="J62" s="194">
        <v>0</v>
      </c>
      <c r="K62" s="203" t="s">
        <v>66</v>
      </c>
      <c r="L62" s="216" t="s">
        <v>6</v>
      </c>
    </row>
    <row r="63" spans="1:16" x14ac:dyDescent="0.25">
      <c r="A63" s="203" t="s">
        <v>127</v>
      </c>
      <c r="B63" s="203" t="s">
        <v>167</v>
      </c>
      <c r="C63" s="203" t="s">
        <v>250</v>
      </c>
      <c r="D63" s="203"/>
      <c r="E63" s="158">
        <v>9655</v>
      </c>
      <c r="F63" s="116"/>
      <c r="G63" s="206">
        <v>43860</v>
      </c>
      <c r="H63" s="203" t="s">
        <v>39</v>
      </c>
      <c r="I63" s="203" t="s">
        <v>1007</v>
      </c>
      <c r="J63" s="194">
        <v>0</v>
      </c>
      <c r="K63" s="203" t="s">
        <v>66</v>
      </c>
      <c r="L63" s="216" t="s">
        <v>6</v>
      </c>
    </row>
    <row r="64" spans="1:16" ht="30" x14ac:dyDescent="0.25">
      <c r="A64" s="203" t="s">
        <v>127</v>
      </c>
      <c r="B64" s="203" t="s">
        <v>167</v>
      </c>
      <c r="C64" s="203" t="s">
        <v>289</v>
      </c>
      <c r="D64" s="203" t="s">
        <v>288</v>
      </c>
      <c r="E64" s="158">
        <v>10849.76</v>
      </c>
      <c r="F64" s="116"/>
      <c r="G64" s="206">
        <v>44189</v>
      </c>
      <c r="H64" s="203" t="s">
        <v>39</v>
      </c>
      <c r="I64" s="203" t="s">
        <v>294</v>
      </c>
      <c r="J64" s="194">
        <v>0</v>
      </c>
      <c r="K64" s="203" t="s">
        <v>66</v>
      </c>
      <c r="L64" s="216" t="s">
        <v>6</v>
      </c>
    </row>
    <row r="65" spans="1:12" x14ac:dyDescent="0.25">
      <c r="A65" s="41" t="s">
        <v>127</v>
      </c>
      <c r="B65" s="203" t="s">
        <v>167</v>
      </c>
      <c r="C65" s="203" t="s">
        <v>250</v>
      </c>
      <c r="D65" s="203"/>
      <c r="E65" s="158">
        <v>13672.95</v>
      </c>
      <c r="F65" s="116"/>
      <c r="G65" s="206">
        <v>44204</v>
      </c>
      <c r="H65" s="203" t="s">
        <v>39</v>
      </c>
      <c r="I65" s="203" t="s">
        <v>294</v>
      </c>
      <c r="J65" s="194">
        <v>0</v>
      </c>
      <c r="K65" s="203" t="s">
        <v>66</v>
      </c>
      <c r="L65" s="216" t="s">
        <v>6</v>
      </c>
    </row>
    <row r="66" spans="1:12" x14ac:dyDescent="0.25">
      <c r="A66" s="77" t="s">
        <v>127</v>
      </c>
      <c r="B66" s="77" t="s">
        <v>167</v>
      </c>
      <c r="C66" s="77" t="s">
        <v>250</v>
      </c>
      <c r="D66" s="77"/>
      <c r="E66" s="78">
        <v>8659</v>
      </c>
      <c r="F66" s="119"/>
      <c r="G66" s="79">
        <v>44546</v>
      </c>
      <c r="H66" s="77" t="s">
        <v>39</v>
      </c>
      <c r="I66" s="77" t="s">
        <v>295</v>
      </c>
      <c r="J66" s="80">
        <v>0</v>
      </c>
      <c r="K66" s="77" t="s">
        <v>66</v>
      </c>
      <c r="L66" s="81" t="s">
        <v>6</v>
      </c>
    </row>
    <row r="67" spans="1:12" x14ac:dyDescent="0.25">
      <c r="A67" s="203" t="s">
        <v>127</v>
      </c>
      <c r="B67" s="203" t="s">
        <v>167</v>
      </c>
      <c r="C67" s="203" t="s">
        <v>250</v>
      </c>
      <c r="D67" s="203"/>
      <c r="E67" s="158">
        <v>13856</v>
      </c>
      <c r="F67" s="116"/>
      <c r="G67" s="206">
        <v>44860</v>
      </c>
      <c r="H67" s="203" t="s">
        <v>39</v>
      </c>
      <c r="I67" s="203" t="s">
        <v>532</v>
      </c>
      <c r="J67" s="194">
        <v>0</v>
      </c>
      <c r="K67" s="203" t="s">
        <v>66</v>
      </c>
      <c r="L67" s="216" t="s">
        <v>6</v>
      </c>
    </row>
    <row r="68" spans="1:12" ht="14.25" customHeight="1" x14ac:dyDescent="0.25">
      <c r="A68" s="356" t="s">
        <v>127</v>
      </c>
      <c r="B68" s="356" t="s">
        <v>167</v>
      </c>
      <c r="C68" s="356" t="s">
        <v>250</v>
      </c>
      <c r="D68" s="356"/>
      <c r="E68" s="354">
        <v>22770</v>
      </c>
      <c r="F68" s="116"/>
      <c r="G68" s="353">
        <v>45190</v>
      </c>
      <c r="H68" s="356" t="s">
        <v>39</v>
      </c>
      <c r="I68" s="356" t="s">
        <v>696</v>
      </c>
      <c r="J68" s="355">
        <v>0</v>
      </c>
      <c r="K68" s="356" t="s">
        <v>66</v>
      </c>
      <c r="L68" s="357" t="s">
        <v>6</v>
      </c>
    </row>
    <row r="69" spans="1:12" ht="14.25" customHeight="1" thickBot="1" x14ac:dyDescent="0.3">
      <c r="A69" s="197" t="s">
        <v>127</v>
      </c>
      <c r="B69" s="197" t="s">
        <v>167</v>
      </c>
      <c r="C69" s="197" t="s">
        <v>250</v>
      </c>
      <c r="D69" s="197"/>
      <c r="E69" s="155">
        <v>18837</v>
      </c>
      <c r="F69" s="114"/>
      <c r="G69" s="211">
        <v>45190</v>
      </c>
      <c r="H69" s="197" t="s">
        <v>39</v>
      </c>
      <c r="I69" s="197" t="s">
        <v>922</v>
      </c>
      <c r="J69" s="209">
        <v>0</v>
      </c>
      <c r="K69" s="197" t="s">
        <v>66</v>
      </c>
      <c r="L69" s="201" t="s">
        <v>6</v>
      </c>
    </row>
    <row r="70" spans="1:12" ht="63" customHeight="1" thickTop="1" thickBot="1" x14ac:dyDescent="0.3">
      <c r="A70" s="209" t="s">
        <v>15</v>
      </c>
      <c r="B70" s="211" t="s">
        <v>53</v>
      </c>
      <c r="C70" s="197" t="s">
        <v>123</v>
      </c>
      <c r="D70" s="197" t="s">
        <v>125</v>
      </c>
      <c r="E70" s="155">
        <v>587.91</v>
      </c>
      <c r="F70" s="114"/>
      <c r="G70" s="211">
        <v>43642</v>
      </c>
      <c r="H70" s="197" t="s">
        <v>697</v>
      </c>
      <c r="I70" s="197" t="s">
        <v>693</v>
      </c>
      <c r="J70" s="209">
        <v>0</v>
      </c>
      <c r="K70" s="197" t="s">
        <v>66</v>
      </c>
      <c r="L70" s="199" t="s">
        <v>14</v>
      </c>
    </row>
    <row r="71" spans="1:12" ht="30.75" thickTop="1" x14ac:dyDescent="0.25">
      <c r="A71" s="202" t="s">
        <v>412</v>
      </c>
      <c r="B71" s="22" t="s">
        <v>16</v>
      </c>
      <c r="C71" s="202" t="s">
        <v>61</v>
      </c>
      <c r="D71" s="202" t="s">
        <v>62</v>
      </c>
      <c r="E71" s="151">
        <v>10</v>
      </c>
      <c r="F71" s="115"/>
      <c r="G71" s="205">
        <v>43686</v>
      </c>
      <c r="H71" s="202" t="s">
        <v>192</v>
      </c>
      <c r="I71" s="202" t="s">
        <v>66</v>
      </c>
      <c r="J71" s="193">
        <v>0</v>
      </c>
      <c r="K71" s="202" t="s">
        <v>66</v>
      </c>
      <c r="L71" s="215" t="s">
        <v>14</v>
      </c>
    </row>
    <row r="72" spans="1:12" ht="30" x14ac:dyDescent="0.25">
      <c r="A72" s="203" t="s">
        <v>412</v>
      </c>
      <c r="B72" s="28" t="s">
        <v>16</v>
      </c>
      <c r="C72" s="203" t="s">
        <v>61</v>
      </c>
      <c r="D72" s="203" t="s">
        <v>62</v>
      </c>
      <c r="E72" s="158">
        <v>30</v>
      </c>
      <c r="F72" s="116"/>
      <c r="G72" s="206">
        <v>44207</v>
      </c>
      <c r="H72" s="203" t="s">
        <v>192</v>
      </c>
      <c r="I72" s="203" t="s">
        <v>66</v>
      </c>
      <c r="J72" s="194">
        <v>0</v>
      </c>
      <c r="K72" s="203" t="s">
        <v>66</v>
      </c>
      <c r="L72" s="216" t="s">
        <v>14</v>
      </c>
    </row>
    <row r="73" spans="1:12" ht="31.5" customHeight="1" x14ac:dyDescent="0.25">
      <c r="A73" s="203" t="s">
        <v>396</v>
      </c>
      <c r="B73" s="28" t="s">
        <v>16</v>
      </c>
      <c r="C73" s="203" t="s">
        <v>61</v>
      </c>
      <c r="D73" s="203" t="s">
        <v>62</v>
      </c>
      <c r="E73" s="158">
        <v>55.37</v>
      </c>
      <c r="F73" s="116"/>
      <c r="G73" s="206">
        <v>44583</v>
      </c>
      <c r="H73" s="203" t="s">
        <v>192</v>
      </c>
      <c r="I73" s="203" t="s">
        <v>66</v>
      </c>
      <c r="J73" s="194">
        <v>0</v>
      </c>
      <c r="K73" s="203" t="s">
        <v>66</v>
      </c>
      <c r="L73" s="216" t="s">
        <v>14</v>
      </c>
    </row>
    <row r="74" spans="1:12" ht="34.5" customHeight="1" x14ac:dyDescent="0.25">
      <c r="A74" s="288" t="s">
        <v>735</v>
      </c>
      <c r="B74" s="28" t="s">
        <v>16</v>
      </c>
      <c r="C74" s="288" t="s">
        <v>61</v>
      </c>
      <c r="D74" s="288" t="s">
        <v>62</v>
      </c>
      <c r="E74" s="283">
        <v>9.5</v>
      </c>
      <c r="F74" s="116"/>
      <c r="G74" s="289">
        <v>45236</v>
      </c>
      <c r="H74" s="288" t="s">
        <v>192</v>
      </c>
      <c r="I74" s="288" t="s">
        <v>66</v>
      </c>
      <c r="J74" s="284">
        <v>0</v>
      </c>
      <c r="K74" s="288" t="s">
        <v>66</v>
      </c>
      <c r="L74" s="291" t="s">
        <v>14</v>
      </c>
    </row>
    <row r="75" spans="1:12" ht="31.5" customHeight="1" x14ac:dyDescent="0.25">
      <c r="A75" s="381" t="s">
        <v>817</v>
      </c>
      <c r="B75" s="28" t="s">
        <v>16</v>
      </c>
      <c r="C75" s="381" t="s">
        <v>61</v>
      </c>
      <c r="D75" s="381" t="s">
        <v>62</v>
      </c>
      <c r="E75" s="379">
        <v>16.98</v>
      </c>
      <c r="F75" s="116"/>
      <c r="G75" s="378">
        <v>45352</v>
      </c>
      <c r="H75" s="381" t="s">
        <v>192</v>
      </c>
      <c r="I75" s="381" t="s">
        <v>66</v>
      </c>
      <c r="J75" s="380">
        <v>0</v>
      </c>
      <c r="K75" s="381" t="s">
        <v>66</v>
      </c>
      <c r="L75" s="382" t="s">
        <v>14</v>
      </c>
    </row>
    <row r="76" spans="1:12" ht="31.5" customHeight="1" thickBot="1" x14ac:dyDescent="0.3">
      <c r="A76" s="285" t="s">
        <v>940</v>
      </c>
      <c r="B76" s="286" t="s">
        <v>16</v>
      </c>
      <c r="C76" s="285" t="s">
        <v>61</v>
      </c>
      <c r="D76" s="285" t="s">
        <v>62</v>
      </c>
      <c r="E76" s="287">
        <v>24.08</v>
      </c>
      <c r="F76" s="120"/>
      <c r="G76" s="383">
        <v>45665</v>
      </c>
      <c r="H76" s="285" t="s">
        <v>192</v>
      </c>
      <c r="I76" s="285" t="s">
        <v>66</v>
      </c>
      <c r="J76" s="290">
        <v>0</v>
      </c>
      <c r="K76" s="285" t="s">
        <v>66</v>
      </c>
      <c r="L76" s="238" t="s">
        <v>14</v>
      </c>
    </row>
    <row r="77" spans="1:12" s="135" customFormat="1" ht="30.75" thickTop="1" x14ac:dyDescent="0.25">
      <c r="A77" s="177" t="s">
        <v>736</v>
      </c>
      <c r="B77" s="178" t="s">
        <v>707</v>
      </c>
      <c r="C77" s="177" t="s">
        <v>250</v>
      </c>
      <c r="D77" s="161" t="s">
        <v>738</v>
      </c>
      <c r="E77" s="179">
        <v>38134.639999999999</v>
      </c>
      <c r="F77" s="180"/>
      <c r="G77" s="178" t="s">
        <v>739</v>
      </c>
      <c r="H77" s="177" t="s">
        <v>39</v>
      </c>
      <c r="I77" s="177" t="s">
        <v>740</v>
      </c>
      <c r="J77" s="161">
        <v>0</v>
      </c>
      <c r="K77" s="177" t="s">
        <v>66</v>
      </c>
      <c r="L77" s="181" t="s">
        <v>14</v>
      </c>
    </row>
    <row r="78" spans="1:12" s="135" customFormat="1" ht="30" x14ac:dyDescent="0.25">
      <c r="A78" s="142" t="s">
        <v>736</v>
      </c>
      <c r="B78" s="176" t="s">
        <v>707</v>
      </c>
      <c r="C78" s="142" t="s">
        <v>250</v>
      </c>
      <c r="D78" s="213" t="s">
        <v>738</v>
      </c>
      <c r="E78" s="218">
        <v>2161.17</v>
      </c>
      <c r="F78" s="282"/>
      <c r="G78" s="144">
        <v>43941</v>
      </c>
      <c r="H78" s="142" t="s">
        <v>39</v>
      </c>
      <c r="I78" s="218" t="s">
        <v>741</v>
      </c>
      <c r="J78" s="213">
        <v>0</v>
      </c>
      <c r="K78" s="142" t="s">
        <v>66</v>
      </c>
      <c r="L78" s="148" t="s">
        <v>14</v>
      </c>
    </row>
    <row r="79" spans="1:12" s="135" customFormat="1" ht="30" x14ac:dyDescent="0.25">
      <c r="A79" s="142" t="s">
        <v>736</v>
      </c>
      <c r="B79" s="182" t="s">
        <v>707</v>
      </c>
      <c r="C79" s="142" t="s">
        <v>250</v>
      </c>
      <c r="D79" s="213" t="s">
        <v>738</v>
      </c>
      <c r="E79" s="137">
        <v>9165.11</v>
      </c>
      <c r="F79" s="183"/>
      <c r="G79" s="182" t="s">
        <v>742</v>
      </c>
      <c r="H79" s="142" t="s">
        <v>39</v>
      </c>
      <c r="I79" s="142" t="s">
        <v>743</v>
      </c>
      <c r="J79" s="213">
        <v>0</v>
      </c>
      <c r="K79" s="142" t="s">
        <v>66</v>
      </c>
      <c r="L79" s="148" t="s">
        <v>14</v>
      </c>
    </row>
    <row r="80" spans="1:12" s="135" customFormat="1" ht="30" x14ac:dyDescent="0.25">
      <c r="A80" s="142" t="s">
        <v>736</v>
      </c>
      <c r="B80" s="176" t="s">
        <v>707</v>
      </c>
      <c r="C80" s="142" t="s">
        <v>250</v>
      </c>
      <c r="D80" s="213" t="s">
        <v>738</v>
      </c>
      <c r="E80" s="218">
        <v>50.5</v>
      </c>
      <c r="F80" s="282"/>
      <c r="G80" s="144">
        <v>43837</v>
      </c>
      <c r="H80" s="142" t="s">
        <v>39</v>
      </c>
      <c r="I80" s="218" t="s">
        <v>744</v>
      </c>
      <c r="J80" s="213">
        <v>0</v>
      </c>
      <c r="K80" s="142" t="s">
        <v>66</v>
      </c>
      <c r="L80" s="148" t="s">
        <v>14</v>
      </c>
    </row>
    <row r="81" spans="1:12" s="135" customFormat="1" ht="30" x14ac:dyDescent="0.25">
      <c r="A81" s="142" t="s">
        <v>736</v>
      </c>
      <c r="B81" s="218" t="s">
        <v>707</v>
      </c>
      <c r="C81" s="142" t="s">
        <v>250</v>
      </c>
      <c r="D81" s="213" t="s">
        <v>738</v>
      </c>
      <c r="E81" s="218">
        <v>442.85</v>
      </c>
      <c r="F81" s="282"/>
      <c r="G81" s="144">
        <v>44071</v>
      </c>
      <c r="H81" s="142" t="s">
        <v>39</v>
      </c>
      <c r="I81" s="218" t="s">
        <v>745</v>
      </c>
      <c r="J81" s="213">
        <v>0</v>
      </c>
      <c r="K81" s="142" t="s">
        <v>66</v>
      </c>
      <c r="L81" s="148" t="s">
        <v>14</v>
      </c>
    </row>
    <row r="82" spans="1:12" s="135" customFormat="1" ht="30" x14ac:dyDescent="0.25">
      <c r="A82" s="142" t="s">
        <v>736</v>
      </c>
      <c r="B82" s="176" t="s">
        <v>707</v>
      </c>
      <c r="C82" s="142" t="s">
        <v>250</v>
      </c>
      <c r="D82" s="213" t="s">
        <v>738</v>
      </c>
      <c r="E82" s="218">
        <v>15.86</v>
      </c>
      <c r="F82" s="282"/>
      <c r="G82" s="144">
        <v>44147</v>
      </c>
      <c r="H82" s="142" t="s">
        <v>39</v>
      </c>
      <c r="I82" s="218" t="s">
        <v>746</v>
      </c>
      <c r="J82" s="213">
        <v>0</v>
      </c>
      <c r="K82" s="142" t="s">
        <v>66</v>
      </c>
      <c r="L82" s="148" t="s">
        <v>14</v>
      </c>
    </row>
    <row r="83" spans="1:12" s="135" customFormat="1" ht="30" x14ac:dyDescent="0.25">
      <c r="A83" s="142" t="s">
        <v>736</v>
      </c>
      <c r="B83" s="182" t="s">
        <v>707</v>
      </c>
      <c r="C83" s="142" t="s">
        <v>250</v>
      </c>
      <c r="D83" s="213" t="s">
        <v>738</v>
      </c>
      <c r="E83" s="137">
        <v>244.57</v>
      </c>
      <c r="F83" s="183"/>
      <c r="G83" s="182" t="s">
        <v>747</v>
      </c>
      <c r="H83" s="142" t="s">
        <v>39</v>
      </c>
      <c r="I83" s="142" t="s">
        <v>748</v>
      </c>
      <c r="J83" s="213">
        <v>0</v>
      </c>
      <c r="K83" s="142" t="s">
        <v>66</v>
      </c>
      <c r="L83" s="148" t="s">
        <v>14</v>
      </c>
    </row>
    <row r="84" spans="1:12" s="135" customFormat="1" ht="30" x14ac:dyDescent="0.25">
      <c r="A84" s="142" t="s">
        <v>736</v>
      </c>
      <c r="B84" s="176" t="s">
        <v>707</v>
      </c>
      <c r="C84" s="142" t="s">
        <v>250</v>
      </c>
      <c r="D84" s="213" t="s">
        <v>738</v>
      </c>
      <c r="E84" s="218">
        <v>232.36</v>
      </c>
      <c r="F84" s="282"/>
      <c r="G84" s="144">
        <v>44214</v>
      </c>
      <c r="H84" s="142" t="s">
        <v>39</v>
      </c>
      <c r="I84" s="218" t="s">
        <v>749</v>
      </c>
      <c r="J84" s="213">
        <v>0</v>
      </c>
      <c r="K84" s="142" t="s">
        <v>66</v>
      </c>
      <c r="L84" s="148" t="s">
        <v>14</v>
      </c>
    </row>
    <row r="85" spans="1:12" s="135" customFormat="1" ht="30" x14ac:dyDescent="0.25">
      <c r="A85" s="142" t="s">
        <v>736</v>
      </c>
      <c r="B85" s="182" t="s">
        <v>707</v>
      </c>
      <c r="C85" s="142" t="s">
        <v>250</v>
      </c>
      <c r="D85" s="213" t="s">
        <v>738</v>
      </c>
      <c r="E85" s="137">
        <v>881.5</v>
      </c>
      <c r="F85" s="183"/>
      <c r="G85" s="182" t="s">
        <v>750</v>
      </c>
      <c r="H85" s="142" t="s">
        <v>39</v>
      </c>
      <c r="I85" s="142" t="s">
        <v>751</v>
      </c>
      <c r="J85" s="213">
        <v>0</v>
      </c>
      <c r="K85" s="142" t="s">
        <v>66</v>
      </c>
      <c r="L85" s="148" t="s">
        <v>14</v>
      </c>
    </row>
    <row r="86" spans="1:12" s="135" customFormat="1" ht="30" x14ac:dyDescent="0.25">
      <c r="A86" s="142" t="s">
        <v>736</v>
      </c>
      <c r="B86" s="182" t="s">
        <v>707</v>
      </c>
      <c r="C86" s="142" t="s">
        <v>250</v>
      </c>
      <c r="D86" s="213" t="s">
        <v>738</v>
      </c>
      <c r="E86" s="137">
        <v>2955</v>
      </c>
      <c r="F86" s="183"/>
      <c r="G86" s="182" t="s">
        <v>752</v>
      </c>
      <c r="H86" s="142" t="s">
        <v>39</v>
      </c>
      <c r="I86" s="142" t="s">
        <v>753</v>
      </c>
      <c r="J86" s="213">
        <v>0</v>
      </c>
      <c r="K86" s="142" t="s">
        <v>66</v>
      </c>
      <c r="L86" s="148" t="s">
        <v>14</v>
      </c>
    </row>
    <row r="87" spans="1:12" s="135" customFormat="1" ht="30" x14ac:dyDescent="0.25">
      <c r="A87" s="142" t="s">
        <v>736</v>
      </c>
      <c r="B87" s="182" t="s">
        <v>707</v>
      </c>
      <c r="C87" s="142" t="s">
        <v>250</v>
      </c>
      <c r="D87" s="325" t="s">
        <v>738</v>
      </c>
      <c r="E87" s="320">
        <v>110.11</v>
      </c>
      <c r="F87" s="183"/>
      <c r="G87" s="144">
        <v>45250</v>
      </c>
      <c r="H87" s="142" t="s">
        <v>39</v>
      </c>
      <c r="I87" s="142" t="s">
        <v>737</v>
      </c>
      <c r="J87" s="325">
        <v>0</v>
      </c>
      <c r="K87" s="142" t="s">
        <v>66</v>
      </c>
      <c r="L87" s="148" t="s">
        <v>14</v>
      </c>
    </row>
    <row r="88" spans="1:12" s="135" customFormat="1" x14ac:dyDescent="0.25">
      <c r="A88" s="142" t="s">
        <v>736</v>
      </c>
      <c r="B88" s="182" t="s">
        <v>871</v>
      </c>
      <c r="C88" s="142" t="s">
        <v>250</v>
      </c>
      <c r="D88" s="498" t="s">
        <v>872</v>
      </c>
      <c r="E88" s="499">
        <v>178.29</v>
      </c>
      <c r="F88" s="183"/>
      <c r="G88" s="144">
        <v>45484</v>
      </c>
      <c r="H88" s="142" t="s">
        <v>39</v>
      </c>
      <c r="I88" s="142" t="s">
        <v>873</v>
      </c>
      <c r="J88" s="498">
        <v>0</v>
      </c>
      <c r="K88" s="142" t="s">
        <v>66</v>
      </c>
      <c r="L88" s="148" t="s">
        <v>14</v>
      </c>
    </row>
    <row r="89" spans="1:12" s="135" customFormat="1" ht="15.75" thickBot="1" x14ac:dyDescent="0.3">
      <c r="A89" s="322" t="s">
        <v>736</v>
      </c>
      <c r="B89" s="326" t="s">
        <v>871</v>
      </c>
      <c r="C89" s="322" t="s">
        <v>250</v>
      </c>
      <c r="D89" s="321" t="s">
        <v>872</v>
      </c>
      <c r="E89" s="323">
        <v>31.53</v>
      </c>
      <c r="F89" s="327"/>
      <c r="G89" s="324">
        <v>45916</v>
      </c>
      <c r="H89" s="322" t="s">
        <v>39</v>
      </c>
      <c r="I89" s="322" t="s">
        <v>1060</v>
      </c>
      <c r="J89" s="321">
        <v>0</v>
      </c>
      <c r="K89" s="322" t="s">
        <v>66</v>
      </c>
      <c r="L89" s="328" t="s">
        <v>14</v>
      </c>
    </row>
    <row r="90" spans="1:12" ht="15.75" thickTop="1" x14ac:dyDescent="0.25">
      <c r="A90" s="41" t="s">
        <v>466</v>
      </c>
      <c r="B90" s="37" t="s">
        <v>470</v>
      </c>
      <c r="C90" s="41" t="s">
        <v>250</v>
      </c>
      <c r="D90" s="41"/>
      <c r="E90" s="150">
        <v>246.99</v>
      </c>
      <c r="F90" s="117"/>
      <c r="G90" s="212">
        <v>43210</v>
      </c>
      <c r="H90" s="41" t="s">
        <v>39</v>
      </c>
      <c r="I90" s="41" t="s">
        <v>476</v>
      </c>
      <c r="J90" s="12">
        <v>0</v>
      </c>
      <c r="K90" s="41" t="s">
        <v>66</v>
      </c>
      <c r="L90" s="29" t="s">
        <v>14</v>
      </c>
    </row>
    <row r="91" spans="1:12" x14ac:dyDescent="0.25">
      <c r="A91" s="203" t="s">
        <v>466</v>
      </c>
      <c r="B91" s="28" t="s">
        <v>470</v>
      </c>
      <c r="C91" s="203" t="s">
        <v>250</v>
      </c>
      <c r="D91" s="203"/>
      <c r="E91" s="158">
        <v>94.21</v>
      </c>
      <c r="F91" s="116"/>
      <c r="G91" s="206">
        <v>43210</v>
      </c>
      <c r="H91" s="203" t="s">
        <v>39</v>
      </c>
      <c r="I91" s="203" t="s">
        <v>477</v>
      </c>
      <c r="J91" s="194">
        <v>0</v>
      </c>
      <c r="K91" s="203" t="s">
        <v>66</v>
      </c>
      <c r="L91" s="216" t="s">
        <v>14</v>
      </c>
    </row>
    <row r="92" spans="1:12" x14ac:dyDescent="0.25">
      <c r="A92" s="203" t="s">
        <v>466</v>
      </c>
      <c r="B92" s="28" t="s">
        <v>470</v>
      </c>
      <c r="C92" s="203" t="s">
        <v>250</v>
      </c>
      <c r="D92" s="203"/>
      <c r="E92" s="158">
        <v>48.67</v>
      </c>
      <c r="F92" s="116"/>
      <c r="G92" s="28">
        <v>43510</v>
      </c>
      <c r="H92" s="203" t="s">
        <v>39</v>
      </c>
      <c r="I92" s="203" t="s">
        <v>478</v>
      </c>
      <c r="J92" s="194">
        <v>0</v>
      </c>
      <c r="K92" s="203" t="s">
        <v>66</v>
      </c>
      <c r="L92" s="216" t="s">
        <v>14</v>
      </c>
    </row>
    <row r="93" spans="1:12" x14ac:dyDescent="0.25">
      <c r="A93" s="203" t="s">
        <v>466</v>
      </c>
      <c r="B93" s="28" t="s">
        <v>470</v>
      </c>
      <c r="C93" s="203" t="s">
        <v>250</v>
      </c>
      <c r="D93" s="203"/>
      <c r="E93" s="158">
        <v>149.13999999999999</v>
      </c>
      <c r="F93" s="116"/>
      <c r="G93" s="28">
        <v>43516</v>
      </c>
      <c r="H93" s="203" t="s">
        <v>39</v>
      </c>
      <c r="I93" s="203" t="s">
        <v>479</v>
      </c>
      <c r="J93" s="194">
        <v>0</v>
      </c>
      <c r="K93" s="203" t="s">
        <v>66</v>
      </c>
      <c r="L93" s="216" t="s">
        <v>14</v>
      </c>
    </row>
    <row r="94" spans="1:12" x14ac:dyDescent="0.25">
      <c r="A94" s="203" t="s">
        <v>466</v>
      </c>
      <c r="B94" s="28" t="s">
        <v>470</v>
      </c>
      <c r="C94" s="203" t="s">
        <v>250</v>
      </c>
      <c r="D94" s="203"/>
      <c r="E94" s="158">
        <v>41.98</v>
      </c>
      <c r="F94" s="116"/>
      <c r="G94" s="28">
        <v>44852</v>
      </c>
      <c r="H94" s="203" t="s">
        <v>39</v>
      </c>
      <c r="I94" s="203" t="s">
        <v>533</v>
      </c>
      <c r="J94" s="194">
        <v>0</v>
      </c>
      <c r="K94" s="203" t="s">
        <v>66</v>
      </c>
      <c r="L94" s="216" t="s">
        <v>14</v>
      </c>
    </row>
    <row r="95" spans="1:12" x14ac:dyDescent="0.25">
      <c r="A95" s="203" t="s">
        <v>466</v>
      </c>
      <c r="B95" s="28" t="s">
        <v>470</v>
      </c>
      <c r="C95" s="203" t="s">
        <v>250</v>
      </c>
      <c r="D95" s="203"/>
      <c r="E95" s="158">
        <v>65.099999999999994</v>
      </c>
      <c r="F95" s="116"/>
      <c r="G95" s="28">
        <v>44874</v>
      </c>
      <c r="H95" s="203" t="s">
        <v>39</v>
      </c>
      <c r="I95" s="203" t="s">
        <v>563</v>
      </c>
      <c r="J95" s="194">
        <v>0</v>
      </c>
      <c r="K95" s="203" t="s">
        <v>66</v>
      </c>
      <c r="L95" s="216" t="s">
        <v>14</v>
      </c>
    </row>
    <row r="96" spans="1:12" ht="15.75" thickBot="1" x14ac:dyDescent="0.3">
      <c r="A96" s="197" t="s">
        <v>466</v>
      </c>
      <c r="B96" s="198" t="s">
        <v>470</v>
      </c>
      <c r="C96" s="197" t="s">
        <v>250</v>
      </c>
      <c r="D96" s="197"/>
      <c r="E96" s="155">
        <v>407.07</v>
      </c>
      <c r="F96" s="114"/>
      <c r="G96" s="198">
        <v>45174</v>
      </c>
      <c r="H96" s="197" t="s">
        <v>39</v>
      </c>
      <c r="I96" s="197" t="s">
        <v>695</v>
      </c>
      <c r="J96" s="209">
        <v>0</v>
      </c>
      <c r="K96" s="197" t="s">
        <v>66</v>
      </c>
      <c r="L96" s="201" t="s">
        <v>14</v>
      </c>
    </row>
    <row r="97" spans="1:12" ht="45.75" thickTop="1" x14ac:dyDescent="0.25">
      <c r="A97" s="41" t="s">
        <v>379</v>
      </c>
      <c r="B97" s="41" t="s">
        <v>78</v>
      </c>
      <c r="C97" s="41" t="s">
        <v>79</v>
      </c>
      <c r="D97" s="41" t="s">
        <v>81</v>
      </c>
      <c r="E97" s="150">
        <v>1250</v>
      </c>
      <c r="F97" s="117"/>
      <c r="G97" s="212">
        <v>43508</v>
      </c>
      <c r="H97" s="41" t="s">
        <v>39</v>
      </c>
      <c r="I97" s="41" t="s">
        <v>383</v>
      </c>
      <c r="J97" s="12">
        <v>0</v>
      </c>
      <c r="K97" s="41" t="s">
        <v>66</v>
      </c>
      <c r="L97" s="29" t="s">
        <v>14</v>
      </c>
    </row>
    <row r="98" spans="1:12" ht="30" x14ac:dyDescent="0.25">
      <c r="A98" s="203" t="s">
        <v>379</v>
      </c>
      <c r="B98" s="41" t="s">
        <v>78</v>
      </c>
      <c r="C98" s="41" t="s">
        <v>79</v>
      </c>
      <c r="D98" s="41" t="s">
        <v>380</v>
      </c>
      <c r="E98" s="158">
        <v>664.67</v>
      </c>
      <c r="F98" s="116"/>
      <c r="G98" s="206">
        <v>44417</v>
      </c>
      <c r="H98" s="203" t="s">
        <v>39</v>
      </c>
      <c r="I98" s="203" t="s">
        <v>382</v>
      </c>
      <c r="J98" s="194">
        <v>0</v>
      </c>
      <c r="K98" s="203" t="s">
        <v>66</v>
      </c>
      <c r="L98" s="216" t="s">
        <v>14</v>
      </c>
    </row>
    <row r="99" spans="1:12" ht="30" x14ac:dyDescent="0.25">
      <c r="A99" s="302" t="s">
        <v>385</v>
      </c>
      <c r="B99" s="302" t="s">
        <v>78</v>
      </c>
      <c r="C99" s="302" t="s">
        <v>79</v>
      </c>
      <c r="D99" s="302" t="s">
        <v>381</v>
      </c>
      <c r="E99" s="301">
        <v>816.86</v>
      </c>
      <c r="F99" s="116"/>
      <c r="G99" s="300">
        <v>44749</v>
      </c>
      <c r="H99" s="302" t="s">
        <v>39</v>
      </c>
      <c r="I99" s="302" t="s">
        <v>384</v>
      </c>
      <c r="J99" s="304">
        <v>0</v>
      </c>
      <c r="K99" s="302" t="s">
        <v>66</v>
      </c>
      <c r="L99" s="306" t="s">
        <v>14</v>
      </c>
    </row>
    <row r="100" spans="1:12" ht="32.25" customHeight="1" x14ac:dyDescent="0.25">
      <c r="A100" s="302" t="s">
        <v>691</v>
      </c>
      <c r="B100" s="302" t="s">
        <v>78</v>
      </c>
      <c r="C100" s="302" t="s">
        <v>79</v>
      </c>
      <c r="D100" s="302" t="s">
        <v>381</v>
      </c>
      <c r="E100" s="301">
        <v>776.92</v>
      </c>
      <c r="F100" s="116"/>
      <c r="G100" s="300">
        <v>45117</v>
      </c>
      <c r="H100" s="302" t="s">
        <v>39</v>
      </c>
      <c r="I100" s="302" t="s">
        <v>692</v>
      </c>
      <c r="J100" s="304">
        <v>0</v>
      </c>
      <c r="K100" s="302" t="s">
        <v>66</v>
      </c>
      <c r="L100" s="306" t="s">
        <v>14</v>
      </c>
    </row>
    <row r="101" spans="1:12" ht="30" x14ac:dyDescent="0.25">
      <c r="A101" s="41" t="s">
        <v>826</v>
      </c>
      <c r="B101" s="41" t="s">
        <v>78</v>
      </c>
      <c r="C101" s="41" t="s">
        <v>79</v>
      </c>
      <c r="D101" s="41" t="s">
        <v>381</v>
      </c>
      <c r="E101" s="303">
        <v>749.1</v>
      </c>
      <c r="F101" s="117"/>
      <c r="G101" s="299">
        <v>45351</v>
      </c>
      <c r="H101" s="41" t="s">
        <v>39</v>
      </c>
      <c r="I101" s="41" t="s">
        <v>827</v>
      </c>
      <c r="J101" s="12">
        <v>0</v>
      </c>
      <c r="K101" s="41" t="s">
        <v>66</v>
      </c>
      <c r="L101" s="29" t="s">
        <v>14</v>
      </c>
    </row>
    <row r="102" spans="1:12" ht="30" x14ac:dyDescent="0.25">
      <c r="A102" s="387" t="s">
        <v>826</v>
      </c>
      <c r="B102" s="387" t="s">
        <v>78</v>
      </c>
      <c r="C102" s="387" t="s">
        <v>79</v>
      </c>
      <c r="D102" s="387" t="s">
        <v>381</v>
      </c>
      <c r="E102" s="384">
        <v>483.31</v>
      </c>
      <c r="F102" s="116"/>
      <c r="G102" s="386">
        <v>45351</v>
      </c>
      <c r="H102" s="387" t="s">
        <v>828</v>
      </c>
      <c r="I102" s="387" t="s">
        <v>830</v>
      </c>
      <c r="J102" s="385">
        <v>483.31</v>
      </c>
      <c r="K102" s="387" t="s">
        <v>6</v>
      </c>
      <c r="L102" s="388" t="s">
        <v>14</v>
      </c>
    </row>
    <row r="103" spans="1:12" ht="30.75" thickBot="1" x14ac:dyDescent="0.3">
      <c r="A103" s="295" t="s">
        <v>379</v>
      </c>
      <c r="B103" s="295" t="s">
        <v>79</v>
      </c>
      <c r="C103" s="295" t="s">
        <v>79</v>
      </c>
      <c r="D103" s="295" t="s">
        <v>381</v>
      </c>
      <c r="E103" s="298">
        <v>433.73</v>
      </c>
      <c r="F103" s="114"/>
      <c r="G103" s="296">
        <v>45706</v>
      </c>
      <c r="H103" s="295" t="s">
        <v>39</v>
      </c>
      <c r="I103" s="295" t="s">
        <v>946</v>
      </c>
      <c r="J103" s="297">
        <v>49.58</v>
      </c>
      <c r="K103" s="295" t="s">
        <v>6</v>
      </c>
      <c r="L103" s="305" t="s">
        <v>14</v>
      </c>
    </row>
    <row r="104" spans="1:12" ht="15.75" thickTop="1" x14ac:dyDescent="0.25">
      <c r="A104" s="196" t="s">
        <v>536</v>
      </c>
      <c r="B104" s="196" t="s">
        <v>538</v>
      </c>
      <c r="C104" s="196" t="s">
        <v>250</v>
      </c>
      <c r="D104" s="200"/>
      <c r="E104" s="149">
        <v>47.66</v>
      </c>
      <c r="F104" s="120"/>
      <c r="G104" s="210">
        <v>43299</v>
      </c>
      <c r="H104" s="196" t="s">
        <v>39</v>
      </c>
      <c r="I104" s="196" t="s">
        <v>542</v>
      </c>
      <c r="J104" s="208">
        <v>0</v>
      </c>
      <c r="K104" s="196" t="s">
        <v>66</v>
      </c>
      <c r="L104" s="200" t="s">
        <v>14</v>
      </c>
    </row>
    <row r="105" spans="1:12" x14ac:dyDescent="0.25">
      <c r="A105" s="196" t="s">
        <v>536</v>
      </c>
      <c r="B105" s="196" t="s">
        <v>538</v>
      </c>
      <c r="C105" s="196" t="s">
        <v>250</v>
      </c>
      <c r="D105" s="196"/>
      <c r="E105" s="149">
        <v>26.13</v>
      </c>
      <c r="F105" s="120"/>
      <c r="G105" s="210">
        <v>43531</v>
      </c>
      <c r="H105" s="196" t="s">
        <v>39</v>
      </c>
      <c r="I105" s="196" t="s">
        <v>543</v>
      </c>
      <c r="J105" s="208">
        <v>0</v>
      </c>
      <c r="K105" s="196" t="s">
        <v>66</v>
      </c>
      <c r="L105" s="200" t="s">
        <v>14</v>
      </c>
    </row>
    <row r="106" spans="1:12" x14ac:dyDescent="0.25">
      <c r="A106" s="196" t="s">
        <v>536</v>
      </c>
      <c r="B106" s="196" t="s">
        <v>538</v>
      </c>
      <c r="C106" s="196" t="s">
        <v>250</v>
      </c>
      <c r="D106" s="196"/>
      <c r="E106" s="149">
        <v>1.45</v>
      </c>
      <c r="F106" s="120"/>
      <c r="G106" s="210">
        <v>43740</v>
      </c>
      <c r="H106" s="196" t="s">
        <v>39</v>
      </c>
      <c r="I106" s="196" t="s">
        <v>544</v>
      </c>
      <c r="J106" s="208">
        <v>0</v>
      </c>
      <c r="K106" s="196" t="s">
        <v>66</v>
      </c>
      <c r="L106" s="200" t="s">
        <v>14</v>
      </c>
    </row>
    <row r="107" spans="1:12" x14ac:dyDescent="0.25">
      <c r="A107" s="196" t="s">
        <v>536</v>
      </c>
      <c r="B107" s="196" t="s">
        <v>538</v>
      </c>
      <c r="C107" s="196" t="s">
        <v>250</v>
      </c>
      <c r="D107" s="196"/>
      <c r="E107" s="149">
        <v>1.54</v>
      </c>
      <c r="F107" s="120"/>
      <c r="G107" s="210">
        <v>43892</v>
      </c>
      <c r="H107" s="196" t="s">
        <v>39</v>
      </c>
      <c r="I107" s="196" t="s">
        <v>545</v>
      </c>
      <c r="J107" s="208">
        <v>0</v>
      </c>
      <c r="K107" s="196" t="s">
        <v>66</v>
      </c>
      <c r="L107" s="200" t="s">
        <v>14</v>
      </c>
    </row>
    <row r="108" spans="1:12" x14ac:dyDescent="0.25">
      <c r="A108" s="196" t="s">
        <v>536</v>
      </c>
      <c r="B108" s="196" t="s">
        <v>538</v>
      </c>
      <c r="C108" s="196" t="s">
        <v>250</v>
      </c>
      <c r="D108" s="196"/>
      <c r="E108" s="149">
        <v>3.03</v>
      </c>
      <c r="F108" s="120"/>
      <c r="G108" s="210">
        <v>43913</v>
      </c>
      <c r="H108" s="196" t="s">
        <v>39</v>
      </c>
      <c r="I108" s="196" t="s">
        <v>546</v>
      </c>
      <c r="J108" s="208">
        <v>0</v>
      </c>
      <c r="K108" s="196" t="s">
        <v>66</v>
      </c>
      <c r="L108" s="200" t="s">
        <v>14</v>
      </c>
    </row>
    <row r="109" spans="1:12" x14ac:dyDescent="0.25">
      <c r="A109" s="196" t="s">
        <v>536</v>
      </c>
      <c r="B109" s="196" t="s">
        <v>538</v>
      </c>
      <c r="C109" s="196" t="s">
        <v>250</v>
      </c>
      <c r="D109" s="196"/>
      <c r="E109" s="149">
        <v>3.56</v>
      </c>
      <c r="F109" s="120"/>
      <c r="G109" s="210">
        <v>43973</v>
      </c>
      <c r="H109" s="196" t="s">
        <v>39</v>
      </c>
      <c r="I109" s="196" t="s">
        <v>547</v>
      </c>
      <c r="J109" s="208">
        <v>0</v>
      </c>
      <c r="K109" s="196" t="s">
        <v>66</v>
      </c>
      <c r="L109" s="200" t="s">
        <v>14</v>
      </c>
    </row>
    <row r="110" spans="1:12" x14ac:dyDescent="0.25">
      <c r="A110" s="196" t="s">
        <v>536</v>
      </c>
      <c r="B110" s="196" t="s">
        <v>538</v>
      </c>
      <c r="C110" s="196" t="s">
        <v>250</v>
      </c>
      <c r="D110" s="196"/>
      <c r="E110" s="149">
        <v>2.6</v>
      </c>
      <c r="F110" s="120"/>
      <c r="G110" s="210">
        <v>43976</v>
      </c>
      <c r="H110" s="196" t="s">
        <v>39</v>
      </c>
      <c r="I110" s="196" t="s">
        <v>543</v>
      </c>
      <c r="J110" s="208">
        <v>0</v>
      </c>
      <c r="K110" s="196" t="s">
        <v>66</v>
      </c>
      <c r="L110" s="200" t="s">
        <v>14</v>
      </c>
    </row>
    <row r="111" spans="1:12" x14ac:dyDescent="0.25">
      <c r="A111" s="418" t="s">
        <v>536</v>
      </c>
      <c r="B111" s="418" t="s">
        <v>538</v>
      </c>
      <c r="C111" s="418" t="s">
        <v>250</v>
      </c>
      <c r="D111" s="418"/>
      <c r="E111" s="405">
        <v>2.17</v>
      </c>
      <c r="F111" s="120"/>
      <c r="G111" s="407">
        <v>44307</v>
      </c>
      <c r="H111" s="418" t="s">
        <v>39</v>
      </c>
      <c r="I111" s="418" t="s">
        <v>548</v>
      </c>
      <c r="J111" s="403">
        <v>0</v>
      </c>
      <c r="K111" s="418" t="s">
        <v>66</v>
      </c>
      <c r="L111" s="238" t="s">
        <v>14</v>
      </c>
    </row>
    <row r="112" spans="1:12" x14ac:dyDescent="0.25">
      <c r="A112" s="418" t="s">
        <v>536</v>
      </c>
      <c r="B112" s="418" t="s">
        <v>538</v>
      </c>
      <c r="C112" s="418" t="s">
        <v>250</v>
      </c>
      <c r="D112" s="418"/>
      <c r="E112" s="405">
        <v>0.43</v>
      </c>
      <c r="F112" s="120"/>
      <c r="G112" s="407">
        <v>44501</v>
      </c>
      <c r="H112" s="418" t="s">
        <v>39</v>
      </c>
      <c r="I112" s="418" t="s">
        <v>549</v>
      </c>
      <c r="J112" s="403">
        <v>0</v>
      </c>
      <c r="K112" s="418" t="s">
        <v>66</v>
      </c>
      <c r="L112" s="238" t="s">
        <v>14</v>
      </c>
    </row>
    <row r="113" spans="1:12" ht="15.75" thickBot="1" x14ac:dyDescent="0.3">
      <c r="A113" s="419" t="s">
        <v>536</v>
      </c>
      <c r="B113" s="419" t="s">
        <v>538</v>
      </c>
      <c r="C113" s="419" t="s">
        <v>250</v>
      </c>
      <c r="D113" s="419"/>
      <c r="E113" s="406">
        <v>15.6</v>
      </c>
      <c r="F113" s="114"/>
      <c r="G113" s="408">
        <v>45377</v>
      </c>
      <c r="H113" s="419" t="s">
        <v>39</v>
      </c>
      <c r="I113" s="419" t="s">
        <v>963</v>
      </c>
      <c r="J113" s="404">
        <v>0</v>
      </c>
      <c r="K113" s="419" t="s">
        <v>66</v>
      </c>
      <c r="L113" s="314" t="s">
        <v>14</v>
      </c>
    </row>
    <row r="114" spans="1:12" ht="45.75" thickTop="1" x14ac:dyDescent="0.25">
      <c r="A114" s="41" t="s">
        <v>421</v>
      </c>
      <c r="B114" s="41" t="s">
        <v>113</v>
      </c>
      <c r="C114" s="41" t="s">
        <v>100</v>
      </c>
      <c r="D114" s="41" t="s">
        <v>124</v>
      </c>
      <c r="E114" s="150">
        <v>46072</v>
      </c>
      <c r="F114" s="117"/>
      <c r="G114" s="212">
        <v>43508</v>
      </c>
      <c r="H114" s="41" t="s">
        <v>39</v>
      </c>
      <c r="I114" s="41" t="s">
        <v>229</v>
      </c>
      <c r="J114" s="12">
        <v>0</v>
      </c>
      <c r="K114" s="41" t="s">
        <v>66</v>
      </c>
      <c r="L114" s="29" t="s">
        <v>6</v>
      </c>
    </row>
    <row r="115" spans="1:12" ht="30" x14ac:dyDescent="0.25">
      <c r="A115" s="203" t="s">
        <v>398</v>
      </c>
      <c r="B115" s="203" t="s">
        <v>113</v>
      </c>
      <c r="C115" s="203" t="s">
        <v>399</v>
      </c>
      <c r="D115" s="203" t="s">
        <v>124</v>
      </c>
      <c r="E115" s="158">
        <v>11417</v>
      </c>
      <c r="F115" s="116"/>
      <c r="G115" s="206">
        <v>44732</v>
      </c>
      <c r="H115" s="203" t="s">
        <v>39</v>
      </c>
      <c r="I115" s="203" t="s">
        <v>772</v>
      </c>
      <c r="J115" s="194">
        <v>0</v>
      </c>
      <c r="K115" s="203" t="s">
        <v>66</v>
      </c>
      <c r="L115" s="216" t="s">
        <v>14</v>
      </c>
    </row>
    <row r="116" spans="1:12" ht="15.75" thickBot="1" x14ac:dyDescent="0.3">
      <c r="A116" s="197" t="s">
        <v>769</v>
      </c>
      <c r="B116" s="197" t="s">
        <v>113</v>
      </c>
      <c r="C116" s="197" t="s">
        <v>770</v>
      </c>
      <c r="D116" s="197" t="s">
        <v>771</v>
      </c>
      <c r="E116" s="155">
        <v>2926.91</v>
      </c>
      <c r="F116" s="114"/>
      <c r="G116" s="211">
        <v>45308</v>
      </c>
      <c r="H116" s="197" t="s">
        <v>39</v>
      </c>
      <c r="I116" s="197" t="s">
        <v>773</v>
      </c>
      <c r="J116" s="209">
        <v>0</v>
      </c>
      <c r="K116" s="197" t="s">
        <v>66</v>
      </c>
      <c r="L116" s="201" t="s">
        <v>14</v>
      </c>
    </row>
    <row r="117" spans="1:12" ht="15.75" thickTop="1" x14ac:dyDescent="0.25">
      <c r="A117" s="397" t="s">
        <v>953</v>
      </c>
      <c r="B117" s="397" t="s">
        <v>651</v>
      </c>
      <c r="C117" s="397" t="s">
        <v>250</v>
      </c>
      <c r="D117" s="397" t="s">
        <v>658</v>
      </c>
      <c r="E117" s="399">
        <v>64.88</v>
      </c>
      <c r="F117" s="120"/>
      <c r="G117" s="396">
        <v>45030</v>
      </c>
      <c r="H117" s="397" t="s">
        <v>39</v>
      </c>
      <c r="I117" s="397" t="s">
        <v>962</v>
      </c>
      <c r="J117" s="395">
        <v>0</v>
      </c>
      <c r="K117" s="397" t="s">
        <v>66</v>
      </c>
      <c r="L117" s="238" t="s">
        <v>14</v>
      </c>
    </row>
    <row r="118" spans="1:12" s="135" customFormat="1" ht="30" customHeight="1" x14ac:dyDescent="0.25">
      <c r="A118" s="142" t="s">
        <v>648</v>
      </c>
      <c r="B118" s="142" t="s">
        <v>651</v>
      </c>
      <c r="C118" s="142" t="s">
        <v>250</v>
      </c>
      <c r="D118" s="142" t="s">
        <v>658</v>
      </c>
      <c r="E118" s="398">
        <v>448.67</v>
      </c>
      <c r="F118" s="137"/>
      <c r="G118" s="143" t="s">
        <v>659</v>
      </c>
      <c r="H118" s="142" t="s">
        <v>39</v>
      </c>
      <c r="I118" s="142" t="s">
        <v>664</v>
      </c>
      <c r="J118" s="213">
        <v>0</v>
      </c>
      <c r="K118" s="142" t="s">
        <v>66</v>
      </c>
      <c r="L118" s="148" t="s">
        <v>14</v>
      </c>
    </row>
    <row r="119" spans="1:12" s="135" customFormat="1" x14ac:dyDescent="0.25">
      <c r="A119" s="142" t="s">
        <v>648</v>
      </c>
      <c r="B119" s="142" t="s">
        <v>651</v>
      </c>
      <c r="C119" s="142" t="s">
        <v>250</v>
      </c>
      <c r="D119" s="142" t="s">
        <v>658</v>
      </c>
      <c r="E119" s="137">
        <v>60.8</v>
      </c>
      <c r="F119" s="137"/>
      <c r="G119" s="144">
        <v>43998</v>
      </c>
      <c r="H119" s="142" t="s">
        <v>39</v>
      </c>
      <c r="I119" s="142" t="s">
        <v>661</v>
      </c>
      <c r="J119" s="213">
        <v>0</v>
      </c>
      <c r="K119" s="142" t="s">
        <v>66</v>
      </c>
      <c r="L119" s="148" t="s">
        <v>14</v>
      </c>
    </row>
    <row r="120" spans="1:12" s="135" customFormat="1" x14ac:dyDescent="0.25">
      <c r="A120" s="142" t="s">
        <v>648</v>
      </c>
      <c r="B120" s="142" t="s">
        <v>651</v>
      </c>
      <c r="C120" s="142" t="s">
        <v>250</v>
      </c>
      <c r="D120" s="142" t="s">
        <v>658</v>
      </c>
      <c r="E120" s="137">
        <v>4.2</v>
      </c>
      <c r="F120" s="137"/>
      <c r="G120" s="144">
        <v>43397</v>
      </c>
      <c r="H120" s="142" t="s">
        <v>39</v>
      </c>
      <c r="I120" s="142" t="s">
        <v>662</v>
      </c>
      <c r="J120" s="213">
        <v>0</v>
      </c>
      <c r="K120" s="142" t="s">
        <v>66</v>
      </c>
      <c r="L120" s="148" t="s">
        <v>14</v>
      </c>
    </row>
    <row r="121" spans="1:12" s="135" customFormat="1" ht="15.75" thickBot="1" x14ac:dyDescent="0.3">
      <c r="A121" s="145" t="s">
        <v>648</v>
      </c>
      <c r="B121" s="145" t="s">
        <v>651</v>
      </c>
      <c r="C121" s="145" t="s">
        <v>250</v>
      </c>
      <c r="D121" s="145" t="s">
        <v>658</v>
      </c>
      <c r="E121" s="139">
        <v>44.8</v>
      </c>
      <c r="F121" s="139"/>
      <c r="G121" s="146">
        <v>44606</v>
      </c>
      <c r="H121" s="145" t="s">
        <v>39</v>
      </c>
      <c r="I121" s="145" t="s">
        <v>663</v>
      </c>
      <c r="J121" s="214">
        <v>0</v>
      </c>
      <c r="K121" s="145" t="s">
        <v>66</v>
      </c>
      <c r="L121" s="148" t="s">
        <v>14</v>
      </c>
    </row>
    <row r="122" spans="1:12" s="135" customFormat="1" ht="16.5" thickTop="1" thickBot="1" x14ac:dyDescent="0.3">
      <c r="A122" s="231" t="s">
        <v>801</v>
      </c>
      <c r="B122" s="231" t="s">
        <v>576</v>
      </c>
      <c r="C122" s="231" t="s">
        <v>250</v>
      </c>
      <c r="D122" s="231"/>
      <c r="E122" s="280" t="s">
        <v>66</v>
      </c>
      <c r="F122" s="280">
        <v>5.5</v>
      </c>
      <c r="G122" s="242">
        <v>42745</v>
      </c>
      <c r="H122" s="231" t="s">
        <v>39</v>
      </c>
      <c r="I122" s="231" t="s">
        <v>802</v>
      </c>
      <c r="J122" s="219">
        <v>0</v>
      </c>
      <c r="K122" s="145" t="s">
        <v>66</v>
      </c>
      <c r="L122" s="148" t="s">
        <v>14</v>
      </c>
    </row>
    <row r="123" spans="1:12" s="135" customFormat="1" ht="16.5" thickTop="1" thickBot="1" x14ac:dyDescent="0.3">
      <c r="A123" s="231" t="s">
        <v>803</v>
      </c>
      <c r="B123" s="231" t="s">
        <v>576</v>
      </c>
      <c r="C123" s="231" t="s">
        <v>250</v>
      </c>
      <c r="D123" s="231"/>
      <c r="E123" s="280" t="s">
        <v>66</v>
      </c>
      <c r="F123" s="280">
        <v>2.5</v>
      </c>
      <c r="G123" s="242">
        <v>42745</v>
      </c>
      <c r="H123" s="231" t="s">
        <v>39</v>
      </c>
      <c r="I123" s="231" t="s">
        <v>802</v>
      </c>
      <c r="J123" s="219">
        <v>0</v>
      </c>
      <c r="K123" s="145" t="s">
        <v>66</v>
      </c>
      <c r="L123" s="148" t="s">
        <v>14</v>
      </c>
    </row>
    <row r="124" spans="1:12" ht="15.75" thickTop="1" x14ac:dyDescent="0.25">
      <c r="A124" s="196" t="s">
        <v>599</v>
      </c>
      <c r="B124" s="196" t="s">
        <v>576</v>
      </c>
      <c r="C124" s="196" t="s">
        <v>250</v>
      </c>
      <c r="D124" s="196"/>
      <c r="E124" s="149" t="s">
        <v>66</v>
      </c>
      <c r="F124" s="120">
        <v>8.1000000000000003E-2</v>
      </c>
      <c r="G124" s="210">
        <v>41396</v>
      </c>
      <c r="H124" s="196" t="s">
        <v>39</v>
      </c>
      <c r="I124" s="196" t="s">
        <v>600</v>
      </c>
      <c r="J124" s="208">
        <v>0</v>
      </c>
      <c r="K124" s="196" t="s">
        <v>66</v>
      </c>
      <c r="L124" s="200" t="s">
        <v>14</v>
      </c>
    </row>
    <row r="125" spans="1:12" ht="15.75" thickBot="1" x14ac:dyDescent="0.3">
      <c r="A125" s="197" t="s">
        <v>599</v>
      </c>
      <c r="B125" s="197" t="s">
        <v>576</v>
      </c>
      <c r="C125" s="197" t="s">
        <v>250</v>
      </c>
      <c r="D125" s="197"/>
      <c r="E125" s="155" t="s">
        <v>66</v>
      </c>
      <c r="F125" s="114">
        <v>0.09</v>
      </c>
      <c r="G125" s="211">
        <v>41396</v>
      </c>
      <c r="H125" s="197" t="s">
        <v>39</v>
      </c>
      <c r="I125" s="197" t="s">
        <v>601</v>
      </c>
      <c r="J125" s="209">
        <v>0</v>
      </c>
      <c r="K125" s="197" t="s">
        <v>66</v>
      </c>
      <c r="L125" s="201" t="s">
        <v>14</v>
      </c>
    </row>
    <row r="126" spans="1:12" ht="16.5" thickTop="1" thickBot="1" x14ac:dyDescent="0.3">
      <c r="A126" s="226" t="s">
        <v>787</v>
      </c>
      <c r="B126" s="226" t="s">
        <v>576</v>
      </c>
      <c r="C126" s="226" t="s">
        <v>250</v>
      </c>
      <c r="D126" s="226"/>
      <c r="E126" s="155" t="s">
        <v>66</v>
      </c>
      <c r="F126" s="114">
        <v>2.87</v>
      </c>
      <c r="G126" s="223">
        <v>41458</v>
      </c>
      <c r="H126" s="226" t="s">
        <v>39</v>
      </c>
      <c r="I126" s="226" t="s">
        <v>791</v>
      </c>
      <c r="J126" s="221">
        <v>0</v>
      </c>
      <c r="K126" s="226" t="s">
        <v>66</v>
      </c>
      <c r="L126" s="239" t="s">
        <v>14</v>
      </c>
    </row>
    <row r="127" spans="1:12" s="135" customFormat="1" ht="31.5" customHeight="1" thickTop="1" thickBot="1" x14ac:dyDescent="0.3">
      <c r="A127" s="241" t="s">
        <v>784</v>
      </c>
      <c r="B127" s="276" t="s">
        <v>576</v>
      </c>
      <c r="C127" s="241" t="s">
        <v>250</v>
      </c>
      <c r="D127" s="240"/>
      <c r="E127" s="277" t="s">
        <v>66</v>
      </c>
      <c r="F127" s="278">
        <v>3.29</v>
      </c>
      <c r="G127" s="276">
        <v>41192</v>
      </c>
      <c r="H127" s="241" t="s">
        <v>39</v>
      </c>
      <c r="I127" s="241" t="s">
        <v>783</v>
      </c>
      <c r="J127" s="240">
        <v>0</v>
      </c>
      <c r="K127" s="241" t="s">
        <v>66</v>
      </c>
      <c r="L127" s="279" t="s">
        <v>14</v>
      </c>
    </row>
    <row r="128" spans="1:12" s="135" customFormat="1" ht="31.5" customHeight="1" thickTop="1" thickBot="1" x14ac:dyDescent="0.3">
      <c r="A128" s="241" t="s">
        <v>785</v>
      </c>
      <c r="B128" s="276" t="s">
        <v>576</v>
      </c>
      <c r="C128" s="241" t="s">
        <v>250</v>
      </c>
      <c r="D128" s="240"/>
      <c r="E128" s="277" t="s">
        <v>66</v>
      </c>
      <c r="F128" s="278">
        <v>4.16</v>
      </c>
      <c r="G128" s="276">
        <v>41192</v>
      </c>
      <c r="H128" s="241" t="s">
        <v>39</v>
      </c>
      <c r="I128" s="241" t="s">
        <v>783</v>
      </c>
      <c r="J128" s="240">
        <v>0</v>
      </c>
      <c r="K128" s="241" t="s">
        <v>66</v>
      </c>
      <c r="L128" s="279" t="s">
        <v>14</v>
      </c>
    </row>
    <row r="129" spans="1:12" s="135" customFormat="1" ht="31.5" customHeight="1" thickTop="1" thickBot="1" x14ac:dyDescent="0.3">
      <c r="A129" s="170" t="s">
        <v>768</v>
      </c>
      <c r="B129" s="171" t="s">
        <v>707</v>
      </c>
      <c r="C129" s="170" t="s">
        <v>250</v>
      </c>
      <c r="D129" s="174" t="s">
        <v>738</v>
      </c>
      <c r="E129" s="172">
        <v>5632.26</v>
      </c>
      <c r="F129" s="173"/>
      <c r="G129" s="171">
        <v>43809</v>
      </c>
      <c r="H129" s="170" t="s">
        <v>39</v>
      </c>
      <c r="I129" s="170" t="s">
        <v>754</v>
      </c>
      <c r="J129" s="174">
        <v>0</v>
      </c>
      <c r="K129" s="170" t="s">
        <v>66</v>
      </c>
      <c r="L129" s="175" t="s">
        <v>14</v>
      </c>
    </row>
    <row r="130" spans="1:12" ht="15.75" thickTop="1" x14ac:dyDescent="0.25">
      <c r="A130" s="237" t="s">
        <v>609</v>
      </c>
      <c r="B130" s="237" t="s">
        <v>576</v>
      </c>
      <c r="C130" s="237" t="s">
        <v>250</v>
      </c>
      <c r="D130" s="237"/>
      <c r="E130" s="151" t="s">
        <v>66</v>
      </c>
      <c r="F130" s="115">
        <v>1.1499999999999999</v>
      </c>
      <c r="G130" s="236">
        <v>39666</v>
      </c>
      <c r="H130" s="237" t="s">
        <v>39</v>
      </c>
      <c r="I130" s="237" t="s">
        <v>610</v>
      </c>
      <c r="J130" s="243">
        <v>0</v>
      </c>
      <c r="K130" s="237" t="s">
        <v>66</v>
      </c>
      <c r="L130" s="244" t="s">
        <v>14</v>
      </c>
    </row>
    <row r="131" spans="1:12" ht="15.75" thickBot="1" x14ac:dyDescent="0.3">
      <c r="A131" s="226" t="s">
        <v>609</v>
      </c>
      <c r="B131" s="226" t="s">
        <v>576</v>
      </c>
      <c r="C131" s="226" t="s">
        <v>250</v>
      </c>
      <c r="D131" s="226"/>
      <c r="E131" s="155" t="s">
        <v>66</v>
      </c>
      <c r="F131" s="114">
        <v>1.34</v>
      </c>
      <c r="G131" s="223">
        <v>40533</v>
      </c>
      <c r="H131" s="226" t="s">
        <v>39</v>
      </c>
      <c r="I131" s="226" t="s">
        <v>610</v>
      </c>
      <c r="J131" s="209">
        <v>0</v>
      </c>
      <c r="K131" s="197" t="s">
        <v>66</v>
      </c>
      <c r="L131" s="201" t="s">
        <v>14</v>
      </c>
    </row>
    <row r="132" spans="1:12" ht="15.75" thickTop="1" x14ac:dyDescent="0.25">
      <c r="A132" s="225" t="s">
        <v>594</v>
      </c>
      <c r="B132" s="225" t="s">
        <v>576</v>
      </c>
      <c r="C132" s="225" t="s">
        <v>250</v>
      </c>
      <c r="D132" s="225"/>
      <c r="E132" s="149" t="s">
        <v>66</v>
      </c>
      <c r="F132" s="120">
        <v>1.5</v>
      </c>
      <c r="G132" s="123">
        <v>39651</v>
      </c>
      <c r="H132" s="225" t="s">
        <v>39</v>
      </c>
      <c r="I132" s="225" t="s">
        <v>774</v>
      </c>
      <c r="J132" s="220">
        <v>0</v>
      </c>
      <c r="K132" s="225" t="s">
        <v>66</v>
      </c>
      <c r="L132" s="238" t="s">
        <v>14</v>
      </c>
    </row>
    <row r="133" spans="1:12" x14ac:dyDescent="0.25">
      <c r="A133" s="196" t="s">
        <v>594</v>
      </c>
      <c r="B133" s="196" t="s">
        <v>576</v>
      </c>
      <c r="C133" s="196" t="s">
        <v>250</v>
      </c>
      <c r="D133" s="196"/>
      <c r="E133" s="149" t="s">
        <v>66</v>
      </c>
      <c r="F133" s="120">
        <v>0.55400000000000005</v>
      </c>
      <c r="G133" s="123">
        <v>40073</v>
      </c>
      <c r="H133" s="196" t="s">
        <v>39</v>
      </c>
      <c r="I133" s="196" t="s">
        <v>598</v>
      </c>
      <c r="J133" s="208">
        <v>0</v>
      </c>
      <c r="K133" s="196" t="s">
        <v>66</v>
      </c>
      <c r="L133" s="200" t="s">
        <v>14</v>
      </c>
    </row>
    <row r="134" spans="1:12" x14ac:dyDescent="0.25">
      <c r="A134" s="196" t="s">
        <v>594</v>
      </c>
      <c r="B134" s="196" t="s">
        <v>576</v>
      </c>
      <c r="C134" s="196" t="s">
        <v>250</v>
      </c>
      <c r="D134" s="196"/>
      <c r="E134" s="122" t="s">
        <v>66</v>
      </c>
      <c r="F134" s="122">
        <v>1.6E-2</v>
      </c>
      <c r="G134" s="126">
        <v>39651</v>
      </c>
      <c r="H134" s="196" t="s">
        <v>39</v>
      </c>
      <c r="I134" s="196" t="s">
        <v>605</v>
      </c>
      <c r="J134" s="196">
        <v>0</v>
      </c>
      <c r="K134" s="196" t="s">
        <v>66</v>
      </c>
      <c r="L134" s="196" t="s">
        <v>14</v>
      </c>
    </row>
    <row r="135" spans="1:12" x14ac:dyDescent="0.25">
      <c r="A135" s="196" t="s">
        <v>594</v>
      </c>
      <c r="B135" s="196" t="s">
        <v>576</v>
      </c>
      <c r="C135" s="196" t="s">
        <v>250</v>
      </c>
      <c r="D135" s="196"/>
      <c r="E135" s="122" t="s">
        <v>66</v>
      </c>
      <c r="F135" s="122">
        <v>0.3</v>
      </c>
      <c r="G135" s="126">
        <v>40429</v>
      </c>
      <c r="H135" s="196" t="s">
        <v>39</v>
      </c>
      <c r="I135" s="196" t="s">
        <v>606</v>
      </c>
      <c r="J135" s="196">
        <v>0</v>
      </c>
      <c r="K135" s="196" t="s">
        <v>66</v>
      </c>
      <c r="L135" s="196" t="s">
        <v>14</v>
      </c>
    </row>
    <row r="136" spans="1:12" ht="15.75" thickBot="1" x14ac:dyDescent="0.3">
      <c r="A136" s="197" t="s">
        <v>594</v>
      </c>
      <c r="B136" s="197" t="s">
        <v>576</v>
      </c>
      <c r="C136" s="197" t="s">
        <v>250</v>
      </c>
      <c r="D136" s="197"/>
      <c r="E136" s="127" t="s">
        <v>66</v>
      </c>
      <c r="F136" s="127">
        <v>0.13</v>
      </c>
      <c r="G136" s="128">
        <v>40557</v>
      </c>
      <c r="H136" s="197" t="s">
        <v>39</v>
      </c>
      <c r="I136" s="197" t="s">
        <v>607</v>
      </c>
      <c r="J136" s="197">
        <v>0</v>
      </c>
      <c r="K136" s="197" t="s">
        <v>66</v>
      </c>
      <c r="L136" s="197" t="s">
        <v>14</v>
      </c>
    </row>
    <row r="137" spans="1:12" ht="16.5" thickTop="1" thickBot="1" x14ac:dyDescent="0.3">
      <c r="A137" s="197" t="s">
        <v>590</v>
      </c>
      <c r="B137" s="197" t="s">
        <v>576</v>
      </c>
      <c r="C137" s="197" t="s">
        <v>250</v>
      </c>
      <c r="D137" s="197"/>
      <c r="E137" s="155" t="s">
        <v>66</v>
      </c>
      <c r="F137" s="114">
        <v>5.8</v>
      </c>
      <c r="G137" s="124">
        <v>39542</v>
      </c>
      <c r="H137" s="197" t="s">
        <v>39</v>
      </c>
      <c r="I137" s="197" t="s">
        <v>597</v>
      </c>
      <c r="J137" s="209">
        <v>0</v>
      </c>
      <c r="K137" s="197" t="s">
        <v>66</v>
      </c>
      <c r="L137" s="201" t="s">
        <v>14</v>
      </c>
    </row>
    <row r="138" spans="1:12" ht="16.5" thickTop="1" thickBot="1" x14ac:dyDescent="0.3">
      <c r="A138" s="197" t="s">
        <v>575</v>
      </c>
      <c r="B138" s="197" t="s">
        <v>576</v>
      </c>
      <c r="C138" s="197" t="s">
        <v>250</v>
      </c>
      <c r="D138" s="197"/>
      <c r="E138" s="155" t="s">
        <v>66</v>
      </c>
      <c r="F138" s="114">
        <v>0.86</v>
      </c>
      <c r="G138" s="124">
        <v>39906</v>
      </c>
      <c r="H138" s="197" t="s">
        <v>39</v>
      </c>
      <c r="I138" s="197" t="s">
        <v>577</v>
      </c>
      <c r="J138" s="209">
        <v>0</v>
      </c>
      <c r="K138" s="197" t="s">
        <v>66</v>
      </c>
      <c r="L138" s="201" t="s">
        <v>14</v>
      </c>
    </row>
    <row r="139" spans="1:12" ht="16.5" thickTop="1" thickBot="1" x14ac:dyDescent="0.3">
      <c r="A139" s="197" t="s">
        <v>584</v>
      </c>
      <c r="B139" s="197" t="s">
        <v>576</v>
      </c>
      <c r="C139" s="197" t="s">
        <v>250</v>
      </c>
      <c r="D139" s="197"/>
      <c r="E139" s="155" t="s">
        <v>66</v>
      </c>
      <c r="F139" s="114">
        <v>5.67</v>
      </c>
      <c r="G139" s="124">
        <v>39227</v>
      </c>
      <c r="H139" s="197" t="s">
        <v>39</v>
      </c>
      <c r="I139" s="197" t="s">
        <v>589</v>
      </c>
      <c r="J139" s="209">
        <v>0</v>
      </c>
      <c r="K139" s="197" t="s">
        <v>66</v>
      </c>
      <c r="L139" s="201" t="s">
        <v>14</v>
      </c>
    </row>
    <row r="140" spans="1:12" ht="15.75" thickTop="1" x14ac:dyDescent="0.25">
      <c r="A140" s="41" t="s">
        <v>480</v>
      </c>
      <c r="B140" s="41" t="s">
        <v>470</v>
      </c>
      <c r="C140" s="41" t="s">
        <v>250</v>
      </c>
      <c r="D140" s="12"/>
      <c r="E140" s="150"/>
      <c r="F140" s="117">
        <v>29.9</v>
      </c>
      <c r="G140" s="125">
        <v>39241</v>
      </c>
      <c r="H140" s="41" t="s">
        <v>39</v>
      </c>
      <c r="I140" s="41" t="s">
        <v>481</v>
      </c>
      <c r="J140" s="12">
        <v>0</v>
      </c>
      <c r="K140" s="41" t="s">
        <v>66</v>
      </c>
      <c r="L140" s="29" t="s">
        <v>14</v>
      </c>
    </row>
    <row r="141" spans="1:12" x14ac:dyDescent="0.25">
      <c r="A141" s="203" t="s">
        <v>482</v>
      </c>
      <c r="B141" s="203" t="s">
        <v>470</v>
      </c>
      <c r="C141" s="203" t="s">
        <v>250</v>
      </c>
      <c r="D141" s="194"/>
      <c r="E141" s="158"/>
      <c r="F141" s="116">
        <v>3.45</v>
      </c>
      <c r="G141" s="206">
        <v>40121</v>
      </c>
      <c r="H141" s="41" t="s">
        <v>39</v>
      </c>
      <c r="I141" s="203" t="s">
        <v>483</v>
      </c>
      <c r="J141" s="194">
        <v>0</v>
      </c>
      <c r="K141" s="41" t="s">
        <v>66</v>
      </c>
      <c r="L141" s="29" t="s">
        <v>14</v>
      </c>
    </row>
    <row r="142" spans="1:12" x14ac:dyDescent="0.25">
      <c r="A142" s="203" t="s">
        <v>482</v>
      </c>
      <c r="B142" s="203" t="s">
        <v>470</v>
      </c>
      <c r="C142" s="203" t="s">
        <v>250</v>
      </c>
      <c r="D142" s="194"/>
      <c r="E142" s="158"/>
      <c r="F142" s="116">
        <v>0.33</v>
      </c>
      <c r="G142" s="206">
        <v>40378</v>
      </c>
      <c r="H142" s="41" t="s">
        <v>39</v>
      </c>
      <c r="I142" s="203" t="s">
        <v>484</v>
      </c>
      <c r="J142" s="194">
        <v>0</v>
      </c>
      <c r="K142" s="41" t="s">
        <v>66</v>
      </c>
      <c r="L142" s="29" t="s">
        <v>14</v>
      </c>
    </row>
    <row r="143" spans="1:12" x14ac:dyDescent="0.25">
      <c r="A143" s="203" t="s">
        <v>482</v>
      </c>
      <c r="B143" s="203" t="s">
        <v>470</v>
      </c>
      <c r="C143" s="203" t="s">
        <v>250</v>
      </c>
      <c r="D143" s="194"/>
      <c r="E143" s="158"/>
      <c r="F143" s="116">
        <v>6.87</v>
      </c>
      <c r="G143" s="206">
        <v>40735</v>
      </c>
      <c r="H143" s="41" t="s">
        <v>39</v>
      </c>
      <c r="I143" s="203" t="s">
        <v>485</v>
      </c>
      <c r="J143" s="194">
        <v>0</v>
      </c>
      <c r="K143" s="41" t="s">
        <v>66</v>
      </c>
      <c r="L143" s="29" t="s">
        <v>14</v>
      </c>
    </row>
    <row r="144" spans="1:12" x14ac:dyDescent="0.25">
      <c r="A144" s="203" t="s">
        <v>482</v>
      </c>
      <c r="B144" s="203" t="s">
        <v>470</v>
      </c>
      <c r="C144" s="203" t="s">
        <v>250</v>
      </c>
      <c r="D144" s="194"/>
      <c r="E144" s="158"/>
      <c r="F144" s="116">
        <v>0.78</v>
      </c>
      <c r="G144" s="206">
        <v>40771</v>
      </c>
      <c r="H144" s="41" t="s">
        <v>39</v>
      </c>
      <c r="I144" s="203" t="s">
        <v>486</v>
      </c>
      <c r="J144" s="194">
        <v>0</v>
      </c>
      <c r="K144" s="41" t="s">
        <v>66</v>
      </c>
      <c r="L144" s="29" t="s">
        <v>14</v>
      </c>
    </row>
    <row r="145" spans="1:12" x14ac:dyDescent="0.25">
      <c r="A145" s="203" t="s">
        <v>482</v>
      </c>
      <c r="B145" s="203" t="s">
        <v>470</v>
      </c>
      <c r="C145" s="203" t="s">
        <v>250</v>
      </c>
      <c r="D145" s="194"/>
      <c r="E145" s="158"/>
      <c r="F145" s="116">
        <v>15.5</v>
      </c>
      <c r="G145" s="206">
        <v>41410</v>
      </c>
      <c r="H145" s="41" t="s">
        <v>39</v>
      </c>
      <c r="I145" s="203" t="s">
        <v>487</v>
      </c>
      <c r="J145" s="194">
        <v>0</v>
      </c>
      <c r="K145" s="41" t="s">
        <v>66</v>
      </c>
      <c r="L145" s="29" t="s">
        <v>14</v>
      </c>
    </row>
    <row r="146" spans="1:12" x14ac:dyDescent="0.25">
      <c r="A146" s="203" t="s">
        <v>482</v>
      </c>
      <c r="B146" s="203" t="s">
        <v>470</v>
      </c>
      <c r="C146" s="203" t="s">
        <v>250</v>
      </c>
      <c r="D146" s="194"/>
      <c r="E146" s="158"/>
      <c r="F146" s="116">
        <v>29.8</v>
      </c>
      <c r="G146" s="206">
        <v>41667</v>
      </c>
      <c r="H146" s="41" t="s">
        <v>39</v>
      </c>
      <c r="I146" s="203" t="s">
        <v>488</v>
      </c>
      <c r="J146" s="194">
        <v>0</v>
      </c>
      <c r="K146" s="41" t="s">
        <v>66</v>
      </c>
      <c r="L146" s="29" t="s">
        <v>14</v>
      </c>
    </row>
    <row r="147" spans="1:12" x14ac:dyDescent="0.25">
      <c r="A147" s="203" t="s">
        <v>482</v>
      </c>
      <c r="B147" s="203" t="s">
        <v>470</v>
      </c>
      <c r="C147" s="203" t="s">
        <v>250</v>
      </c>
      <c r="D147" s="194"/>
      <c r="E147" s="158"/>
      <c r="F147" s="116">
        <v>10</v>
      </c>
      <c r="G147" s="206">
        <v>41764</v>
      </c>
      <c r="H147" s="41" t="s">
        <v>39</v>
      </c>
      <c r="I147" s="203" t="s">
        <v>489</v>
      </c>
      <c r="J147" s="194">
        <v>0</v>
      </c>
      <c r="K147" s="41" t="s">
        <v>66</v>
      </c>
      <c r="L147" s="29" t="s">
        <v>14</v>
      </c>
    </row>
    <row r="148" spans="1:12" x14ac:dyDescent="0.25">
      <c r="A148" s="203" t="s">
        <v>482</v>
      </c>
      <c r="B148" s="203" t="s">
        <v>470</v>
      </c>
      <c r="C148" s="203" t="s">
        <v>250</v>
      </c>
      <c r="D148" s="194"/>
      <c r="E148" s="158"/>
      <c r="F148" s="116">
        <v>9.9</v>
      </c>
      <c r="G148" s="206">
        <v>42241</v>
      </c>
      <c r="H148" s="41" t="s">
        <v>39</v>
      </c>
      <c r="I148" s="203" t="s">
        <v>490</v>
      </c>
      <c r="J148" s="194">
        <v>0</v>
      </c>
      <c r="K148" s="41" t="s">
        <v>66</v>
      </c>
      <c r="L148" s="29" t="s">
        <v>14</v>
      </c>
    </row>
    <row r="149" spans="1:12" ht="45.75" thickBot="1" x14ac:dyDescent="0.3">
      <c r="A149" s="204" t="s">
        <v>492</v>
      </c>
      <c r="B149" s="204" t="s">
        <v>470</v>
      </c>
      <c r="C149" s="204" t="s">
        <v>250</v>
      </c>
      <c r="D149" s="195"/>
      <c r="E149" s="154"/>
      <c r="F149" s="113">
        <v>46</v>
      </c>
      <c r="G149" s="207">
        <v>42283</v>
      </c>
      <c r="H149" s="204" t="s">
        <v>39</v>
      </c>
      <c r="I149" s="204" t="s">
        <v>491</v>
      </c>
      <c r="J149" s="195">
        <v>0</v>
      </c>
      <c r="K149" s="204" t="s">
        <v>66</v>
      </c>
      <c r="L149" s="217" t="s">
        <v>14</v>
      </c>
    </row>
    <row r="150" spans="1:12" s="134" customFormat="1" ht="15.75" thickTop="1" x14ac:dyDescent="0.25">
      <c r="A150" s="41" t="s">
        <v>619</v>
      </c>
      <c r="B150" s="41" t="s">
        <v>149</v>
      </c>
      <c r="C150" s="41" t="s">
        <v>250</v>
      </c>
      <c r="D150" s="12"/>
      <c r="E150" s="150"/>
      <c r="F150" s="117">
        <v>0.53</v>
      </c>
      <c r="G150" s="212">
        <v>43906</v>
      </c>
      <c r="H150" s="41" t="s">
        <v>39</v>
      </c>
      <c r="I150" s="41" t="s">
        <v>620</v>
      </c>
      <c r="J150" s="12">
        <v>0</v>
      </c>
      <c r="K150" s="41" t="s">
        <v>66</v>
      </c>
      <c r="L150" s="29" t="s">
        <v>14</v>
      </c>
    </row>
    <row r="151" spans="1:12" s="134" customFormat="1" x14ac:dyDescent="0.25">
      <c r="A151" s="203" t="s">
        <v>619</v>
      </c>
      <c r="B151" s="203" t="s">
        <v>149</v>
      </c>
      <c r="C151" s="203" t="s">
        <v>250</v>
      </c>
      <c r="D151" s="194"/>
      <c r="E151" s="158"/>
      <c r="F151" s="116">
        <v>0.12</v>
      </c>
      <c r="G151" s="206">
        <v>43733</v>
      </c>
      <c r="H151" s="203" t="s">
        <v>39</v>
      </c>
      <c r="I151" s="203" t="s">
        <v>632</v>
      </c>
      <c r="J151" s="194">
        <v>0</v>
      </c>
      <c r="K151" s="203" t="s">
        <v>66</v>
      </c>
      <c r="L151" s="216" t="s">
        <v>14</v>
      </c>
    </row>
    <row r="152" spans="1:12" s="134" customFormat="1" x14ac:dyDescent="0.25">
      <c r="A152" s="203" t="s">
        <v>619</v>
      </c>
      <c r="B152" s="203" t="s">
        <v>149</v>
      </c>
      <c r="C152" s="203" t="s">
        <v>250</v>
      </c>
      <c r="D152" s="194"/>
      <c r="E152" s="158"/>
      <c r="F152" s="116">
        <v>0.432</v>
      </c>
      <c r="G152" s="206">
        <v>42951</v>
      </c>
      <c r="H152" s="203" t="s">
        <v>39</v>
      </c>
      <c r="I152" s="203" t="s">
        <v>633</v>
      </c>
      <c r="J152" s="194">
        <v>0</v>
      </c>
      <c r="K152" s="203" t="s">
        <v>66</v>
      </c>
      <c r="L152" s="216" t="s">
        <v>14</v>
      </c>
    </row>
    <row r="153" spans="1:12" s="134" customFormat="1" x14ac:dyDescent="0.25">
      <c r="A153" s="203" t="s">
        <v>619</v>
      </c>
      <c r="B153" s="203" t="s">
        <v>149</v>
      </c>
      <c r="C153" s="203" t="s">
        <v>250</v>
      </c>
      <c r="D153" s="194"/>
      <c r="E153" s="158"/>
      <c r="F153" s="116">
        <v>0.56000000000000005</v>
      </c>
      <c r="G153" s="206">
        <v>42858</v>
      </c>
      <c r="H153" s="203" t="s">
        <v>39</v>
      </c>
      <c r="I153" s="203" t="s">
        <v>634</v>
      </c>
      <c r="J153" s="194">
        <v>0</v>
      </c>
      <c r="K153" s="203" t="s">
        <v>66</v>
      </c>
      <c r="L153" s="216" t="s">
        <v>14</v>
      </c>
    </row>
    <row r="154" spans="1:12" s="134" customFormat="1" ht="15.75" thickBot="1" x14ac:dyDescent="0.3">
      <c r="A154" s="204" t="s">
        <v>619</v>
      </c>
      <c r="B154" s="204" t="s">
        <v>149</v>
      </c>
      <c r="C154" s="204" t="s">
        <v>250</v>
      </c>
      <c r="D154" s="195"/>
      <c r="E154" s="154"/>
      <c r="F154" s="113">
        <v>0.8</v>
      </c>
      <c r="G154" s="207">
        <v>42723</v>
      </c>
      <c r="H154" s="204" t="s">
        <v>39</v>
      </c>
      <c r="I154" s="204" t="s">
        <v>635</v>
      </c>
      <c r="J154" s="195">
        <v>0</v>
      </c>
      <c r="K154" s="204" t="s">
        <v>66</v>
      </c>
      <c r="L154" s="217" t="s">
        <v>14</v>
      </c>
    </row>
    <row r="155" spans="1:12" ht="15.75" thickTop="1" x14ac:dyDescent="0.25"/>
  </sheetData>
  <sheetProtection algorithmName="SHA-512" hashValue="xpM3GgzFqs3EmimIdXXG9ueAd8AtfXHMycPCOiEEUpjESJDiiJVeO6nTLKhlTE4un4enJXLUogNXaEDr/x2X6Q==" saltValue="RNLenysV1sUbFp3bMcM9JA==" spinCount="100000" sheet="1" formatCells="0" formatColumns="0" formatRows="0" insertColumns="0" insertRows="0" sort="0"/>
  <phoneticPr fontId="13" type="noConversion"/>
  <pageMargins left="0.7" right="0.7" top="0.75" bottom="0.75" header="0.3" footer="0.3"/>
  <pageSetup paperSize="9" orientation="portrait" horizontalDpi="300" verticalDpi="300" r:id="rId1"/>
  <headerFooter>
    <oddHeader>&amp;C&amp;"Arial"&amp;12&amp;KA80000 OFFICIAL&amp;1#_x000D_</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3A81B-A469-43A9-B15E-2E58B7E0B6BF}">
  <dimension ref="A1:GZ61"/>
  <sheetViews>
    <sheetView zoomScaleNormal="100" workbookViewId="0">
      <pane xSplit="1" ySplit="2" topLeftCell="B3" activePane="bottomRight" state="frozen"/>
      <selection pane="topRight" activeCell="B1" sqref="B1"/>
      <selection pane="bottomLeft" activeCell="A2" sqref="A2"/>
      <selection pane="bottomRight" activeCell="G15" sqref="G15"/>
    </sheetView>
  </sheetViews>
  <sheetFormatPr defaultColWidth="9.140625" defaultRowHeight="15" x14ac:dyDescent="0.25"/>
  <cols>
    <col min="1" max="1" width="17.140625" style="9" customWidth="1"/>
    <col min="2" max="2" width="12.7109375" style="9" customWidth="1"/>
    <col min="3" max="3" width="18.85546875" style="9" customWidth="1"/>
    <col min="4" max="4" width="16.28515625" style="9" customWidth="1"/>
    <col min="5" max="5" width="16.5703125" style="9" customWidth="1"/>
    <col min="6" max="6" width="14.5703125" style="9" customWidth="1"/>
    <col min="7" max="7" width="95.42578125" style="9" customWidth="1"/>
    <col min="8" max="8" width="7.140625" style="9" customWidth="1"/>
    <col min="9" max="9" width="4.28515625" style="9" customWidth="1"/>
    <col min="10" max="10" width="10.5703125" style="10" bestFit="1" customWidth="1"/>
    <col min="11" max="12" width="10.140625" style="10" bestFit="1" customWidth="1"/>
    <col min="13" max="14" width="10.140625" style="10" customWidth="1"/>
    <col min="15" max="15" width="29.140625" style="9" bestFit="1" customWidth="1"/>
    <col min="16" max="16" width="38.5703125" style="9" customWidth="1"/>
    <col min="17" max="17" width="20.85546875" style="9" customWidth="1"/>
    <col min="18" max="18" width="15.42578125" style="9" customWidth="1"/>
    <col min="19" max="19" width="39.5703125" style="9" customWidth="1"/>
    <col min="20" max="20" width="13.42578125" style="457" customWidth="1"/>
    <col min="21" max="21" width="14.5703125" style="458" customWidth="1"/>
    <col min="22" max="22" width="11" style="459" customWidth="1"/>
    <col min="23" max="23" width="12.5703125" style="9" customWidth="1"/>
    <col min="24" max="24" width="13.28515625" style="9" customWidth="1"/>
    <col min="25" max="25" width="10.140625" style="9" customWidth="1"/>
    <col min="26" max="26" width="9.5703125" style="75" customWidth="1"/>
    <col min="27" max="65" width="9.140625" style="59"/>
    <col min="66" max="16384" width="9.140625" style="43"/>
  </cols>
  <sheetData>
    <row r="1" spans="1:208" ht="16.5" thickTop="1" x14ac:dyDescent="0.25">
      <c r="A1" s="70" t="s">
        <v>939</v>
      </c>
      <c r="B1" s="70"/>
      <c r="C1" s="70"/>
      <c r="D1" s="70"/>
      <c r="E1" s="70"/>
      <c r="F1" s="70"/>
      <c r="G1" s="70"/>
      <c r="H1" s="70"/>
      <c r="I1" s="70"/>
      <c r="J1" s="70"/>
      <c r="K1" s="70"/>
      <c r="L1" s="70"/>
      <c r="M1" s="245"/>
      <c r="N1" s="245"/>
      <c r="O1" s="70"/>
      <c r="P1" s="70"/>
      <c r="Q1" s="70"/>
      <c r="R1" s="70"/>
      <c r="S1" s="70"/>
      <c r="T1" s="70"/>
      <c r="U1" s="70"/>
      <c r="V1" s="70"/>
      <c r="W1" s="70"/>
      <c r="X1" s="70"/>
      <c r="Y1" s="70"/>
      <c r="Z1" s="292"/>
    </row>
    <row r="2" spans="1:208" s="69" customFormat="1" ht="66" thickBot="1" x14ac:dyDescent="0.3">
      <c r="A2" s="13" t="s">
        <v>246</v>
      </c>
      <c r="B2" s="13" t="s">
        <v>108</v>
      </c>
      <c r="C2" s="13" t="s">
        <v>23</v>
      </c>
      <c r="D2" s="13" t="s">
        <v>3</v>
      </c>
      <c r="E2" s="13" t="s">
        <v>24</v>
      </c>
      <c r="F2" s="13" t="s">
        <v>133</v>
      </c>
      <c r="G2" s="11" t="s">
        <v>18</v>
      </c>
      <c r="H2" s="11" t="s">
        <v>314</v>
      </c>
      <c r="I2" s="11" t="s">
        <v>316</v>
      </c>
      <c r="J2" s="11" t="s">
        <v>56</v>
      </c>
      <c r="K2" s="11" t="s">
        <v>57</v>
      </c>
      <c r="L2" s="11" t="s">
        <v>622</v>
      </c>
      <c r="M2" s="11" t="s">
        <v>602</v>
      </c>
      <c r="N2" s="11" t="s">
        <v>603</v>
      </c>
      <c r="O2" s="13" t="s">
        <v>247</v>
      </c>
      <c r="P2" s="13" t="s">
        <v>459</v>
      </c>
      <c r="Q2" s="13" t="s">
        <v>460</v>
      </c>
      <c r="R2" s="13" t="s">
        <v>990</v>
      </c>
      <c r="S2" s="13" t="s">
        <v>991</v>
      </c>
      <c r="T2" s="65" t="s">
        <v>17</v>
      </c>
      <c r="U2" s="66" t="s">
        <v>122</v>
      </c>
      <c r="V2" s="67" t="s">
        <v>20</v>
      </c>
      <c r="W2" s="68" t="s">
        <v>58</v>
      </c>
      <c r="X2" s="68" t="s">
        <v>59</v>
      </c>
      <c r="Y2" s="68" t="s">
        <v>47</v>
      </c>
      <c r="Z2" s="293" t="s">
        <v>2</v>
      </c>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c r="EE2" s="90"/>
      <c r="EF2" s="90"/>
      <c r="EG2" s="90"/>
      <c r="EH2" s="90"/>
      <c r="EI2" s="90"/>
      <c r="EJ2" s="90"/>
      <c r="EK2" s="90"/>
      <c r="EL2" s="90"/>
      <c r="EM2" s="90"/>
      <c r="EN2" s="90"/>
      <c r="EO2" s="90"/>
      <c r="EP2" s="90"/>
      <c r="EQ2" s="90"/>
      <c r="ER2" s="90"/>
      <c r="ES2" s="90"/>
      <c r="ET2" s="90"/>
      <c r="EU2" s="90"/>
      <c r="EV2" s="90"/>
      <c r="EW2" s="90"/>
      <c r="EX2" s="90"/>
      <c r="EY2" s="90"/>
      <c r="EZ2" s="90"/>
      <c r="FA2" s="90"/>
      <c r="FB2" s="90"/>
      <c r="FC2" s="90"/>
      <c r="FD2" s="90"/>
      <c r="FE2" s="90"/>
      <c r="FF2" s="90"/>
      <c r="FG2" s="90"/>
      <c r="FH2" s="90"/>
      <c r="FI2" s="90"/>
      <c r="FJ2" s="90"/>
      <c r="FK2" s="90"/>
      <c r="FL2" s="90"/>
      <c r="FM2" s="90"/>
      <c r="FN2" s="90"/>
      <c r="FO2" s="90"/>
      <c r="FP2" s="90"/>
      <c r="FQ2" s="90"/>
      <c r="FR2" s="90"/>
      <c r="FS2" s="90"/>
      <c r="FT2" s="90"/>
      <c r="FU2" s="90"/>
      <c r="FV2" s="90"/>
      <c r="FW2" s="90"/>
      <c r="FX2" s="90"/>
      <c r="FY2" s="90"/>
      <c r="FZ2" s="90"/>
      <c r="GA2" s="90"/>
      <c r="GB2" s="90"/>
      <c r="GC2" s="90"/>
      <c r="GD2" s="90"/>
      <c r="GE2" s="90"/>
      <c r="GF2" s="90"/>
      <c r="GG2" s="90"/>
      <c r="GH2" s="90"/>
      <c r="GI2" s="90"/>
      <c r="GJ2" s="90"/>
      <c r="GK2" s="90"/>
      <c r="GL2" s="90"/>
      <c r="GM2" s="90"/>
      <c r="GN2" s="90"/>
      <c r="GO2" s="90"/>
      <c r="GP2" s="90"/>
      <c r="GQ2" s="90"/>
      <c r="GR2" s="90"/>
      <c r="GS2" s="90"/>
      <c r="GT2" s="90"/>
      <c r="GU2" s="90"/>
      <c r="GV2" s="90"/>
      <c r="GW2" s="90"/>
      <c r="GX2" s="90"/>
      <c r="GY2" s="90"/>
      <c r="GZ2" s="90"/>
    </row>
    <row r="3" spans="1:208" ht="30.75" thickTop="1" x14ac:dyDescent="0.25">
      <c r="A3" s="552" t="s">
        <v>412</v>
      </c>
      <c r="B3" s="558" t="s">
        <v>109</v>
      </c>
      <c r="C3" s="552" t="s">
        <v>497</v>
      </c>
      <c r="D3" s="552" t="s">
        <v>261</v>
      </c>
      <c r="E3" s="558" t="s">
        <v>26</v>
      </c>
      <c r="F3" s="551" t="s">
        <v>136</v>
      </c>
      <c r="G3" s="12" t="s">
        <v>27</v>
      </c>
      <c r="H3" s="12"/>
      <c r="I3" s="12"/>
      <c r="J3" s="439">
        <v>112.28</v>
      </c>
      <c r="K3" s="439">
        <v>0</v>
      </c>
      <c r="L3" s="694">
        <v>44.08</v>
      </c>
      <c r="M3" s="688" t="s">
        <v>66</v>
      </c>
      <c r="N3" s="688" t="s">
        <v>66</v>
      </c>
      <c r="O3" s="551" t="s">
        <v>942</v>
      </c>
      <c r="P3" s="551" t="s">
        <v>198</v>
      </c>
      <c r="Q3" s="546">
        <v>43620</v>
      </c>
      <c r="R3" s="554" t="s">
        <v>119</v>
      </c>
      <c r="S3" s="558" t="s">
        <v>22</v>
      </c>
      <c r="T3" s="552" t="s">
        <v>818</v>
      </c>
      <c r="U3" s="621" t="s">
        <v>6</v>
      </c>
      <c r="V3" s="564" t="s">
        <v>35</v>
      </c>
      <c r="W3" s="546">
        <v>44176</v>
      </c>
      <c r="X3" s="558" t="s">
        <v>7</v>
      </c>
      <c r="Y3" s="558" t="s">
        <v>82</v>
      </c>
      <c r="Z3" s="643" t="s">
        <v>66</v>
      </c>
    </row>
    <row r="4" spans="1:208" ht="30" x14ac:dyDescent="0.25">
      <c r="A4" s="558"/>
      <c r="B4" s="558"/>
      <c r="C4" s="558"/>
      <c r="D4" s="558"/>
      <c r="E4" s="558"/>
      <c r="F4" s="558"/>
      <c r="G4" s="436" t="s">
        <v>28</v>
      </c>
      <c r="H4" s="436"/>
      <c r="I4" s="436"/>
      <c r="J4" s="440">
        <v>8.82</v>
      </c>
      <c r="K4" s="441">
        <v>0</v>
      </c>
      <c r="L4" s="694"/>
      <c r="M4" s="694"/>
      <c r="N4" s="694"/>
      <c r="O4" s="552"/>
      <c r="P4" s="552"/>
      <c r="Q4" s="546"/>
      <c r="R4" s="546"/>
      <c r="S4" s="558"/>
      <c r="T4" s="558"/>
      <c r="U4" s="621"/>
      <c r="V4" s="564"/>
      <c r="W4" s="558"/>
      <c r="X4" s="558"/>
      <c r="Y4" s="558"/>
      <c r="Z4" s="549"/>
    </row>
    <row r="5" spans="1:208" x14ac:dyDescent="0.25">
      <c r="A5" s="558"/>
      <c r="B5" s="558"/>
      <c r="C5" s="558"/>
      <c r="D5" s="558"/>
      <c r="E5" s="558"/>
      <c r="F5" s="558"/>
      <c r="G5" s="436" t="s">
        <v>32</v>
      </c>
      <c r="H5" s="436"/>
      <c r="I5" s="436"/>
      <c r="J5" s="440">
        <v>6.26</v>
      </c>
      <c r="K5" s="440">
        <v>0</v>
      </c>
      <c r="L5" s="694"/>
      <c r="M5" s="694"/>
      <c r="N5" s="694"/>
      <c r="O5" s="552"/>
      <c r="P5" s="552"/>
      <c r="Q5" s="546"/>
      <c r="R5" s="546"/>
      <c r="S5" s="558"/>
      <c r="T5" s="558"/>
      <c r="U5" s="621"/>
      <c r="V5" s="564"/>
      <c r="W5" s="558"/>
      <c r="X5" s="558"/>
      <c r="Y5" s="558"/>
      <c r="Z5" s="549"/>
    </row>
    <row r="6" spans="1:208" x14ac:dyDescent="0.25">
      <c r="A6" s="558"/>
      <c r="B6" s="558"/>
      <c r="C6" s="558"/>
      <c r="D6" s="558"/>
      <c r="E6" s="558"/>
      <c r="F6" s="558"/>
      <c r="G6" s="436" t="s">
        <v>29</v>
      </c>
      <c r="H6" s="436"/>
      <c r="I6" s="436"/>
      <c r="J6" s="440">
        <v>1.72</v>
      </c>
      <c r="K6" s="440">
        <v>0</v>
      </c>
      <c r="L6" s="694"/>
      <c r="M6" s="694"/>
      <c r="N6" s="694"/>
      <c r="O6" s="552"/>
      <c r="P6" s="552"/>
      <c r="Q6" s="546"/>
      <c r="R6" s="546"/>
      <c r="S6" s="558"/>
      <c r="T6" s="558"/>
      <c r="U6" s="621"/>
      <c r="V6" s="564"/>
      <c r="W6" s="558"/>
      <c r="X6" s="558"/>
      <c r="Y6" s="558"/>
      <c r="Z6" s="549"/>
    </row>
    <row r="7" spans="1:208" ht="45" x14ac:dyDescent="0.25">
      <c r="A7" s="558"/>
      <c r="B7" s="558"/>
      <c r="C7" s="558"/>
      <c r="D7" s="558"/>
      <c r="E7" s="558"/>
      <c r="F7" s="558"/>
      <c r="G7" s="436" t="s">
        <v>37</v>
      </c>
      <c r="H7" s="436"/>
      <c r="I7" s="436"/>
      <c r="J7" s="440">
        <v>1.79</v>
      </c>
      <c r="K7" s="440">
        <v>0</v>
      </c>
      <c r="L7" s="694"/>
      <c r="M7" s="694"/>
      <c r="N7" s="694"/>
      <c r="O7" s="552"/>
      <c r="P7" s="552"/>
      <c r="Q7" s="546"/>
      <c r="R7" s="546"/>
      <c r="S7" s="558"/>
      <c r="T7" s="558"/>
      <c r="U7" s="621"/>
      <c r="V7" s="564"/>
      <c r="W7" s="558"/>
      <c r="X7" s="558"/>
      <c r="Y7" s="558"/>
      <c r="Z7" s="549"/>
    </row>
    <row r="8" spans="1:208" ht="45" x14ac:dyDescent="0.25">
      <c r="A8" s="558"/>
      <c r="B8" s="558"/>
      <c r="C8" s="558"/>
      <c r="D8" s="558"/>
      <c r="E8" s="558"/>
      <c r="F8" s="558"/>
      <c r="G8" s="436" t="s">
        <v>76</v>
      </c>
      <c r="H8" s="436"/>
      <c r="I8" s="436"/>
      <c r="J8" s="440">
        <v>14.4</v>
      </c>
      <c r="K8" s="440">
        <v>0</v>
      </c>
      <c r="L8" s="694"/>
      <c r="M8" s="694"/>
      <c r="N8" s="694"/>
      <c r="O8" s="552"/>
      <c r="P8" s="552"/>
      <c r="Q8" s="546"/>
      <c r="R8" s="546"/>
      <c r="S8" s="558"/>
      <c r="T8" s="558"/>
      <c r="U8" s="621"/>
      <c r="V8" s="564"/>
      <c r="W8" s="558"/>
      <c r="X8" s="558"/>
      <c r="Y8" s="558"/>
      <c r="Z8" s="549"/>
    </row>
    <row r="9" spans="1:208" ht="30.75" thickBot="1" x14ac:dyDescent="0.3">
      <c r="A9" s="559"/>
      <c r="B9" s="559"/>
      <c r="C9" s="559"/>
      <c r="D9" s="559"/>
      <c r="E9" s="559"/>
      <c r="F9" s="559"/>
      <c r="G9" s="437" t="s">
        <v>33</v>
      </c>
      <c r="H9" s="437"/>
      <c r="I9" s="437"/>
      <c r="J9" s="438">
        <v>0.66</v>
      </c>
      <c r="K9" s="438">
        <v>0</v>
      </c>
      <c r="L9" s="695"/>
      <c r="M9" s="695"/>
      <c r="N9" s="695"/>
      <c r="O9" s="553"/>
      <c r="P9" s="553"/>
      <c r="Q9" s="547"/>
      <c r="R9" s="547"/>
      <c r="S9" s="559"/>
      <c r="T9" s="559"/>
      <c r="U9" s="622"/>
      <c r="V9" s="565"/>
      <c r="W9" s="559"/>
      <c r="X9" s="559"/>
      <c r="Y9" s="559"/>
      <c r="Z9" s="550"/>
    </row>
    <row r="10" spans="1:208" s="59" customFormat="1" ht="45.75" thickTop="1" x14ac:dyDescent="0.25">
      <c r="A10" s="551" t="s">
        <v>694</v>
      </c>
      <c r="B10" s="557" t="s">
        <v>5</v>
      </c>
      <c r="C10" s="557" t="s">
        <v>52</v>
      </c>
      <c r="D10" s="557" t="s">
        <v>51</v>
      </c>
      <c r="E10" s="557" t="s">
        <v>8</v>
      </c>
      <c r="F10" s="551" t="s">
        <v>134</v>
      </c>
      <c r="G10" s="12" t="s">
        <v>31</v>
      </c>
      <c r="H10" s="41" t="s">
        <v>313</v>
      </c>
      <c r="I10" s="41" t="s">
        <v>317</v>
      </c>
      <c r="J10" s="439">
        <v>121.3</v>
      </c>
      <c r="K10" s="439">
        <v>0</v>
      </c>
      <c r="L10" s="688">
        <v>125</v>
      </c>
      <c r="M10" s="688"/>
      <c r="N10" s="688" t="s">
        <v>66</v>
      </c>
      <c r="O10" s="551" t="s">
        <v>197</v>
      </c>
      <c r="P10" s="551" t="s">
        <v>196</v>
      </c>
      <c r="Q10" s="545">
        <v>43642</v>
      </c>
      <c r="R10" s="554" t="s">
        <v>120</v>
      </c>
      <c r="S10" s="551" t="s">
        <v>121</v>
      </c>
      <c r="T10" s="551" t="s">
        <v>53</v>
      </c>
      <c r="U10" s="560" t="s">
        <v>6</v>
      </c>
      <c r="V10" s="563" t="s">
        <v>36</v>
      </c>
      <c r="W10" s="554">
        <v>44454</v>
      </c>
      <c r="X10" s="545" t="s">
        <v>7</v>
      </c>
      <c r="Y10" s="545" t="s">
        <v>82</v>
      </c>
      <c r="Z10" s="548" t="s">
        <v>626</v>
      </c>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row>
    <row r="11" spans="1:208" s="59" customFormat="1" ht="30" x14ac:dyDescent="0.25">
      <c r="A11" s="558"/>
      <c r="B11" s="558"/>
      <c r="C11" s="558"/>
      <c r="D11" s="558"/>
      <c r="E11" s="558"/>
      <c r="F11" s="558"/>
      <c r="G11" s="436" t="s">
        <v>30</v>
      </c>
      <c r="H11" s="387" t="s">
        <v>313</v>
      </c>
      <c r="I11" s="387" t="s">
        <v>317</v>
      </c>
      <c r="J11" s="440">
        <v>329.85</v>
      </c>
      <c r="K11" s="440">
        <v>0</v>
      </c>
      <c r="L11" s="694"/>
      <c r="M11" s="694"/>
      <c r="N11" s="694"/>
      <c r="O11" s="552"/>
      <c r="P11" s="552"/>
      <c r="Q11" s="558"/>
      <c r="R11" s="555"/>
      <c r="S11" s="558"/>
      <c r="T11" s="558"/>
      <c r="U11" s="561"/>
      <c r="V11" s="564"/>
      <c r="W11" s="546"/>
      <c r="X11" s="546"/>
      <c r="Y11" s="546"/>
      <c r="Z11" s="549"/>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row>
    <row r="12" spans="1:208" s="59" customFormat="1" x14ac:dyDescent="0.25">
      <c r="A12" s="558"/>
      <c r="B12" s="558"/>
      <c r="C12" s="558"/>
      <c r="D12" s="558"/>
      <c r="E12" s="558"/>
      <c r="F12" s="558"/>
      <c r="G12" s="436" t="s">
        <v>9</v>
      </c>
      <c r="H12" s="436"/>
      <c r="I12" s="436"/>
      <c r="J12" s="440">
        <v>6.99</v>
      </c>
      <c r="K12" s="440">
        <v>0</v>
      </c>
      <c r="L12" s="694"/>
      <c r="M12" s="694"/>
      <c r="N12" s="694"/>
      <c r="O12" s="552"/>
      <c r="P12" s="552"/>
      <c r="Q12" s="558"/>
      <c r="R12" s="555"/>
      <c r="S12" s="558"/>
      <c r="T12" s="558"/>
      <c r="U12" s="561"/>
      <c r="V12" s="564"/>
      <c r="W12" s="546"/>
      <c r="X12" s="546"/>
      <c r="Y12" s="546"/>
      <c r="Z12" s="549"/>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row>
    <row r="13" spans="1:208" s="59" customFormat="1" x14ac:dyDescent="0.25">
      <c r="A13" s="558"/>
      <c r="B13" s="558"/>
      <c r="C13" s="558"/>
      <c r="D13" s="558"/>
      <c r="E13" s="558"/>
      <c r="F13" s="558"/>
      <c r="G13" s="436" t="s">
        <v>12</v>
      </c>
      <c r="H13" s="436"/>
      <c r="I13" s="436"/>
      <c r="J13" s="440">
        <v>89.92</v>
      </c>
      <c r="K13" s="440">
        <v>0</v>
      </c>
      <c r="L13" s="694"/>
      <c r="M13" s="694"/>
      <c r="N13" s="694"/>
      <c r="O13" s="552"/>
      <c r="P13" s="552"/>
      <c r="Q13" s="558"/>
      <c r="R13" s="555"/>
      <c r="S13" s="558"/>
      <c r="T13" s="558"/>
      <c r="U13" s="561"/>
      <c r="V13" s="564"/>
      <c r="W13" s="546"/>
      <c r="X13" s="546"/>
      <c r="Y13" s="546"/>
      <c r="Z13" s="549"/>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row>
    <row r="14" spans="1:208" s="59" customFormat="1" x14ac:dyDescent="0.25">
      <c r="A14" s="558"/>
      <c r="B14" s="558"/>
      <c r="C14" s="558"/>
      <c r="D14" s="558"/>
      <c r="E14" s="558"/>
      <c r="F14" s="558"/>
      <c r="G14" s="436" t="s">
        <v>10</v>
      </c>
      <c r="H14" s="436"/>
      <c r="I14" s="436"/>
      <c r="J14" s="440">
        <v>13.61</v>
      </c>
      <c r="K14" s="440">
        <v>0</v>
      </c>
      <c r="L14" s="694"/>
      <c r="M14" s="694"/>
      <c r="N14" s="694"/>
      <c r="O14" s="552"/>
      <c r="P14" s="552"/>
      <c r="Q14" s="558"/>
      <c r="R14" s="555"/>
      <c r="S14" s="558"/>
      <c r="T14" s="558"/>
      <c r="U14" s="561"/>
      <c r="V14" s="564"/>
      <c r="W14" s="546"/>
      <c r="X14" s="546"/>
      <c r="Y14" s="546"/>
      <c r="Z14" s="549"/>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row>
    <row r="15" spans="1:208" s="59" customFormat="1" x14ac:dyDescent="0.25">
      <c r="A15" s="558"/>
      <c r="B15" s="558"/>
      <c r="C15" s="558"/>
      <c r="D15" s="558"/>
      <c r="E15" s="558"/>
      <c r="F15" s="558"/>
      <c r="G15" s="436" t="s">
        <v>11</v>
      </c>
      <c r="H15" s="436"/>
      <c r="I15" s="436"/>
      <c r="J15" s="440">
        <v>16.809999999999999</v>
      </c>
      <c r="K15" s="440">
        <v>0</v>
      </c>
      <c r="L15" s="694"/>
      <c r="M15" s="694"/>
      <c r="N15" s="694"/>
      <c r="O15" s="552"/>
      <c r="P15" s="552"/>
      <c r="Q15" s="558"/>
      <c r="R15" s="555"/>
      <c r="S15" s="558"/>
      <c r="T15" s="558"/>
      <c r="U15" s="561"/>
      <c r="V15" s="564"/>
      <c r="W15" s="546"/>
      <c r="X15" s="546"/>
      <c r="Y15" s="546"/>
      <c r="Z15" s="549"/>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row>
    <row r="16" spans="1:208" s="59" customFormat="1" ht="15.75" thickBot="1" x14ac:dyDescent="0.3">
      <c r="A16" s="559"/>
      <c r="B16" s="559"/>
      <c r="C16" s="559"/>
      <c r="D16" s="559"/>
      <c r="E16" s="559"/>
      <c r="F16" s="559"/>
      <c r="G16" s="437" t="s">
        <v>13</v>
      </c>
      <c r="H16" s="437"/>
      <c r="I16" s="437"/>
      <c r="J16" s="438">
        <v>9.43</v>
      </c>
      <c r="K16" s="438">
        <v>0</v>
      </c>
      <c r="L16" s="695"/>
      <c r="M16" s="695"/>
      <c r="N16" s="695"/>
      <c r="O16" s="553"/>
      <c r="P16" s="553"/>
      <c r="Q16" s="559"/>
      <c r="R16" s="556"/>
      <c r="S16" s="559"/>
      <c r="T16" s="559"/>
      <c r="U16" s="562"/>
      <c r="V16" s="565"/>
      <c r="W16" s="547"/>
      <c r="X16" s="547"/>
      <c r="Y16" s="547"/>
      <c r="Z16" s="550"/>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row>
    <row r="17" spans="1:208" s="59" customFormat="1" ht="15.75" thickTop="1" x14ac:dyDescent="0.25">
      <c r="A17" s="551" t="s">
        <v>501</v>
      </c>
      <c r="B17" s="551" t="s">
        <v>64</v>
      </c>
      <c r="C17" s="551" t="s">
        <v>84</v>
      </c>
      <c r="D17" s="551" t="s">
        <v>503</v>
      </c>
      <c r="E17" s="551" t="s">
        <v>66</v>
      </c>
      <c r="F17" s="551" t="s">
        <v>502</v>
      </c>
      <c r="G17" s="41" t="s">
        <v>506</v>
      </c>
      <c r="H17" s="12"/>
      <c r="I17" s="12"/>
      <c r="J17" s="439">
        <v>2784.02</v>
      </c>
      <c r="K17" s="439">
        <v>0</v>
      </c>
      <c r="L17" s="688">
        <v>2394.3000000000002</v>
      </c>
      <c r="M17" s="688" t="s">
        <v>66</v>
      </c>
      <c r="N17" s="688" t="s">
        <v>66</v>
      </c>
      <c r="O17" s="551" t="s">
        <v>504</v>
      </c>
      <c r="P17" s="551" t="s">
        <v>941</v>
      </c>
      <c r="Q17" s="545">
        <v>44133</v>
      </c>
      <c r="R17" s="554" t="s">
        <v>505</v>
      </c>
      <c r="S17" s="551" t="s">
        <v>513</v>
      </c>
      <c r="T17" s="551" t="s">
        <v>514</v>
      </c>
      <c r="U17" s="620" t="s">
        <v>6</v>
      </c>
      <c r="V17" s="659" t="s">
        <v>66</v>
      </c>
      <c r="W17" s="554" t="s">
        <v>66</v>
      </c>
      <c r="X17" s="551" t="s">
        <v>66</v>
      </c>
      <c r="Y17" s="551" t="s">
        <v>82</v>
      </c>
      <c r="Z17" s="642" t="s">
        <v>34</v>
      </c>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row>
    <row r="18" spans="1:208" s="59" customFormat="1" x14ac:dyDescent="0.25">
      <c r="A18" s="552"/>
      <c r="B18" s="552"/>
      <c r="C18" s="552"/>
      <c r="D18" s="552"/>
      <c r="E18" s="552"/>
      <c r="F18" s="552"/>
      <c r="G18" s="387" t="s">
        <v>507</v>
      </c>
      <c r="H18" s="436"/>
      <c r="I18" s="436"/>
      <c r="J18" s="440">
        <v>4454.54</v>
      </c>
      <c r="K18" s="440">
        <v>0</v>
      </c>
      <c r="L18" s="694"/>
      <c r="M18" s="694"/>
      <c r="N18" s="694"/>
      <c r="O18" s="552"/>
      <c r="P18" s="552"/>
      <c r="Q18" s="546"/>
      <c r="R18" s="555"/>
      <c r="S18" s="552"/>
      <c r="T18" s="552"/>
      <c r="U18" s="621"/>
      <c r="V18" s="660"/>
      <c r="W18" s="555"/>
      <c r="X18" s="552"/>
      <c r="Y18" s="552"/>
      <c r="Z18" s="6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row>
    <row r="19" spans="1:208" s="59" customFormat="1" x14ac:dyDescent="0.25">
      <c r="A19" s="552"/>
      <c r="B19" s="552"/>
      <c r="C19" s="552"/>
      <c r="D19" s="552"/>
      <c r="E19" s="552"/>
      <c r="F19" s="552"/>
      <c r="G19" s="436" t="s">
        <v>508</v>
      </c>
      <c r="H19" s="436"/>
      <c r="I19" s="436"/>
      <c r="J19" s="440">
        <v>765.67</v>
      </c>
      <c r="K19" s="440">
        <v>0</v>
      </c>
      <c r="L19" s="694"/>
      <c r="M19" s="694"/>
      <c r="N19" s="694"/>
      <c r="O19" s="552"/>
      <c r="P19" s="552"/>
      <c r="Q19" s="546"/>
      <c r="R19" s="555"/>
      <c r="S19" s="552"/>
      <c r="T19" s="552"/>
      <c r="U19" s="621"/>
      <c r="V19" s="660"/>
      <c r="W19" s="555"/>
      <c r="X19" s="552"/>
      <c r="Y19" s="552"/>
      <c r="Z19" s="6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row>
    <row r="20" spans="1:208" s="59" customFormat="1" ht="30" x14ac:dyDescent="0.25">
      <c r="A20" s="552"/>
      <c r="B20" s="552"/>
      <c r="C20" s="552"/>
      <c r="D20" s="552"/>
      <c r="E20" s="552"/>
      <c r="F20" s="552"/>
      <c r="G20" s="436" t="s">
        <v>509</v>
      </c>
      <c r="H20" s="436"/>
      <c r="I20" s="436"/>
      <c r="J20" s="440">
        <v>7317.18</v>
      </c>
      <c r="K20" s="440">
        <v>0</v>
      </c>
      <c r="L20" s="694"/>
      <c r="M20" s="694"/>
      <c r="N20" s="694"/>
      <c r="O20" s="552"/>
      <c r="P20" s="552"/>
      <c r="Q20" s="546"/>
      <c r="R20" s="555"/>
      <c r="S20" s="552"/>
      <c r="T20" s="552"/>
      <c r="U20" s="621"/>
      <c r="V20" s="660"/>
      <c r="W20" s="555"/>
      <c r="X20" s="552"/>
      <c r="Y20" s="552"/>
      <c r="Z20" s="6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row>
    <row r="21" spans="1:208" s="59" customFormat="1" ht="30" x14ac:dyDescent="0.25">
      <c r="A21" s="552"/>
      <c r="B21" s="552"/>
      <c r="C21" s="552"/>
      <c r="D21" s="552"/>
      <c r="E21" s="552"/>
      <c r="F21" s="552"/>
      <c r="G21" s="387" t="s">
        <v>510</v>
      </c>
      <c r="H21" s="436"/>
      <c r="I21" s="436"/>
      <c r="J21" s="440">
        <v>705.73</v>
      </c>
      <c r="K21" s="440">
        <v>0</v>
      </c>
      <c r="L21" s="694"/>
      <c r="M21" s="694"/>
      <c r="N21" s="694"/>
      <c r="O21" s="552"/>
      <c r="P21" s="552"/>
      <c r="Q21" s="546"/>
      <c r="R21" s="555"/>
      <c r="S21" s="552"/>
      <c r="T21" s="552"/>
      <c r="U21" s="621"/>
      <c r="V21" s="660"/>
      <c r="W21" s="555"/>
      <c r="X21" s="552"/>
      <c r="Y21" s="552"/>
      <c r="Z21" s="6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row>
    <row r="22" spans="1:208" s="59" customFormat="1" x14ac:dyDescent="0.25">
      <c r="A22" s="552"/>
      <c r="B22" s="552"/>
      <c r="C22" s="552"/>
      <c r="D22" s="552"/>
      <c r="E22" s="552"/>
      <c r="F22" s="552"/>
      <c r="G22" s="387" t="s">
        <v>511</v>
      </c>
      <c r="H22" s="436"/>
      <c r="I22" s="436"/>
      <c r="J22" s="440">
        <v>29.24</v>
      </c>
      <c r="K22" s="440">
        <v>0</v>
      </c>
      <c r="L22" s="694"/>
      <c r="M22" s="694"/>
      <c r="N22" s="694"/>
      <c r="O22" s="552"/>
      <c r="P22" s="552"/>
      <c r="Q22" s="546"/>
      <c r="R22" s="555"/>
      <c r="S22" s="552"/>
      <c r="T22" s="552"/>
      <c r="U22" s="621"/>
      <c r="V22" s="660"/>
      <c r="W22" s="555"/>
      <c r="X22" s="552"/>
      <c r="Y22" s="552"/>
      <c r="Z22" s="6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row>
    <row r="23" spans="1:208" s="59" customFormat="1" ht="15.75" thickBot="1" x14ac:dyDescent="0.3">
      <c r="A23" s="553"/>
      <c r="B23" s="553"/>
      <c r="C23" s="553"/>
      <c r="D23" s="553"/>
      <c r="E23" s="553"/>
      <c r="F23" s="553"/>
      <c r="G23" s="376" t="s">
        <v>512</v>
      </c>
      <c r="H23" s="437"/>
      <c r="I23" s="437"/>
      <c r="J23" s="438">
        <v>83.1</v>
      </c>
      <c r="K23" s="438">
        <v>0</v>
      </c>
      <c r="L23" s="695"/>
      <c r="M23" s="695"/>
      <c r="N23" s="695"/>
      <c r="O23" s="553"/>
      <c r="P23" s="553"/>
      <c r="Q23" s="547"/>
      <c r="R23" s="556"/>
      <c r="S23" s="553"/>
      <c r="T23" s="553"/>
      <c r="U23" s="622"/>
      <c r="V23" s="661"/>
      <c r="W23" s="556"/>
      <c r="X23" s="553"/>
      <c r="Y23" s="553"/>
      <c r="Z23" s="644"/>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row>
    <row r="24" spans="1:208" s="59" customFormat="1" ht="30.75" thickTop="1" x14ac:dyDescent="0.25">
      <c r="A24" s="703" t="s">
        <v>358</v>
      </c>
      <c r="B24" s="703" t="s">
        <v>5</v>
      </c>
      <c r="C24" s="703" t="s">
        <v>365</v>
      </c>
      <c r="D24" s="703" t="s">
        <v>366</v>
      </c>
      <c r="E24" s="703" t="s">
        <v>173</v>
      </c>
      <c r="F24" s="703" t="s">
        <v>364</v>
      </c>
      <c r="G24" s="237" t="s">
        <v>367</v>
      </c>
      <c r="H24" s="237"/>
      <c r="I24" s="237"/>
      <c r="J24" s="442">
        <v>75.680000000000007</v>
      </c>
      <c r="K24" s="442">
        <v>0</v>
      </c>
      <c r="L24" s="713">
        <v>71.290000000000006</v>
      </c>
      <c r="M24" s="688"/>
      <c r="N24" s="688"/>
      <c r="O24" s="703" t="s">
        <v>359</v>
      </c>
      <c r="P24" s="703" t="s">
        <v>360</v>
      </c>
      <c r="Q24" s="712">
        <v>44670</v>
      </c>
      <c r="R24" s="703" t="s">
        <v>361</v>
      </c>
      <c r="S24" s="703" t="s">
        <v>363</v>
      </c>
      <c r="T24" s="703" t="s">
        <v>362</v>
      </c>
      <c r="U24" s="706" t="s">
        <v>6</v>
      </c>
      <c r="V24" s="709" t="s">
        <v>66</v>
      </c>
      <c r="W24" s="703" t="s">
        <v>66</v>
      </c>
      <c r="X24" s="703" t="s">
        <v>66</v>
      </c>
      <c r="Y24" s="703" t="s">
        <v>82</v>
      </c>
      <c r="Z24" s="647" t="s">
        <v>627</v>
      </c>
    </row>
    <row r="25" spans="1:208" s="59" customFormat="1" x14ac:dyDescent="0.25">
      <c r="A25" s="704"/>
      <c r="B25" s="704"/>
      <c r="C25" s="704"/>
      <c r="D25" s="704"/>
      <c r="E25" s="704"/>
      <c r="F25" s="704"/>
      <c r="G25" s="387" t="s">
        <v>368</v>
      </c>
      <c r="H25" s="387"/>
      <c r="I25" s="387"/>
      <c r="J25" s="440">
        <v>8.81</v>
      </c>
      <c r="K25" s="440">
        <v>0</v>
      </c>
      <c r="L25" s="714"/>
      <c r="M25" s="694"/>
      <c r="N25" s="694"/>
      <c r="O25" s="704"/>
      <c r="P25" s="704"/>
      <c r="Q25" s="685"/>
      <c r="R25" s="704"/>
      <c r="S25" s="704"/>
      <c r="T25" s="704"/>
      <c r="U25" s="707"/>
      <c r="V25" s="710"/>
      <c r="W25" s="704"/>
      <c r="X25" s="704"/>
      <c r="Y25" s="704"/>
      <c r="Z25" s="648"/>
    </row>
    <row r="26" spans="1:208" s="59" customFormat="1" x14ac:dyDescent="0.25">
      <c r="A26" s="704"/>
      <c r="B26" s="704"/>
      <c r="C26" s="704"/>
      <c r="D26" s="704"/>
      <c r="E26" s="704"/>
      <c r="F26" s="704"/>
      <c r="G26" s="387" t="s">
        <v>369</v>
      </c>
      <c r="H26" s="387"/>
      <c r="I26" s="387"/>
      <c r="J26" s="440">
        <v>9.67</v>
      </c>
      <c r="K26" s="440">
        <v>0</v>
      </c>
      <c r="L26" s="714"/>
      <c r="M26" s="694"/>
      <c r="N26" s="694"/>
      <c r="O26" s="704"/>
      <c r="P26" s="704"/>
      <c r="Q26" s="685"/>
      <c r="R26" s="704"/>
      <c r="S26" s="704"/>
      <c r="T26" s="704"/>
      <c r="U26" s="707"/>
      <c r="V26" s="710"/>
      <c r="W26" s="704"/>
      <c r="X26" s="704"/>
      <c r="Y26" s="704"/>
      <c r="Z26" s="648"/>
    </row>
    <row r="27" spans="1:208" s="59" customFormat="1" x14ac:dyDescent="0.25">
      <c r="A27" s="704"/>
      <c r="B27" s="704"/>
      <c r="C27" s="704"/>
      <c r="D27" s="704"/>
      <c r="E27" s="704"/>
      <c r="F27" s="704"/>
      <c r="G27" s="387" t="s">
        <v>370</v>
      </c>
      <c r="H27" s="387"/>
      <c r="I27" s="387"/>
      <c r="J27" s="440">
        <v>124.79</v>
      </c>
      <c r="K27" s="440">
        <v>0</v>
      </c>
      <c r="L27" s="714"/>
      <c r="M27" s="694"/>
      <c r="N27" s="694"/>
      <c r="O27" s="704"/>
      <c r="P27" s="704"/>
      <c r="Q27" s="685"/>
      <c r="R27" s="704"/>
      <c r="S27" s="704"/>
      <c r="T27" s="704"/>
      <c r="U27" s="707"/>
      <c r="V27" s="710"/>
      <c r="W27" s="704"/>
      <c r="X27" s="704"/>
      <c r="Y27" s="704"/>
      <c r="Z27" s="648"/>
    </row>
    <row r="28" spans="1:208" s="59" customFormat="1" x14ac:dyDescent="0.25">
      <c r="A28" s="704"/>
      <c r="B28" s="704"/>
      <c r="C28" s="704"/>
      <c r="D28" s="704"/>
      <c r="E28" s="704"/>
      <c r="F28" s="704"/>
      <c r="G28" s="387" t="s">
        <v>371</v>
      </c>
      <c r="H28" s="387"/>
      <c r="I28" s="387"/>
      <c r="J28" s="440">
        <v>37.07</v>
      </c>
      <c r="K28" s="440">
        <v>0</v>
      </c>
      <c r="L28" s="714"/>
      <c r="M28" s="694"/>
      <c r="N28" s="694"/>
      <c r="O28" s="704"/>
      <c r="P28" s="704"/>
      <c r="Q28" s="685"/>
      <c r="R28" s="704"/>
      <c r="S28" s="704"/>
      <c r="T28" s="704"/>
      <c r="U28" s="707"/>
      <c r="V28" s="710"/>
      <c r="W28" s="704"/>
      <c r="X28" s="704"/>
      <c r="Y28" s="704"/>
      <c r="Z28" s="648"/>
    </row>
    <row r="29" spans="1:208" s="59" customFormat="1" x14ac:dyDescent="0.25">
      <c r="A29" s="704"/>
      <c r="B29" s="704"/>
      <c r="C29" s="704"/>
      <c r="D29" s="704"/>
      <c r="E29" s="704"/>
      <c r="F29" s="704"/>
      <c r="G29" s="387" t="s">
        <v>372</v>
      </c>
      <c r="H29" s="387"/>
      <c r="I29" s="387"/>
      <c r="J29" s="440">
        <v>10.08</v>
      </c>
      <c r="K29" s="440">
        <v>0</v>
      </c>
      <c r="L29" s="714"/>
      <c r="M29" s="694"/>
      <c r="N29" s="694"/>
      <c r="O29" s="704"/>
      <c r="P29" s="704"/>
      <c r="Q29" s="685"/>
      <c r="R29" s="704"/>
      <c r="S29" s="704"/>
      <c r="T29" s="704"/>
      <c r="U29" s="707"/>
      <c r="V29" s="710"/>
      <c r="W29" s="704"/>
      <c r="X29" s="704"/>
      <c r="Y29" s="704"/>
      <c r="Z29" s="648"/>
    </row>
    <row r="30" spans="1:208" s="59" customFormat="1" x14ac:dyDescent="0.25">
      <c r="A30" s="704"/>
      <c r="B30" s="704"/>
      <c r="C30" s="704"/>
      <c r="D30" s="704"/>
      <c r="E30" s="704"/>
      <c r="F30" s="704"/>
      <c r="G30" s="387" t="s">
        <v>373</v>
      </c>
      <c r="H30" s="387"/>
      <c r="I30" s="387"/>
      <c r="J30" s="440">
        <v>2.27</v>
      </c>
      <c r="K30" s="440">
        <v>0</v>
      </c>
      <c r="L30" s="714"/>
      <c r="M30" s="694"/>
      <c r="N30" s="694"/>
      <c r="O30" s="704"/>
      <c r="P30" s="704"/>
      <c r="Q30" s="685"/>
      <c r="R30" s="704"/>
      <c r="S30" s="704"/>
      <c r="T30" s="704"/>
      <c r="U30" s="707"/>
      <c r="V30" s="710"/>
      <c r="W30" s="704"/>
      <c r="X30" s="704"/>
      <c r="Y30" s="704"/>
      <c r="Z30" s="648"/>
    </row>
    <row r="31" spans="1:208" s="59" customFormat="1" x14ac:dyDescent="0.25">
      <c r="A31" s="704"/>
      <c r="B31" s="704"/>
      <c r="C31" s="704"/>
      <c r="D31" s="704"/>
      <c r="E31" s="704"/>
      <c r="F31" s="704"/>
      <c r="G31" s="387" t="s">
        <v>374</v>
      </c>
      <c r="H31" s="387"/>
      <c r="I31" s="387"/>
      <c r="J31" s="440">
        <v>59.53</v>
      </c>
      <c r="K31" s="440">
        <v>0</v>
      </c>
      <c r="L31" s="714"/>
      <c r="M31" s="694"/>
      <c r="N31" s="694"/>
      <c r="O31" s="704"/>
      <c r="P31" s="704"/>
      <c r="Q31" s="685"/>
      <c r="R31" s="704"/>
      <c r="S31" s="704"/>
      <c r="T31" s="704"/>
      <c r="U31" s="707"/>
      <c r="V31" s="710"/>
      <c r="W31" s="704"/>
      <c r="X31" s="704"/>
      <c r="Y31" s="704"/>
      <c r="Z31" s="648"/>
    </row>
    <row r="32" spans="1:208" s="59" customFormat="1" x14ac:dyDescent="0.25">
      <c r="A32" s="704"/>
      <c r="B32" s="704"/>
      <c r="C32" s="704"/>
      <c r="D32" s="704"/>
      <c r="E32" s="704"/>
      <c r="F32" s="704"/>
      <c r="G32" s="387" t="s">
        <v>375</v>
      </c>
      <c r="H32" s="387"/>
      <c r="I32" s="387"/>
      <c r="J32" s="440">
        <v>21.68</v>
      </c>
      <c r="K32" s="440">
        <v>0</v>
      </c>
      <c r="L32" s="714"/>
      <c r="M32" s="694"/>
      <c r="N32" s="694"/>
      <c r="O32" s="704"/>
      <c r="P32" s="704"/>
      <c r="Q32" s="685"/>
      <c r="R32" s="704"/>
      <c r="S32" s="704"/>
      <c r="T32" s="704"/>
      <c r="U32" s="707"/>
      <c r="V32" s="710"/>
      <c r="W32" s="704"/>
      <c r="X32" s="704"/>
      <c r="Y32" s="704"/>
      <c r="Z32" s="648"/>
    </row>
    <row r="33" spans="1:26" s="59" customFormat="1" x14ac:dyDescent="0.25">
      <c r="A33" s="704"/>
      <c r="B33" s="704"/>
      <c r="C33" s="704"/>
      <c r="D33" s="704"/>
      <c r="E33" s="704"/>
      <c r="F33" s="704"/>
      <c r="G33" s="387" t="s">
        <v>376</v>
      </c>
      <c r="H33" s="387"/>
      <c r="I33" s="387"/>
      <c r="J33" s="440">
        <v>58.94</v>
      </c>
      <c r="K33" s="440">
        <v>0</v>
      </c>
      <c r="L33" s="714"/>
      <c r="M33" s="694"/>
      <c r="N33" s="694"/>
      <c r="O33" s="704"/>
      <c r="P33" s="704"/>
      <c r="Q33" s="685"/>
      <c r="R33" s="704"/>
      <c r="S33" s="704"/>
      <c r="T33" s="704"/>
      <c r="U33" s="707"/>
      <c r="V33" s="710"/>
      <c r="W33" s="704"/>
      <c r="X33" s="704"/>
      <c r="Y33" s="704"/>
      <c r="Z33" s="648"/>
    </row>
    <row r="34" spans="1:26" s="59" customFormat="1" x14ac:dyDescent="0.25">
      <c r="A34" s="704"/>
      <c r="B34" s="704"/>
      <c r="C34" s="704"/>
      <c r="D34" s="704"/>
      <c r="E34" s="704"/>
      <c r="F34" s="704"/>
      <c r="G34" s="387" t="s">
        <v>377</v>
      </c>
      <c r="H34" s="387"/>
      <c r="I34" s="387"/>
      <c r="J34" s="440">
        <v>69.75</v>
      </c>
      <c r="K34" s="440">
        <v>0</v>
      </c>
      <c r="L34" s="714"/>
      <c r="M34" s="694"/>
      <c r="N34" s="694"/>
      <c r="O34" s="704"/>
      <c r="P34" s="704"/>
      <c r="Q34" s="685"/>
      <c r="R34" s="704"/>
      <c r="S34" s="704"/>
      <c r="T34" s="704"/>
      <c r="U34" s="707"/>
      <c r="V34" s="710"/>
      <c r="W34" s="704"/>
      <c r="X34" s="704"/>
      <c r="Y34" s="704"/>
      <c r="Z34" s="648"/>
    </row>
    <row r="35" spans="1:26" s="59" customFormat="1" ht="15.75" thickBot="1" x14ac:dyDescent="0.3">
      <c r="A35" s="705"/>
      <c r="B35" s="705"/>
      <c r="C35" s="705"/>
      <c r="D35" s="705"/>
      <c r="E35" s="705"/>
      <c r="F35" s="705"/>
      <c r="G35" s="437" t="s">
        <v>378</v>
      </c>
      <c r="H35" s="437"/>
      <c r="I35" s="437"/>
      <c r="J35" s="438">
        <v>10.210000000000001</v>
      </c>
      <c r="K35" s="438">
        <v>0</v>
      </c>
      <c r="L35" s="715"/>
      <c r="M35" s="695"/>
      <c r="N35" s="695"/>
      <c r="O35" s="705"/>
      <c r="P35" s="705"/>
      <c r="Q35" s="686"/>
      <c r="R35" s="705"/>
      <c r="S35" s="705"/>
      <c r="T35" s="705"/>
      <c r="U35" s="708"/>
      <c r="V35" s="711"/>
      <c r="W35" s="705"/>
      <c r="X35" s="705"/>
      <c r="Y35" s="705"/>
      <c r="Z35" s="649"/>
    </row>
    <row r="36" spans="1:26" s="59" customFormat="1" ht="45.75" customHeight="1" thickTop="1" x14ac:dyDescent="0.25">
      <c r="A36" s="557" t="s">
        <v>831</v>
      </c>
      <c r="B36" s="557" t="s">
        <v>5</v>
      </c>
      <c r="C36" s="557" t="s">
        <v>52</v>
      </c>
      <c r="D36" s="557" t="s">
        <v>366</v>
      </c>
      <c r="E36" s="557" t="s">
        <v>671</v>
      </c>
      <c r="F36" s="557" t="s">
        <v>832</v>
      </c>
      <c r="G36" s="435" t="s">
        <v>833</v>
      </c>
      <c r="H36" s="435"/>
      <c r="I36" s="435"/>
      <c r="J36" s="443">
        <v>139.29</v>
      </c>
      <c r="K36" s="442">
        <v>0</v>
      </c>
      <c r="L36" s="688">
        <v>72</v>
      </c>
      <c r="M36" s="688"/>
      <c r="N36" s="688"/>
      <c r="O36" s="551" t="s">
        <v>842</v>
      </c>
      <c r="P36" s="551" t="s">
        <v>856</v>
      </c>
      <c r="Q36" s="545">
        <v>45351</v>
      </c>
      <c r="R36" s="554" t="s">
        <v>843</v>
      </c>
      <c r="S36" s="557" t="s">
        <v>844</v>
      </c>
      <c r="T36" s="557" t="s">
        <v>845</v>
      </c>
      <c r="U36" s="560" t="s">
        <v>6</v>
      </c>
      <c r="V36" s="563" t="s">
        <v>66</v>
      </c>
      <c r="W36" s="545" t="s">
        <v>66</v>
      </c>
      <c r="X36" s="545" t="s">
        <v>66</v>
      </c>
      <c r="Y36" s="545" t="s">
        <v>82</v>
      </c>
      <c r="Z36" s="548" t="s">
        <v>944</v>
      </c>
    </row>
    <row r="37" spans="1:26" s="59" customFormat="1" x14ac:dyDescent="0.25">
      <c r="A37" s="558"/>
      <c r="B37" s="558"/>
      <c r="C37" s="558"/>
      <c r="D37" s="558"/>
      <c r="E37" s="558"/>
      <c r="F37" s="558"/>
      <c r="G37" s="436" t="s">
        <v>834</v>
      </c>
      <c r="H37" s="436"/>
      <c r="I37" s="436"/>
      <c r="J37" s="444">
        <v>106.11</v>
      </c>
      <c r="K37" s="440">
        <v>0</v>
      </c>
      <c r="L37" s="694"/>
      <c r="M37" s="694"/>
      <c r="N37" s="694"/>
      <c r="O37" s="552"/>
      <c r="P37" s="552"/>
      <c r="Q37" s="546"/>
      <c r="R37" s="555"/>
      <c r="S37" s="558"/>
      <c r="T37" s="558"/>
      <c r="U37" s="561"/>
      <c r="V37" s="564"/>
      <c r="W37" s="546"/>
      <c r="X37" s="546"/>
      <c r="Y37" s="546"/>
      <c r="Z37" s="549"/>
    </row>
    <row r="38" spans="1:26" s="59" customFormat="1" ht="30" x14ac:dyDescent="0.25">
      <c r="A38" s="558"/>
      <c r="B38" s="558"/>
      <c r="C38" s="558"/>
      <c r="D38" s="558"/>
      <c r="E38" s="558"/>
      <c r="F38" s="558"/>
      <c r="G38" s="436" t="s">
        <v>835</v>
      </c>
      <c r="H38" s="436"/>
      <c r="I38" s="436"/>
      <c r="J38" s="444">
        <v>82.41</v>
      </c>
      <c r="K38" s="440">
        <v>0</v>
      </c>
      <c r="L38" s="694"/>
      <c r="M38" s="694"/>
      <c r="N38" s="694"/>
      <c r="O38" s="552"/>
      <c r="P38" s="552"/>
      <c r="Q38" s="546"/>
      <c r="R38" s="555"/>
      <c r="S38" s="558"/>
      <c r="T38" s="558"/>
      <c r="U38" s="561"/>
      <c r="V38" s="564"/>
      <c r="W38" s="546"/>
      <c r="X38" s="546"/>
      <c r="Y38" s="546"/>
      <c r="Z38" s="549"/>
    </row>
    <row r="39" spans="1:26" s="59" customFormat="1" ht="30" x14ac:dyDescent="0.25">
      <c r="A39" s="558"/>
      <c r="B39" s="558"/>
      <c r="C39" s="558"/>
      <c r="D39" s="558"/>
      <c r="E39" s="558"/>
      <c r="F39" s="558"/>
      <c r="G39" s="436" t="s">
        <v>836</v>
      </c>
      <c r="H39" s="436"/>
      <c r="I39" s="436"/>
      <c r="J39" s="444">
        <v>32.76</v>
      </c>
      <c r="K39" s="440">
        <v>0</v>
      </c>
      <c r="L39" s="694"/>
      <c r="M39" s="694"/>
      <c r="N39" s="694"/>
      <c r="O39" s="552"/>
      <c r="P39" s="552"/>
      <c r="Q39" s="546"/>
      <c r="R39" s="555"/>
      <c r="S39" s="558"/>
      <c r="T39" s="558"/>
      <c r="U39" s="561"/>
      <c r="V39" s="564"/>
      <c r="W39" s="546"/>
      <c r="X39" s="546"/>
      <c r="Y39" s="546"/>
      <c r="Z39" s="549"/>
    </row>
    <row r="40" spans="1:26" s="59" customFormat="1" ht="30" x14ac:dyDescent="0.25">
      <c r="A40" s="558"/>
      <c r="B40" s="558"/>
      <c r="C40" s="558"/>
      <c r="D40" s="558"/>
      <c r="E40" s="558"/>
      <c r="F40" s="558"/>
      <c r="G40" s="436" t="s">
        <v>837</v>
      </c>
      <c r="H40" s="436"/>
      <c r="I40" s="436"/>
      <c r="J40" s="444">
        <v>23.73</v>
      </c>
      <c r="K40" s="440">
        <v>0</v>
      </c>
      <c r="L40" s="694"/>
      <c r="M40" s="694"/>
      <c r="N40" s="694"/>
      <c r="O40" s="552"/>
      <c r="P40" s="552"/>
      <c r="Q40" s="546"/>
      <c r="R40" s="555"/>
      <c r="S40" s="558"/>
      <c r="T40" s="558"/>
      <c r="U40" s="561"/>
      <c r="V40" s="564"/>
      <c r="W40" s="546"/>
      <c r="X40" s="546"/>
      <c r="Y40" s="546"/>
      <c r="Z40" s="549"/>
    </row>
    <row r="41" spans="1:26" s="59" customFormat="1" x14ac:dyDescent="0.25">
      <c r="A41" s="558"/>
      <c r="B41" s="558"/>
      <c r="C41" s="558"/>
      <c r="D41" s="558"/>
      <c r="E41" s="558"/>
      <c r="F41" s="558"/>
      <c r="G41" s="436" t="s">
        <v>838</v>
      </c>
      <c r="H41" s="436"/>
      <c r="I41" s="436"/>
      <c r="J41" s="444">
        <v>1.38</v>
      </c>
      <c r="K41" s="440">
        <v>0</v>
      </c>
      <c r="L41" s="694"/>
      <c r="M41" s="694"/>
      <c r="N41" s="694"/>
      <c r="O41" s="552"/>
      <c r="P41" s="552"/>
      <c r="Q41" s="546"/>
      <c r="R41" s="555"/>
      <c r="S41" s="558"/>
      <c r="T41" s="558"/>
      <c r="U41" s="561"/>
      <c r="V41" s="564"/>
      <c r="W41" s="546"/>
      <c r="X41" s="546"/>
      <c r="Y41" s="546"/>
      <c r="Z41" s="549"/>
    </row>
    <row r="42" spans="1:26" s="59" customFormat="1" x14ac:dyDescent="0.25">
      <c r="A42" s="558"/>
      <c r="B42" s="558"/>
      <c r="C42" s="558"/>
      <c r="D42" s="558"/>
      <c r="E42" s="558"/>
      <c r="F42" s="558"/>
      <c r="G42" s="436" t="s">
        <v>839</v>
      </c>
      <c r="H42" s="436"/>
      <c r="I42" s="436"/>
      <c r="J42" s="444">
        <v>18.46</v>
      </c>
      <c r="K42" s="440">
        <v>0</v>
      </c>
      <c r="L42" s="694"/>
      <c r="M42" s="694"/>
      <c r="N42" s="694"/>
      <c r="O42" s="552"/>
      <c r="P42" s="552"/>
      <c r="Q42" s="546"/>
      <c r="R42" s="555"/>
      <c r="S42" s="558"/>
      <c r="T42" s="558"/>
      <c r="U42" s="561"/>
      <c r="V42" s="564"/>
      <c r="W42" s="546"/>
      <c r="X42" s="546"/>
      <c r="Y42" s="546"/>
      <c r="Z42" s="549"/>
    </row>
    <row r="43" spans="1:26" s="59" customFormat="1" x14ac:dyDescent="0.25">
      <c r="A43" s="558"/>
      <c r="B43" s="558"/>
      <c r="C43" s="558"/>
      <c r="D43" s="558"/>
      <c r="E43" s="558"/>
      <c r="F43" s="558"/>
      <c r="G43" s="436" t="s">
        <v>840</v>
      </c>
      <c r="H43" s="436"/>
      <c r="I43" s="436"/>
      <c r="J43" s="444">
        <v>68.040000000000006</v>
      </c>
      <c r="K43" s="440">
        <v>0</v>
      </c>
      <c r="L43" s="694"/>
      <c r="M43" s="694"/>
      <c r="N43" s="694"/>
      <c r="O43" s="552"/>
      <c r="P43" s="552"/>
      <c r="Q43" s="546"/>
      <c r="R43" s="555"/>
      <c r="S43" s="558"/>
      <c r="T43" s="558"/>
      <c r="U43" s="561"/>
      <c r="V43" s="564"/>
      <c r="W43" s="546"/>
      <c r="X43" s="546"/>
      <c r="Y43" s="546"/>
      <c r="Z43" s="549"/>
    </row>
    <row r="44" spans="1:26" s="59" customFormat="1" ht="30.75" thickBot="1" x14ac:dyDescent="0.3">
      <c r="A44" s="559"/>
      <c r="B44" s="559"/>
      <c r="C44" s="559"/>
      <c r="D44" s="559"/>
      <c r="E44" s="559"/>
      <c r="F44" s="559"/>
      <c r="G44" s="437" t="s">
        <v>841</v>
      </c>
      <c r="H44" s="437"/>
      <c r="I44" s="437"/>
      <c r="J44" s="445">
        <v>13.87</v>
      </c>
      <c r="K44" s="438">
        <v>0</v>
      </c>
      <c r="L44" s="695"/>
      <c r="M44" s="695"/>
      <c r="N44" s="695"/>
      <c r="O44" s="553"/>
      <c r="P44" s="553"/>
      <c r="Q44" s="547"/>
      <c r="R44" s="556"/>
      <c r="S44" s="559"/>
      <c r="T44" s="559"/>
      <c r="U44" s="562"/>
      <c r="V44" s="565"/>
      <c r="W44" s="547"/>
      <c r="X44" s="547"/>
      <c r="Y44" s="547"/>
      <c r="Z44" s="550"/>
    </row>
    <row r="45" spans="1:26" s="59" customFormat="1" ht="15.75" thickTop="1" x14ac:dyDescent="0.25">
      <c r="A45" s="557" t="s">
        <v>848</v>
      </c>
      <c r="B45" s="557" t="s">
        <v>5</v>
      </c>
      <c r="C45" s="557" t="s">
        <v>52</v>
      </c>
      <c r="D45" s="557" t="s">
        <v>366</v>
      </c>
      <c r="E45" s="557" t="s">
        <v>671</v>
      </c>
      <c r="F45" s="557" t="s">
        <v>832</v>
      </c>
      <c r="G45" s="12" t="s">
        <v>849</v>
      </c>
      <c r="H45" s="12"/>
      <c r="I45" s="12"/>
      <c r="J45" s="446">
        <v>13.88</v>
      </c>
      <c r="K45" s="439">
        <v>0</v>
      </c>
      <c r="L45" s="688">
        <v>99.63</v>
      </c>
      <c r="M45" s="688"/>
      <c r="N45" s="688"/>
      <c r="O45" s="551" t="s">
        <v>855</v>
      </c>
      <c r="P45" s="551" t="s">
        <v>857</v>
      </c>
      <c r="Q45" s="545">
        <v>45351</v>
      </c>
      <c r="R45" s="554" t="s">
        <v>858</v>
      </c>
      <c r="S45" s="557" t="s">
        <v>859</v>
      </c>
      <c r="T45" s="557" t="s">
        <v>845</v>
      </c>
      <c r="U45" s="560" t="s">
        <v>6</v>
      </c>
      <c r="V45" s="563" t="s">
        <v>66</v>
      </c>
      <c r="W45" s="545" t="s">
        <v>66</v>
      </c>
      <c r="X45" s="545" t="s">
        <v>66</v>
      </c>
      <c r="Y45" s="545" t="s">
        <v>82</v>
      </c>
      <c r="Z45" s="548" t="s">
        <v>945</v>
      </c>
    </row>
    <row r="46" spans="1:26" s="59" customFormat="1" x14ac:dyDescent="0.25">
      <c r="A46" s="558"/>
      <c r="B46" s="558"/>
      <c r="C46" s="558"/>
      <c r="D46" s="558"/>
      <c r="E46" s="558"/>
      <c r="F46" s="558"/>
      <c r="G46" s="436" t="s">
        <v>850</v>
      </c>
      <c r="H46" s="436"/>
      <c r="I46" s="436"/>
      <c r="J46" s="444">
        <v>54.3</v>
      </c>
      <c r="K46" s="440">
        <v>0</v>
      </c>
      <c r="L46" s="694"/>
      <c r="M46" s="694"/>
      <c r="N46" s="694"/>
      <c r="O46" s="552"/>
      <c r="P46" s="552"/>
      <c r="Q46" s="546"/>
      <c r="R46" s="555"/>
      <c r="S46" s="558"/>
      <c r="T46" s="558"/>
      <c r="U46" s="561"/>
      <c r="V46" s="564"/>
      <c r="W46" s="546"/>
      <c r="X46" s="546"/>
      <c r="Y46" s="546"/>
      <c r="Z46" s="549"/>
    </row>
    <row r="47" spans="1:26" s="59" customFormat="1" ht="19.5" customHeight="1" x14ac:dyDescent="0.25">
      <c r="A47" s="558"/>
      <c r="B47" s="558"/>
      <c r="C47" s="558"/>
      <c r="D47" s="558"/>
      <c r="E47" s="558"/>
      <c r="F47" s="558"/>
      <c r="G47" s="436" t="s">
        <v>851</v>
      </c>
      <c r="H47" s="436"/>
      <c r="I47" s="436"/>
      <c r="J47" s="444">
        <v>214.57</v>
      </c>
      <c r="K47" s="440">
        <v>0</v>
      </c>
      <c r="L47" s="694"/>
      <c r="M47" s="694"/>
      <c r="N47" s="694"/>
      <c r="O47" s="552"/>
      <c r="P47" s="552"/>
      <c r="Q47" s="546"/>
      <c r="R47" s="555"/>
      <c r="S47" s="558"/>
      <c r="T47" s="558"/>
      <c r="U47" s="561"/>
      <c r="V47" s="564"/>
      <c r="W47" s="546"/>
      <c r="X47" s="546"/>
      <c r="Y47" s="546"/>
      <c r="Z47" s="549"/>
    </row>
    <row r="48" spans="1:26" s="59" customFormat="1" x14ac:dyDescent="0.25">
      <c r="A48" s="558"/>
      <c r="B48" s="558"/>
      <c r="C48" s="558"/>
      <c r="D48" s="558"/>
      <c r="E48" s="558"/>
      <c r="F48" s="558"/>
      <c r="G48" s="436" t="s">
        <v>852</v>
      </c>
      <c r="H48" s="436"/>
      <c r="I48" s="436"/>
      <c r="J48" s="444">
        <v>0.65</v>
      </c>
      <c r="K48" s="440">
        <v>0</v>
      </c>
      <c r="L48" s="694"/>
      <c r="M48" s="694"/>
      <c r="N48" s="694"/>
      <c r="O48" s="552"/>
      <c r="P48" s="552"/>
      <c r="Q48" s="546"/>
      <c r="R48" s="555"/>
      <c r="S48" s="558"/>
      <c r="T48" s="558"/>
      <c r="U48" s="561"/>
      <c r="V48" s="564"/>
      <c r="W48" s="546"/>
      <c r="X48" s="546"/>
      <c r="Y48" s="546"/>
      <c r="Z48" s="549"/>
    </row>
    <row r="49" spans="1:26" s="59" customFormat="1" x14ac:dyDescent="0.25">
      <c r="A49" s="558"/>
      <c r="B49" s="558"/>
      <c r="C49" s="558"/>
      <c r="D49" s="558"/>
      <c r="E49" s="558"/>
      <c r="F49" s="558"/>
      <c r="G49" s="436" t="s">
        <v>853</v>
      </c>
      <c r="H49" s="436"/>
      <c r="I49" s="436"/>
      <c r="J49" s="444">
        <v>31.66</v>
      </c>
      <c r="K49" s="440">
        <v>0</v>
      </c>
      <c r="L49" s="694"/>
      <c r="M49" s="694"/>
      <c r="N49" s="694"/>
      <c r="O49" s="552"/>
      <c r="P49" s="552"/>
      <c r="Q49" s="546"/>
      <c r="R49" s="555"/>
      <c r="S49" s="558"/>
      <c r="T49" s="558"/>
      <c r="U49" s="561"/>
      <c r="V49" s="564"/>
      <c r="W49" s="546"/>
      <c r="X49" s="546"/>
      <c r="Y49" s="546"/>
      <c r="Z49" s="549"/>
    </row>
    <row r="50" spans="1:26" s="59" customFormat="1" ht="30.75" thickBot="1" x14ac:dyDescent="0.3">
      <c r="A50" s="559"/>
      <c r="B50" s="559"/>
      <c r="C50" s="559"/>
      <c r="D50" s="559"/>
      <c r="E50" s="559"/>
      <c r="F50" s="559"/>
      <c r="G50" s="437" t="s">
        <v>854</v>
      </c>
      <c r="H50" s="437"/>
      <c r="I50" s="437"/>
      <c r="J50" s="445">
        <v>353.92</v>
      </c>
      <c r="K50" s="438">
        <v>0</v>
      </c>
      <c r="L50" s="695"/>
      <c r="M50" s="695"/>
      <c r="N50" s="695"/>
      <c r="O50" s="553"/>
      <c r="P50" s="553"/>
      <c r="Q50" s="547"/>
      <c r="R50" s="556"/>
      <c r="S50" s="559"/>
      <c r="T50" s="559"/>
      <c r="U50" s="562"/>
      <c r="V50" s="565"/>
      <c r="W50" s="547"/>
      <c r="X50" s="547"/>
      <c r="Y50" s="547"/>
      <c r="Z50" s="550"/>
    </row>
    <row r="51" spans="1:26" ht="30.75" customHeight="1" thickTop="1" x14ac:dyDescent="0.25">
      <c r="A51" s="551" t="s">
        <v>809</v>
      </c>
      <c r="B51" s="551" t="s">
        <v>211</v>
      </c>
      <c r="C51" s="551" t="s">
        <v>353</v>
      </c>
      <c r="D51" s="551" t="s">
        <v>212</v>
      </c>
      <c r="E51" s="551" t="s">
        <v>810</v>
      </c>
      <c r="F51" s="551" t="s">
        <v>212</v>
      </c>
      <c r="G51" s="41" t="s">
        <v>811</v>
      </c>
      <c r="H51" s="41"/>
      <c r="I51" s="41"/>
      <c r="J51" s="439">
        <v>58.17</v>
      </c>
      <c r="K51" s="439">
        <v>0</v>
      </c>
      <c r="L51" s="688">
        <v>11.4</v>
      </c>
      <c r="M51" s="688" t="s">
        <v>66</v>
      </c>
      <c r="N51" s="702" t="s">
        <v>66</v>
      </c>
      <c r="O51" s="551" t="s">
        <v>815</v>
      </c>
      <c r="P51" s="551" t="s">
        <v>813</v>
      </c>
      <c r="Q51" s="545">
        <v>45303</v>
      </c>
      <c r="R51" s="551" t="s">
        <v>814</v>
      </c>
      <c r="S51" s="551" t="s">
        <v>816</v>
      </c>
      <c r="T51" s="551" t="s">
        <v>814</v>
      </c>
      <c r="U51" s="620" t="s">
        <v>6</v>
      </c>
      <c r="V51" s="659" t="s">
        <v>66</v>
      </c>
      <c r="W51" s="545" t="s">
        <v>66</v>
      </c>
      <c r="X51" s="551" t="s">
        <v>66</v>
      </c>
      <c r="Y51" s="551" t="s">
        <v>82</v>
      </c>
      <c r="Z51" s="642" t="s">
        <v>66</v>
      </c>
    </row>
    <row r="52" spans="1:26" x14ac:dyDescent="0.25">
      <c r="A52" s="552"/>
      <c r="B52" s="552"/>
      <c r="C52" s="552"/>
      <c r="D52" s="552"/>
      <c r="E52" s="552"/>
      <c r="F52" s="552"/>
      <c r="G52" s="77" t="s">
        <v>812</v>
      </c>
      <c r="H52" s="77" t="s">
        <v>342</v>
      </c>
      <c r="I52" s="77" t="s">
        <v>319</v>
      </c>
      <c r="J52" s="441">
        <v>26.01</v>
      </c>
      <c r="K52" s="441">
        <v>0</v>
      </c>
      <c r="L52" s="694"/>
      <c r="M52" s="694"/>
      <c r="N52" s="699"/>
      <c r="O52" s="552"/>
      <c r="P52" s="552"/>
      <c r="Q52" s="546"/>
      <c r="R52" s="552"/>
      <c r="S52" s="552"/>
      <c r="T52" s="552"/>
      <c r="U52" s="621"/>
      <c r="V52" s="660"/>
      <c r="W52" s="546"/>
      <c r="X52" s="552"/>
      <c r="Y52" s="552"/>
      <c r="Z52" s="643"/>
    </row>
    <row r="53" spans="1:26" s="140" customFormat="1" ht="30" x14ac:dyDescent="0.25">
      <c r="A53" s="696" t="s">
        <v>954</v>
      </c>
      <c r="B53" s="696" t="s">
        <v>5</v>
      </c>
      <c r="C53" s="696" t="s">
        <v>52</v>
      </c>
      <c r="D53" s="696" t="s">
        <v>366</v>
      </c>
      <c r="E53" s="696" t="s">
        <v>134</v>
      </c>
      <c r="F53" s="696" t="s">
        <v>651</v>
      </c>
      <c r="G53" s="142" t="s">
        <v>955</v>
      </c>
      <c r="H53" s="447"/>
      <c r="I53" s="447"/>
      <c r="J53" s="448">
        <v>23.24</v>
      </c>
      <c r="K53" s="449">
        <v>0</v>
      </c>
      <c r="L53" s="698">
        <v>64.88</v>
      </c>
      <c r="M53" s="698" t="s">
        <v>66</v>
      </c>
      <c r="N53" s="698" t="s">
        <v>66</v>
      </c>
      <c r="O53" s="701" t="s">
        <v>958</v>
      </c>
      <c r="P53" s="696" t="s">
        <v>960</v>
      </c>
      <c r="Q53" s="697">
        <v>45030</v>
      </c>
      <c r="R53" s="696" t="s">
        <v>651</v>
      </c>
      <c r="S53" s="696" t="s">
        <v>961</v>
      </c>
      <c r="T53" s="696" t="s">
        <v>651</v>
      </c>
      <c r="U53" s="185" t="s">
        <v>6</v>
      </c>
      <c r="V53" s="450" t="s">
        <v>66</v>
      </c>
      <c r="W53" s="185" t="s">
        <v>66</v>
      </c>
      <c r="X53" s="185" t="s">
        <v>66</v>
      </c>
      <c r="Y53" s="185" t="s">
        <v>82</v>
      </c>
      <c r="Z53" s="185" t="s">
        <v>66</v>
      </c>
    </row>
    <row r="54" spans="1:26" s="140" customFormat="1" ht="30" x14ac:dyDescent="0.25">
      <c r="A54" s="609"/>
      <c r="B54" s="609"/>
      <c r="C54" s="609"/>
      <c r="D54" s="609"/>
      <c r="E54" s="609"/>
      <c r="F54" s="609"/>
      <c r="G54" s="142" t="s">
        <v>956</v>
      </c>
      <c r="H54" s="451"/>
      <c r="I54" s="451"/>
      <c r="J54" s="452">
        <v>21.85</v>
      </c>
      <c r="K54" s="453">
        <v>0</v>
      </c>
      <c r="L54" s="699"/>
      <c r="M54" s="699"/>
      <c r="N54" s="699"/>
      <c r="O54" s="615"/>
      <c r="P54" s="609"/>
      <c r="Q54" s="637"/>
      <c r="R54" s="609"/>
      <c r="S54" s="609"/>
      <c r="T54" s="609"/>
      <c r="U54" s="431"/>
      <c r="V54" s="433"/>
      <c r="W54" s="431"/>
      <c r="X54" s="431"/>
      <c r="Y54" s="431"/>
      <c r="Z54" s="431"/>
    </row>
    <row r="55" spans="1:26" s="140" customFormat="1" ht="30.75" thickBot="1" x14ac:dyDescent="0.3">
      <c r="A55" s="610"/>
      <c r="B55" s="610"/>
      <c r="C55" s="610"/>
      <c r="D55" s="610"/>
      <c r="E55" s="610"/>
      <c r="F55" s="610"/>
      <c r="G55" s="145" t="s">
        <v>957</v>
      </c>
      <c r="H55" s="454"/>
      <c r="I55" s="454"/>
      <c r="J55" s="455">
        <v>19.79</v>
      </c>
      <c r="K55" s="456">
        <v>0</v>
      </c>
      <c r="L55" s="700"/>
      <c r="M55" s="700"/>
      <c r="N55" s="700"/>
      <c r="O55" s="616"/>
      <c r="P55" s="610"/>
      <c r="Q55" s="638"/>
      <c r="R55" s="610"/>
      <c r="S55" s="610"/>
      <c r="T55" s="610"/>
      <c r="U55" s="432"/>
      <c r="V55" s="434"/>
      <c r="W55" s="432"/>
      <c r="X55" s="432"/>
      <c r="Y55" s="432"/>
      <c r="Z55" s="432"/>
    </row>
    <row r="56" spans="1:26" s="140" customFormat="1" ht="91.5" thickTop="1" thickBot="1" x14ac:dyDescent="0.3">
      <c r="A56" s="174" t="s">
        <v>997</v>
      </c>
      <c r="B56" s="174" t="s">
        <v>111</v>
      </c>
      <c r="C56" s="174" t="s">
        <v>67</v>
      </c>
      <c r="D56" s="174" t="s">
        <v>262</v>
      </c>
      <c r="E56" s="174" t="s">
        <v>998</v>
      </c>
      <c r="F56" s="174" t="s">
        <v>999</v>
      </c>
      <c r="G56" s="170" t="s">
        <v>1000</v>
      </c>
      <c r="H56" s="462"/>
      <c r="I56" s="462"/>
      <c r="J56" s="463">
        <v>2414.9499999999998</v>
      </c>
      <c r="K56" s="464">
        <v>0</v>
      </c>
      <c r="L56" s="463">
        <v>435.21</v>
      </c>
      <c r="M56" s="463" t="s">
        <v>66</v>
      </c>
      <c r="N56" s="463" t="s">
        <v>66</v>
      </c>
      <c r="O56" s="170" t="s">
        <v>1001</v>
      </c>
      <c r="P56" s="174" t="s">
        <v>1002</v>
      </c>
      <c r="Q56" s="26">
        <v>45713</v>
      </c>
      <c r="R56" s="174" t="s">
        <v>352</v>
      </c>
      <c r="S56" s="174" t="s">
        <v>1003</v>
      </c>
      <c r="T56" s="174" t="s">
        <v>1004</v>
      </c>
      <c r="U56" s="174" t="s">
        <v>6</v>
      </c>
      <c r="V56" s="465" t="s">
        <v>66</v>
      </c>
      <c r="W56" s="174" t="s">
        <v>66</v>
      </c>
      <c r="X56" s="174" t="s">
        <v>66</v>
      </c>
      <c r="Y56" s="174" t="s">
        <v>82</v>
      </c>
      <c r="Z56" s="174" t="s">
        <v>1005</v>
      </c>
    </row>
    <row r="57" spans="1:26" ht="45.75" customHeight="1" thickTop="1" x14ac:dyDescent="0.25">
      <c r="A57" s="558" t="s">
        <v>979</v>
      </c>
      <c r="B57" s="558" t="s">
        <v>453</v>
      </c>
      <c r="C57" s="558" t="s">
        <v>637</v>
      </c>
      <c r="D57" s="558" t="s">
        <v>980</v>
      </c>
      <c r="E57" s="558" t="s">
        <v>981</v>
      </c>
      <c r="F57" s="558" t="s">
        <v>982</v>
      </c>
      <c r="G57" s="12" t="s">
        <v>983</v>
      </c>
      <c r="H57" s="12"/>
      <c r="I57" s="12"/>
      <c r="J57" s="439">
        <v>119.73</v>
      </c>
      <c r="K57" s="439">
        <v>0</v>
      </c>
      <c r="L57" s="694">
        <v>40</v>
      </c>
      <c r="M57" s="694" t="s">
        <v>66</v>
      </c>
      <c r="N57" s="694" t="s">
        <v>66</v>
      </c>
      <c r="O57" s="558" t="s">
        <v>986</v>
      </c>
      <c r="P57" s="558" t="s">
        <v>987</v>
      </c>
      <c r="Q57" s="546">
        <v>45734</v>
      </c>
      <c r="R57" s="558" t="s">
        <v>988</v>
      </c>
      <c r="S57" s="558" t="s">
        <v>989</v>
      </c>
      <c r="T57" s="558" t="s">
        <v>988</v>
      </c>
      <c r="U57" s="558" t="s">
        <v>6</v>
      </c>
      <c r="V57" s="564" t="s">
        <v>66</v>
      </c>
      <c r="W57" s="558" t="s">
        <v>66</v>
      </c>
      <c r="X57" s="558" t="s">
        <v>66</v>
      </c>
      <c r="Y57" s="558" t="s">
        <v>82</v>
      </c>
      <c r="Z57" s="549" t="s">
        <v>994</v>
      </c>
    </row>
    <row r="58" spans="1:26" x14ac:dyDescent="0.25">
      <c r="A58" s="558"/>
      <c r="B58" s="558"/>
      <c r="C58" s="558"/>
      <c r="D58" s="558"/>
      <c r="E58" s="558"/>
      <c r="F58" s="558"/>
      <c r="G58" s="436" t="s">
        <v>984</v>
      </c>
      <c r="H58" s="436"/>
      <c r="I58" s="436"/>
      <c r="J58" s="440">
        <v>2.89</v>
      </c>
      <c r="K58" s="440">
        <v>0</v>
      </c>
      <c r="L58" s="694"/>
      <c r="M58" s="694"/>
      <c r="N58" s="694"/>
      <c r="O58" s="558"/>
      <c r="P58" s="558"/>
      <c r="Q58" s="546"/>
      <c r="R58" s="558"/>
      <c r="S58" s="558"/>
      <c r="T58" s="558"/>
      <c r="U58" s="558"/>
      <c r="V58" s="564"/>
      <c r="W58" s="558"/>
      <c r="X58" s="558"/>
      <c r="Y58" s="558"/>
      <c r="Z58" s="549"/>
    </row>
    <row r="59" spans="1:26" ht="30.75" thickBot="1" x14ac:dyDescent="0.3">
      <c r="A59" s="559"/>
      <c r="B59" s="559"/>
      <c r="C59" s="559"/>
      <c r="D59" s="559"/>
      <c r="E59" s="559"/>
      <c r="F59" s="559"/>
      <c r="G59" s="437" t="s">
        <v>985</v>
      </c>
      <c r="H59" s="437"/>
      <c r="I59" s="437"/>
      <c r="J59" s="438">
        <v>38.56</v>
      </c>
      <c r="K59" s="438">
        <v>0</v>
      </c>
      <c r="L59" s="695"/>
      <c r="M59" s="695"/>
      <c r="N59" s="695"/>
      <c r="O59" s="559"/>
      <c r="P59" s="559"/>
      <c r="Q59" s="547"/>
      <c r="R59" s="559"/>
      <c r="S59" s="559"/>
      <c r="T59" s="559"/>
      <c r="U59" s="559"/>
      <c r="V59" s="565"/>
      <c r="W59" s="559"/>
      <c r="X59" s="559"/>
      <c r="Y59" s="559"/>
      <c r="Z59" s="550"/>
    </row>
    <row r="60" spans="1:26" s="59" customFormat="1" ht="61.5" thickTop="1" thickBot="1" x14ac:dyDescent="0.3">
      <c r="A60" s="482" t="s">
        <v>1021</v>
      </c>
      <c r="B60" s="482" t="s">
        <v>453</v>
      </c>
      <c r="C60" s="482" t="s">
        <v>637</v>
      </c>
      <c r="D60" s="482" t="s">
        <v>980</v>
      </c>
      <c r="E60" s="482" t="s">
        <v>1022</v>
      </c>
      <c r="F60" s="482" t="s">
        <v>1023</v>
      </c>
      <c r="G60" s="482" t="s">
        <v>1024</v>
      </c>
      <c r="H60" s="487"/>
      <c r="I60" s="487"/>
      <c r="J60" s="480">
        <v>15.43</v>
      </c>
      <c r="K60" s="480">
        <v>0</v>
      </c>
      <c r="L60" s="480">
        <v>13.21</v>
      </c>
      <c r="M60" s="488" t="s">
        <v>66</v>
      </c>
      <c r="N60" s="488" t="s">
        <v>66</v>
      </c>
      <c r="O60" s="482" t="s">
        <v>1025</v>
      </c>
      <c r="P60" s="482" t="s">
        <v>1026</v>
      </c>
      <c r="Q60" s="481">
        <v>45804</v>
      </c>
      <c r="R60" s="482" t="s">
        <v>1027</v>
      </c>
      <c r="S60" s="482" t="s">
        <v>1028</v>
      </c>
      <c r="T60" s="482" t="s">
        <v>1029</v>
      </c>
      <c r="U60" s="483" t="s">
        <v>6</v>
      </c>
      <c r="V60" s="484" t="s">
        <v>66</v>
      </c>
      <c r="W60" s="485" t="s">
        <v>66</v>
      </c>
      <c r="X60" s="482" t="s">
        <v>66</v>
      </c>
      <c r="Y60" s="482" t="s">
        <v>82</v>
      </c>
      <c r="Z60" s="486" t="s">
        <v>34</v>
      </c>
    </row>
    <row r="61" spans="1:26" ht="15.75" thickTop="1" x14ac:dyDescent="0.25"/>
  </sheetData>
  <sheetProtection algorithmName="SHA-512" hashValue="R4OiiMMCNstjkie6J4KRbeFIo/bD6WUiEp01UxRHOVEMdNkT6SFiFQtxmCkEZ4/gooK5TOGONRUjv3RR7hMz4Q==" saltValue="o+TiyO7nY0E4LMgurZpICA==" spinCount="100000" sheet="1" formatCells="0" formatColumns="0" formatRows="0" sort="0"/>
  <mergeCells count="183">
    <mergeCell ref="Z36:Z44"/>
    <mergeCell ref="O36:O44"/>
    <mergeCell ref="P36:P44"/>
    <mergeCell ref="Q36:Q44"/>
    <mergeCell ref="P24:P35"/>
    <mergeCell ref="Q24:Q35"/>
    <mergeCell ref="R24:R35"/>
    <mergeCell ref="S24:S35"/>
    <mergeCell ref="A24:A35"/>
    <mergeCell ref="B24:B35"/>
    <mergeCell ref="C24:C35"/>
    <mergeCell ref="D24:D35"/>
    <mergeCell ref="E24:E35"/>
    <mergeCell ref="F24:F35"/>
    <mergeCell ref="L24:L35"/>
    <mergeCell ref="M24:M35"/>
    <mergeCell ref="U45:U50"/>
    <mergeCell ref="V45:V50"/>
    <mergeCell ref="W45:W50"/>
    <mergeCell ref="X45:X50"/>
    <mergeCell ref="Z24:Z35"/>
    <mergeCell ref="A36:A44"/>
    <mergeCell ref="B36:B44"/>
    <mergeCell ref="C36:C44"/>
    <mergeCell ref="D36:D44"/>
    <mergeCell ref="E36:E44"/>
    <mergeCell ref="F36:F44"/>
    <mergeCell ref="L36:L44"/>
    <mergeCell ref="M36:M44"/>
    <mergeCell ref="N36:N44"/>
    <mergeCell ref="T24:T35"/>
    <mergeCell ref="U24:U35"/>
    <mergeCell ref="V24:V35"/>
    <mergeCell ref="W24:W35"/>
    <mergeCell ref="X24:X35"/>
    <mergeCell ref="Y24:Y35"/>
    <mergeCell ref="N24:N35"/>
    <mergeCell ref="O24:O35"/>
    <mergeCell ref="X36:X44"/>
    <mergeCell ref="Y36:Y44"/>
    <mergeCell ref="L45:L50"/>
    <mergeCell ref="M45:M50"/>
    <mergeCell ref="N45:N50"/>
    <mergeCell ref="O45:O50"/>
    <mergeCell ref="P45:P50"/>
    <mergeCell ref="Q45:Q50"/>
    <mergeCell ref="A10:A16"/>
    <mergeCell ref="B10:B16"/>
    <mergeCell ref="C10:C16"/>
    <mergeCell ref="D10:D16"/>
    <mergeCell ref="E10:E16"/>
    <mergeCell ref="F10:F16"/>
    <mergeCell ref="L10:L16"/>
    <mergeCell ref="M10:M16"/>
    <mergeCell ref="A45:A50"/>
    <mergeCell ref="B45:B50"/>
    <mergeCell ref="C45:C50"/>
    <mergeCell ref="D45:D50"/>
    <mergeCell ref="E45:E50"/>
    <mergeCell ref="F45:F50"/>
    <mergeCell ref="L17:L23"/>
    <mergeCell ref="M17:M23"/>
    <mergeCell ref="N17:N23"/>
    <mergeCell ref="Z10:Z16"/>
    <mergeCell ref="T10:T16"/>
    <mergeCell ref="U10:U16"/>
    <mergeCell ref="V10:V16"/>
    <mergeCell ref="W10:W16"/>
    <mergeCell ref="X10:X16"/>
    <mergeCell ref="Y10:Y16"/>
    <mergeCell ref="N10:N16"/>
    <mergeCell ref="O10:O16"/>
    <mergeCell ref="P10:P16"/>
    <mergeCell ref="Q10:Q16"/>
    <mergeCell ref="R10:R16"/>
    <mergeCell ref="S10:S16"/>
    <mergeCell ref="Z51:Z52"/>
    <mergeCell ref="U17:U23"/>
    <mergeCell ref="V17:V23"/>
    <mergeCell ref="W17:W23"/>
    <mergeCell ref="X17:X23"/>
    <mergeCell ref="Y17:Y23"/>
    <mergeCell ref="Z17:Z23"/>
    <mergeCell ref="O17:O23"/>
    <mergeCell ref="P17:P23"/>
    <mergeCell ref="Q17:Q23"/>
    <mergeCell ref="R17:R23"/>
    <mergeCell ref="S17:S23"/>
    <mergeCell ref="T17:T23"/>
    <mergeCell ref="R36:R44"/>
    <mergeCell ref="S36:S44"/>
    <mergeCell ref="T36:T44"/>
    <mergeCell ref="U36:U44"/>
    <mergeCell ref="V36:V44"/>
    <mergeCell ref="W36:W44"/>
    <mergeCell ref="Y45:Y50"/>
    <mergeCell ref="Z45:Z50"/>
    <mergeCell ref="R45:R50"/>
    <mergeCell ref="S45:S50"/>
    <mergeCell ref="T45:T50"/>
    <mergeCell ref="Q51:Q52"/>
    <mergeCell ref="R51:R52"/>
    <mergeCell ref="S51:S52"/>
    <mergeCell ref="T51:T52"/>
    <mergeCell ref="U51:U52"/>
    <mergeCell ref="V51:V52"/>
    <mergeCell ref="W51:W52"/>
    <mergeCell ref="X51:X52"/>
    <mergeCell ref="Y51:Y52"/>
    <mergeCell ref="A3:A9"/>
    <mergeCell ref="F3:F9"/>
    <mergeCell ref="B3:B9"/>
    <mergeCell ref="D3:D9"/>
    <mergeCell ref="C3:C9"/>
    <mergeCell ref="N3:N9"/>
    <mergeCell ref="P3:P9"/>
    <mergeCell ref="A51:A52"/>
    <mergeCell ref="B51:B52"/>
    <mergeCell ref="C51:C52"/>
    <mergeCell ref="D51:D52"/>
    <mergeCell ref="E51:E52"/>
    <mergeCell ref="F51:F52"/>
    <mergeCell ref="L51:L52"/>
    <mergeCell ref="M51:M52"/>
    <mergeCell ref="N51:N52"/>
    <mergeCell ref="O51:O52"/>
    <mergeCell ref="P51:P52"/>
    <mergeCell ref="A17:A23"/>
    <mergeCell ref="B17:B23"/>
    <mergeCell ref="C17:C23"/>
    <mergeCell ref="D17:D23"/>
    <mergeCell ref="E17:E23"/>
    <mergeCell ref="F17:F23"/>
    <mergeCell ref="Z3:Z9"/>
    <mergeCell ref="Y3:Y9"/>
    <mergeCell ref="X3:X9"/>
    <mergeCell ref="E3:E9"/>
    <mergeCell ref="Q3:Q9"/>
    <mergeCell ref="O3:O9"/>
    <mergeCell ref="M3:M9"/>
    <mergeCell ref="L3:L9"/>
    <mergeCell ref="W3:W9"/>
    <mergeCell ref="V3:V9"/>
    <mergeCell ref="U3:U9"/>
    <mergeCell ref="T3:T9"/>
    <mergeCell ref="S3:S9"/>
    <mergeCell ref="R3:R9"/>
    <mergeCell ref="T53:T55"/>
    <mergeCell ref="R53:R55"/>
    <mergeCell ref="Q53:Q55"/>
    <mergeCell ref="N53:N55"/>
    <mergeCell ref="M53:M55"/>
    <mergeCell ref="L53:L55"/>
    <mergeCell ref="A53:A55"/>
    <mergeCell ref="B53:B55"/>
    <mergeCell ref="C53:C55"/>
    <mergeCell ref="D53:D55"/>
    <mergeCell ref="E53:E55"/>
    <mergeCell ref="F53:F55"/>
    <mergeCell ref="O53:O55"/>
    <mergeCell ref="P53:P55"/>
    <mergeCell ref="S53:S55"/>
    <mergeCell ref="Z57:Z59"/>
    <mergeCell ref="Y57:Y59"/>
    <mergeCell ref="X57:X59"/>
    <mergeCell ref="W57:W59"/>
    <mergeCell ref="V57:V59"/>
    <mergeCell ref="U57:U59"/>
    <mergeCell ref="T57:T59"/>
    <mergeCell ref="S57:S59"/>
    <mergeCell ref="R57:R59"/>
    <mergeCell ref="C57:C59"/>
    <mergeCell ref="A57:A59"/>
    <mergeCell ref="B57:B59"/>
    <mergeCell ref="Q57:Q59"/>
    <mergeCell ref="P57:P59"/>
    <mergeCell ref="O57:O59"/>
    <mergeCell ref="N57:N59"/>
    <mergeCell ref="M57:M59"/>
    <mergeCell ref="L57:L59"/>
    <mergeCell ref="F57:F59"/>
    <mergeCell ref="E57:E59"/>
    <mergeCell ref="D57:D59"/>
  </mergeCells>
  <pageMargins left="0.25" right="0.25" top="0.75" bottom="0.75" header="0.3" footer="0.3"/>
  <pageSetup paperSize="8" orientation="landscape" horizontalDpi="300" verticalDpi="300" r:id="rId1"/>
  <headerFooter>
    <oddHeader>&amp;C&amp;"Arial"&amp;12&amp;KA80000 OFFICIAL&amp;1#_x000D_</oddHeader>
  </headerFooter>
  <legacyDrawing r:id="rId2"/>
</worksheet>
</file>

<file path=docMetadata/LabelInfo.xml><?xml version="1.0" encoding="utf-8"?>
<clbl:labelList xmlns:clbl="http://schemas.microsoft.com/office/2020/mipLabelMetadata">
  <clbl:label id="{77274858-3b1d-4431-8679-d878f40e28fd}"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GUIDE</vt:lpstr>
      <vt:lpstr>SEB CREDIT SITES_ACTIVE</vt:lpstr>
      <vt:lpstr>Potential SEB Credit Sites</vt:lpstr>
      <vt:lpstr>Assignment_Use of SEB Credit</vt:lpstr>
      <vt:lpstr>Sites with Credit All Used</vt:lpstr>
      <vt:lpstr>GUIDE!Print_Area</vt:lpstr>
      <vt:lpstr>'SEB CREDIT SITES_ACTIVE'!Print_Area</vt:lpstr>
      <vt:lpstr>'Sites with Credit All Used'!Print_Area</vt:lpstr>
      <vt:lpstr>GUIDE!Print_Titles</vt:lpstr>
    </vt:vector>
  </TitlesOfParts>
  <Company>DENR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Schutz</dc:creator>
  <cp:lastModifiedBy>Fewster, Zita (DEW)</cp:lastModifiedBy>
  <cp:lastPrinted>2022-09-13T06:44:20Z</cp:lastPrinted>
  <dcterms:created xsi:type="dcterms:W3CDTF">2013-12-18T03:07:32Z</dcterms:created>
  <dcterms:modified xsi:type="dcterms:W3CDTF">2025-11-05T03:59:11Z</dcterms:modified>
  <cp:contentStatus/>
</cp:coreProperties>
</file>